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Plantilla Presupuesto" sheetId="1" r:id="rId1"/>
    <sheet name="Plantilla Ejecución " sheetId="2" r:id="rId2"/>
  </sheets>
  <definedNames/>
  <calcPr fullCalcOnLoad="1"/>
</workbook>
</file>

<file path=xl/sharedStrings.xml><?xml version="1.0" encoding="utf-8"?>
<sst xmlns="http://schemas.openxmlformats.org/spreadsheetml/2006/main" count="198" uniqueCount="114">
  <si>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</si>
  <si>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</si>
  <si>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</si>
  <si>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</si>
  <si>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</si>
  <si>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</si>
  <si>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</si>
  <si>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</si>
  <si>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</si>
  <si>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</si>
  <si>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</si>
  <si>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</si>
  <si>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</si>
  <si>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</si>
  <si>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</si>
  <si>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</si>
  <si>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</si>
  <si>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</si>
  <si>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</si>
  <si>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</si>
  <si>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</si>
  <si>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</si>
  <si>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</si>
  <si>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</si>
  <si>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</si>
  <si>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</si>
  <si>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</si>
  <si>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</si>
  <si>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</si>
  <si>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</si>
  <si>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</si>
  <si>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</si>
  <si>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</si>
  <si>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</si>
  <si>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</si>
  <si>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</si>
  <si>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</si>
  <si>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</si>
  <si>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</si>
  <si>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</si>
  <si>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</si>
  <si>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</si>
  <si>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</si>
  <si>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</si>
  <si>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</si>
  <si>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</si>
  <si>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</si>
  <si>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</si>
  <si>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</si>
  <si>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</si>
  <si>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</si>
  <si>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</si>
  <si>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</si>
  <si>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</si>
  <si>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</si>
  <si>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</si>
  <si>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</si>
  <si>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</si>
  <si>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</si>
  <si>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</si>
  <si>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</si>
  <si>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</si>
  <si>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</si>
  <si>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</si>
  <si>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</si>
  <si>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</si>
  <si>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</si>
  <si>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</si>
  <si>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</si>
  <si>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</si>
  <si>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</si>
  <si>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</si>
  <si>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</si>
  <si>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</si>
  <si>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</si>
  <si>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</si>
  <si>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</si>
  <si>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</si>
  <si>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</si>
  <si>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</si>
  <si>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</si>
  <si>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</si>
  <si>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</si>
  <si>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</si>
  <si>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</si>
  <si>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</si>
  <si>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</si>
  <si>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</si>
  <si>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</si>
  <si>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</si>
  <si>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</si>
  <si>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</si>
  <si>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</si>
  <si>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</si>
  <si>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</si>
  <si>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</si>
  <si>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</si>
  <si>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</si>
  <si>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</si>
  <si>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</si>
  <si>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</si>
  <si>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</si>
  <si>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</si>
  <si>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</si>
  <si>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</si>
  <si>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</si>
  <si>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</si>
  <si>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Obras Públicas y Comunicaciones</t>
  </si>
  <si>
    <t>Instituto Nacional de Transito y Transporte Terrestre</t>
  </si>
  <si>
    <t>Año del Fomento de las Exportaciones</t>
  </si>
  <si>
    <t xml:space="preserve">      2.1.4 - GRATIFICACIONES Y BONIFICACIONES</t>
  </si>
  <si>
    <t>Fecha de registro: hasta el [01] de [06] del [2019]</t>
  </si>
  <si>
    <t xml:space="preserve">Lic. Paula Placencia </t>
  </si>
  <si>
    <t>Encargada de Presupuesto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</si>
</sst>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(* #,##0_);_(* \(#,##0\);_(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left"/>
    </xf>
    <xf numFmtId="43" fontId="0" fillId="0" borderId="0" xfId="47" applyFont="1" applyAlignment="1">
      <alignment/>
    </xf>
    <xf numFmtId="9" fontId="0" fillId="0" borderId="0" xfId="53" applyFont="1" applyAlignment="1">
      <alignment/>
    </xf>
    <xf numFmtId="43" fontId="0" fillId="0" borderId="0" xfId="0" applyNumberFormat="1" applyAlignment="1">
      <alignment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43" fontId="36" fillId="0" borderId="10" xfId="47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/>
    </xf>
    <xf numFmtId="4" fontId="0" fillId="0" borderId="10" xfId="0" applyNumberFormat="1" applyBorder="1" applyAlignment="1">
      <alignment/>
    </xf>
    <xf numFmtId="4" fontId="36" fillId="34" borderId="10" xfId="0" applyNumberFormat="1" applyFont="1" applyFill="1" applyBorder="1" applyAlignment="1">
      <alignment horizontal="center" vertical="center" wrapText="1"/>
    </xf>
    <xf numFmtId="43" fontId="36" fillId="0" borderId="10" xfId="47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6" fillId="0" borderId="10" xfId="0" applyNumberFormat="1" applyFont="1" applyBorder="1" applyAlignment="1">
      <alignment vertical="center" wrapText="1"/>
    </xf>
    <xf numFmtId="4" fontId="36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 wrapText="1"/>
    </xf>
    <xf numFmtId="43" fontId="0" fillId="0" borderId="10" xfId="47" applyFont="1" applyBorder="1" applyAlignment="1">
      <alignment/>
    </xf>
    <xf numFmtId="4" fontId="36" fillId="0" borderId="10" xfId="0" applyNumberFormat="1" applyFont="1" applyBorder="1" applyAlignment="1">
      <alignment/>
    </xf>
    <xf numFmtId="172" fontId="36" fillId="34" borderId="10" xfId="0" applyNumberFormat="1" applyFont="1" applyFill="1" applyBorder="1" applyAlignment="1">
      <alignment horizontal="center" vertical="center" wrapText="1"/>
    </xf>
    <xf numFmtId="172" fontId="36" fillId="0" borderId="10" xfId="0" applyNumberFormat="1" applyFont="1" applyBorder="1" applyAlignment="1">
      <alignment vertical="center" wrapText="1"/>
    </xf>
    <xf numFmtId="0" fontId="36" fillId="0" borderId="10" xfId="0" applyFont="1" applyBorder="1" applyAlignment="1">
      <alignment horizontal="left" vertical="center" wrapText="1"/>
    </xf>
    <xf numFmtId="43" fontId="36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43" fontId="0" fillId="0" borderId="10" xfId="47" applyFont="1" applyBorder="1" applyAlignment="1">
      <alignment vertical="center" wrapText="1"/>
    </xf>
    <xf numFmtId="0" fontId="36" fillId="34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43" fontId="38" fillId="33" borderId="10" xfId="47" applyFont="1" applyFill="1" applyBorder="1" applyAlignment="1">
      <alignment horizontal="center" vertical="center" wrapText="1"/>
    </xf>
    <xf numFmtId="43" fontId="2" fillId="0" borderId="10" xfId="47" applyFont="1" applyFill="1" applyBorder="1" applyAlignment="1">
      <alignment horizontal="right" vertical="center"/>
    </xf>
    <xf numFmtId="43" fontId="0" fillId="0" borderId="10" xfId="47" applyFont="1" applyBorder="1" applyAlignment="1">
      <alignment/>
    </xf>
    <xf numFmtId="43" fontId="36" fillId="34" borderId="10" xfId="47" applyFont="1" applyFill="1" applyBorder="1" applyAlignment="1">
      <alignment horizontal="center" vertical="center" wrapText="1"/>
    </xf>
    <xf numFmtId="43" fontId="0" fillId="0" borderId="0" xfId="47" applyFont="1" applyBorder="1" applyAlignment="1">
      <alignment/>
    </xf>
    <xf numFmtId="43" fontId="36" fillId="33" borderId="10" xfId="47" applyFont="1" applyFill="1" applyBorder="1" applyAlignment="1">
      <alignment horizontal="center" vertical="center" wrapText="1"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 vertical="center" wrapText="1"/>
    </xf>
    <xf numFmtId="43" fontId="0" fillId="0" borderId="0" xfId="47" applyFont="1" applyBorder="1" applyAlignment="1">
      <alignment vertical="center" wrapText="1"/>
    </xf>
    <xf numFmtId="43" fontId="0" fillId="0" borderId="0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 vertical="center" wrapText="1"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13" xfId="47" applyFont="1" applyBorder="1" applyAlignment="1">
      <alignment/>
    </xf>
    <xf numFmtId="43" fontId="0" fillId="0" borderId="14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10" xfId="47" applyFont="1" applyBorder="1" applyAlignment="1">
      <alignment vertical="center" wrapText="1"/>
    </xf>
    <xf numFmtId="0" fontId="0" fillId="0" borderId="15" xfId="0" applyFill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419100" y="238125"/>
          <a:ext cx="8953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105650" y="190500"/>
          <a:ext cx="8953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1</xdr:col>
      <xdr:colOff>790575</xdr:colOff>
      <xdr:row>0</xdr:row>
      <xdr:rowOff>180975</xdr:rowOff>
    </xdr:from>
    <xdr:to>
      <xdr:col>2</xdr:col>
      <xdr:colOff>666750</xdr:colOff>
      <xdr:row>3</xdr:row>
      <xdr:rowOff>171450</xdr:rowOff>
    </xdr:to>
    <xdr:pic>
      <xdr:nvPicPr>
        <xdr:cNvPr id="3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80975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</xdr:row>
      <xdr:rowOff>0</xdr:rowOff>
    </xdr:from>
    <xdr:to>
      <xdr:col>0</xdr:col>
      <xdr:colOff>1333500</xdr:colOff>
      <xdr:row>3</xdr:row>
      <xdr:rowOff>219075</xdr:rowOff>
    </xdr:to>
    <xdr:pic>
      <xdr:nvPicPr>
        <xdr:cNvPr id="4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38125"/>
          <a:ext cx="914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88</xdr:row>
      <xdr:rowOff>0</xdr:rowOff>
    </xdr:from>
    <xdr:to>
      <xdr:col>0</xdr:col>
      <xdr:colOff>1590675</xdr:colOff>
      <xdr:row>89</xdr:row>
      <xdr:rowOff>123825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3"/>
        <a:srcRect l="4815" t="11503" r="4562" b="26548"/>
        <a:stretch>
          <a:fillRect/>
        </a:stretch>
      </xdr:blipFill>
      <xdr:spPr>
        <a:xfrm>
          <a:off x="9525" y="17211675"/>
          <a:ext cx="1581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1724025</xdr:colOff>
      <xdr:row>84</xdr:row>
      <xdr:rowOff>95250</xdr:rowOff>
    </xdr:from>
    <xdr:to>
      <xdr:col>0</xdr:col>
      <xdr:colOff>3543300</xdr:colOff>
      <xdr:row>94</xdr:row>
      <xdr:rowOff>152400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24025" y="165354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0</xdr:rowOff>
    </xdr:from>
    <xdr:to>
      <xdr:col>13</xdr:col>
      <xdr:colOff>276225</xdr:colOff>
      <xdr:row>4</xdr:row>
      <xdr:rowOff>57150</xdr:rowOff>
    </xdr:to>
    <xdr:pic>
      <xdr:nvPicPr>
        <xdr:cNvPr id="1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7450" y="0"/>
          <a:ext cx="1304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171450</xdr:rowOff>
    </xdr:from>
    <xdr:to>
      <xdr:col>0</xdr:col>
      <xdr:colOff>1771650</xdr:colOff>
      <xdr:row>5</xdr:row>
      <xdr:rowOff>123825</xdr:rowOff>
    </xdr:to>
    <xdr:pic>
      <xdr:nvPicPr>
        <xdr:cNvPr id="2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71450"/>
          <a:ext cx="1381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371475</xdr:rowOff>
    </xdr:from>
    <xdr:to>
      <xdr:col>0</xdr:col>
      <xdr:colOff>1590675</xdr:colOff>
      <xdr:row>90</xdr:row>
      <xdr:rowOff>304800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rcRect l="4815" t="11503" r="4562" b="26548"/>
        <a:stretch>
          <a:fillRect/>
        </a:stretch>
      </xdr:blipFill>
      <xdr:spPr>
        <a:xfrm>
          <a:off x="0" y="28365450"/>
          <a:ext cx="1590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1838325</xdr:colOff>
      <xdr:row>87</xdr:row>
      <xdr:rowOff>104775</xdr:rowOff>
    </xdr:from>
    <xdr:to>
      <xdr:col>1</xdr:col>
      <xdr:colOff>990600</xdr:colOff>
      <xdr:row>93</xdr:row>
      <xdr:rowOff>171450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38325" y="2752725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showGridLines="0" zoomScalePageLayoutView="0" workbookViewId="0" topLeftCell="A73">
      <selection activeCell="A93" sqref="A93"/>
    </sheetView>
  </sheetViews>
  <sheetFormatPr defaultColWidth="9.140625" defaultRowHeight="15"/>
  <cols>
    <col min="1" max="1" width="94.7109375" style="0" customWidth="1"/>
    <col min="2" max="2" width="16.00390625" style="10" bestFit="1" customWidth="1"/>
    <col min="3" max="3" width="15.00390625" style="69" customWidth="1"/>
    <col min="4" max="4" width="11.57421875" style="0" bestFit="1" customWidth="1"/>
  </cols>
  <sheetData>
    <row r="1" spans="1:5" ht="18.75">
      <c r="A1" s="80" t="s">
        <v>107</v>
      </c>
      <c r="B1" s="80"/>
      <c r="C1" s="80"/>
      <c r="E1" s="1" t="s">
        <v>39</v>
      </c>
    </row>
    <row r="2" spans="1:5" ht="18.75">
      <c r="A2" s="80" t="s">
        <v>108</v>
      </c>
      <c r="B2" s="80"/>
      <c r="C2" s="80"/>
      <c r="E2" s="2" t="s">
        <v>102</v>
      </c>
    </row>
    <row r="3" spans="1:5" ht="18.75">
      <c r="A3" s="80" t="s">
        <v>109</v>
      </c>
      <c r="B3" s="80"/>
      <c r="C3" s="80"/>
      <c r="E3" s="2" t="s">
        <v>103</v>
      </c>
    </row>
    <row r="4" spans="1:5" ht="18.75">
      <c r="A4" s="82" t="s">
        <v>105</v>
      </c>
      <c r="B4" s="82"/>
      <c r="C4" s="82"/>
      <c r="E4" s="1" t="s">
        <v>94</v>
      </c>
    </row>
    <row r="5" spans="1:5" ht="15">
      <c r="A5" s="81" t="s">
        <v>36</v>
      </c>
      <c r="B5" s="81"/>
      <c r="C5" s="81"/>
      <c r="E5" s="2" t="s">
        <v>100</v>
      </c>
    </row>
    <row r="6" spans="1:5" ht="15">
      <c r="A6" s="79"/>
      <c r="B6" s="79"/>
      <c r="C6" s="79"/>
      <c r="E6" s="2" t="s">
        <v>101</v>
      </c>
    </row>
    <row r="7" spans="1:3" ht="31.5">
      <c r="A7" s="30" t="s">
        <v>0</v>
      </c>
      <c r="B7" s="7" t="s">
        <v>37</v>
      </c>
      <c r="C7" s="32" t="s">
        <v>38</v>
      </c>
    </row>
    <row r="8" spans="1:3" ht="15">
      <c r="A8" s="24" t="s">
        <v>1</v>
      </c>
      <c r="B8" s="8"/>
      <c r="C8" s="8"/>
    </row>
    <row r="9" spans="1:3" ht="15">
      <c r="A9" s="24" t="s">
        <v>2</v>
      </c>
      <c r="B9" s="15"/>
      <c r="C9" s="25"/>
    </row>
    <row r="10" spans="1:3" ht="15">
      <c r="A10" s="26" t="s">
        <v>3</v>
      </c>
      <c r="B10" s="16">
        <v>466941129.36</v>
      </c>
      <c r="C10" s="66"/>
    </row>
    <row r="11" spans="1:3" ht="15">
      <c r="A11" s="26" t="s">
        <v>4</v>
      </c>
      <c r="B11" s="16">
        <v>34498572.04</v>
      </c>
      <c r="C11" s="67"/>
    </row>
    <row r="12" spans="1:3" ht="15">
      <c r="A12" s="26" t="s">
        <v>40</v>
      </c>
      <c r="B12" s="16">
        <v>450000</v>
      </c>
      <c r="C12" s="67"/>
    </row>
    <row r="13" spans="1:3" ht="15">
      <c r="A13" s="6" t="s">
        <v>110</v>
      </c>
      <c r="B13" s="74">
        <v>1200000</v>
      </c>
      <c r="C13" s="67"/>
    </row>
    <row r="14" spans="1:3" ht="15">
      <c r="A14" s="26" t="s">
        <v>6</v>
      </c>
      <c r="B14" s="16">
        <v>65265484.24</v>
      </c>
      <c r="C14" s="67"/>
    </row>
    <row r="15" spans="1:3" ht="15">
      <c r="A15" s="24" t="s">
        <v>7</v>
      </c>
      <c r="B15" s="17"/>
      <c r="C15" s="67"/>
    </row>
    <row r="16" spans="1:3" ht="15">
      <c r="A16" s="26" t="s">
        <v>8</v>
      </c>
      <c r="B16" s="16">
        <v>27247884</v>
      </c>
      <c r="C16" s="67"/>
    </row>
    <row r="17" spans="1:3" ht="15">
      <c r="A17" s="26" t="s">
        <v>9</v>
      </c>
      <c r="B17" s="16">
        <v>49642920.11</v>
      </c>
      <c r="C17" s="67"/>
    </row>
    <row r="18" spans="1:3" ht="15">
      <c r="A18" s="26" t="s">
        <v>10</v>
      </c>
      <c r="B18" s="16">
        <v>11450000</v>
      </c>
      <c r="C18" s="67"/>
    </row>
    <row r="19" spans="1:3" ht="18" customHeight="1">
      <c r="A19" s="26" t="s">
        <v>11</v>
      </c>
      <c r="B19" s="16">
        <v>7196500</v>
      </c>
      <c r="C19" s="67"/>
    </row>
    <row r="20" spans="1:3" ht="15">
      <c r="A20" s="26" t="s">
        <v>12</v>
      </c>
      <c r="B20" s="16">
        <v>5993578.55</v>
      </c>
      <c r="C20" s="67"/>
    </row>
    <row r="21" spans="1:3" ht="15">
      <c r="A21" s="26" t="s">
        <v>13</v>
      </c>
      <c r="B21" s="16">
        <v>2187093.88</v>
      </c>
      <c r="C21" s="67"/>
    </row>
    <row r="22" spans="1:3" ht="15">
      <c r="A22" s="26" t="s">
        <v>14</v>
      </c>
      <c r="B22" s="16">
        <v>20575429.52</v>
      </c>
      <c r="C22" s="67"/>
    </row>
    <row r="23" spans="1:3" ht="15">
      <c r="A23" s="26" t="s">
        <v>15</v>
      </c>
      <c r="B23" s="16">
        <v>650757513.44</v>
      </c>
      <c r="C23" s="67"/>
    </row>
    <row r="24" spans="1:3" ht="15">
      <c r="A24" s="26" t="s">
        <v>41</v>
      </c>
      <c r="B24" s="16">
        <v>2283620.95</v>
      </c>
      <c r="C24" s="67"/>
    </row>
    <row r="25" spans="1:3" ht="15">
      <c r="A25" s="24" t="s">
        <v>16</v>
      </c>
      <c r="B25" s="17"/>
      <c r="C25" s="67"/>
    </row>
    <row r="26" spans="1:3" ht="15">
      <c r="A26" s="26" t="s">
        <v>17</v>
      </c>
      <c r="B26" s="16">
        <v>4561915.82</v>
      </c>
      <c r="C26" s="67"/>
    </row>
    <row r="27" spans="1:3" ht="15">
      <c r="A27" s="26" t="s">
        <v>18</v>
      </c>
      <c r="B27" s="16">
        <v>3215944.1</v>
      </c>
      <c r="C27" s="67"/>
    </row>
    <row r="28" spans="1:3" ht="15">
      <c r="A28" s="26" t="s">
        <v>19</v>
      </c>
      <c r="B28" s="16">
        <v>4844326.57</v>
      </c>
      <c r="C28" s="67"/>
    </row>
    <row r="29" spans="1:3" ht="15">
      <c r="A29" s="26" t="s">
        <v>20</v>
      </c>
      <c r="B29" s="75">
        <v>150000</v>
      </c>
      <c r="C29" s="67"/>
    </row>
    <row r="30" spans="1:3" ht="15">
      <c r="A30" s="26" t="s">
        <v>21</v>
      </c>
      <c r="B30" s="16">
        <v>3316224.15</v>
      </c>
      <c r="C30" s="67"/>
    </row>
    <row r="31" spans="1:3" ht="15">
      <c r="A31" s="26" t="s">
        <v>22</v>
      </c>
      <c r="B31" s="16">
        <v>17615452.03</v>
      </c>
      <c r="C31" s="67"/>
    </row>
    <row r="32" spans="1:3" ht="15">
      <c r="A32" s="26" t="s">
        <v>23</v>
      </c>
      <c r="B32" s="16">
        <v>17188818.66</v>
      </c>
      <c r="C32" s="67"/>
    </row>
    <row r="33" spans="1:3" ht="15">
      <c r="A33" s="26" t="s">
        <v>42</v>
      </c>
      <c r="B33" s="16"/>
      <c r="C33" s="67"/>
    </row>
    <row r="34" spans="1:3" ht="15">
      <c r="A34" s="26" t="s">
        <v>24</v>
      </c>
      <c r="B34" s="16">
        <v>9235202.41</v>
      </c>
      <c r="C34" s="67"/>
    </row>
    <row r="35" spans="1:3" ht="15">
      <c r="A35" s="24" t="s">
        <v>25</v>
      </c>
      <c r="B35" s="17"/>
      <c r="C35" s="67"/>
    </row>
    <row r="36" spans="1:3" ht="15">
      <c r="A36" s="26" t="s">
        <v>26</v>
      </c>
      <c r="B36" s="16">
        <v>185000</v>
      </c>
      <c r="C36" s="67"/>
    </row>
    <row r="37" spans="1:3" ht="15">
      <c r="A37" s="26" t="s">
        <v>43</v>
      </c>
      <c r="B37" s="16"/>
      <c r="C37" s="67"/>
    </row>
    <row r="38" spans="1:3" ht="15">
      <c r="A38" s="26" t="s">
        <v>44</v>
      </c>
      <c r="B38" s="16"/>
      <c r="C38" s="67"/>
    </row>
    <row r="39" spans="1:3" ht="15">
      <c r="A39" s="26" t="s">
        <v>45</v>
      </c>
      <c r="B39" s="16"/>
      <c r="C39" s="67"/>
    </row>
    <row r="40" spans="1:3" ht="15">
      <c r="A40" s="26" t="s">
        <v>46</v>
      </c>
      <c r="B40" s="16"/>
      <c r="C40" s="67"/>
    </row>
    <row r="41" spans="1:3" ht="15">
      <c r="A41" s="26" t="s">
        <v>27</v>
      </c>
      <c r="B41" s="16"/>
      <c r="C41" s="67"/>
    </row>
    <row r="42" spans="1:3" ht="15">
      <c r="A42" s="26" t="s">
        <v>47</v>
      </c>
      <c r="B42" s="19"/>
      <c r="C42" s="67"/>
    </row>
    <row r="43" spans="1:3" ht="15">
      <c r="A43" s="24" t="s">
        <v>48</v>
      </c>
      <c r="B43" s="17"/>
      <c r="C43" s="67"/>
    </row>
    <row r="44" spans="1:3" ht="15">
      <c r="A44" s="26" t="s">
        <v>49</v>
      </c>
      <c r="B44" s="16"/>
      <c r="C44" s="67"/>
    </row>
    <row r="45" spans="1:3" ht="15">
      <c r="A45" s="26" t="s">
        <v>50</v>
      </c>
      <c r="B45" s="16"/>
      <c r="C45" s="67"/>
    </row>
    <row r="46" spans="1:3" ht="15">
      <c r="A46" s="26" t="s">
        <v>51</v>
      </c>
      <c r="B46" s="16"/>
      <c r="C46" s="67"/>
    </row>
    <row r="47" spans="1:3" ht="15">
      <c r="A47" s="26" t="s">
        <v>52</v>
      </c>
      <c r="B47" s="16"/>
      <c r="C47" s="67"/>
    </row>
    <row r="48" spans="1:3" ht="15">
      <c r="A48" s="26" t="s">
        <v>53</v>
      </c>
      <c r="B48" s="16"/>
      <c r="C48" s="67"/>
    </row>
    <row r="49" spans="1:3" ht="15">
      <c r="A49" s="26" t="s">
        <v>54</v>
      </c>
      <c r="B49" s="16"/>
      <c r="C49" s="67"/>
    </row>
    <row r="50" spans="1:3" ht="15">
      <c r="A50" s="26" t="s">
        <v>55</v>
      </c>
      <c r="B50" s="16"/>
      <c r="C50" s="67"/>
    </row>
    <row r="51" spans="1:3" ht="15">
      <c r="A51" s="24" t="s">
        <v>28</v>
      </c>
      <c r="B51" s="17"/>
      <c r="C51" s="67"/>
    </row>
    <row r="52" spans="1:3" ht="15">
      <c r="A52" s="26" t="s">
        <v>29</v>
      </c>
      <c r="B52" s="16">
        <v>19318481.44</v>
      </c>
      <c r="C52" s="67"/>
    </row>
    <row r="53" spans="1:3" ht="15">
      <c r="A53" s="26" t="s">
        <v>30</v>
      </c>
      <c r="B53" s="16">
        <v>4432019.43</v>
      </c>
      <c r="C53" s="67"/>
    </row>
    <row r="54" spans="1:3" ht="15">
      <c r="A54" s="26" t="s">
        <v>31</v>
      </c>
      <c r="B54" s="16"/>
      <c r="C54" s="67"/>
    </row>
    <row r="55" spans="1:3" ht="15">
      <c r="A55" s="26" t="s">
        <v>32</v>
      </c>
      <c r="B55" s="16">
        <v>24289050</v>
      </c>
      <c r="C55" s="67"/>
    </row>
    <row r="56" spans="1:3" ht="15">
      <c r="A56" s="26" t="s">
        <v>33</v>
      </c>
      <c r="B56" s="16">
        <v>2137536.02</v>
      </c>
      <c r="C56" s="67"/>
    </row>
    <row r="57" spans="1:3" ht="15">
      <c r="A57" s="26" t="s">
        <v>56</v>
      </c>
      <c r="B57" s="16">
        <v>5433500</v>
      </c>
      <c r="C57" s="67"/>
    </row>
    <row r="58" spans="1:3" ht="15">
      <c r="A58" s="26" t="s">
        <v>57</v>
      </c>
      <c r="B58" s="16"/>
      <c r="C58" s="67"/>
    </row>
    <row r="59" spans="1:3" ht="15">
      <c r="A59" s="26" t="s">
        <v>34</v>
      </c>
      <c r="B59" s="16">
        <v>40537036.61</v>
      </c>
      <c r="C59" s="67"/>
    </row>
    <row r="60" spans="1:3" ht="15">
      <c r="A60" s="26" t="s">
        <v>58</v>
      </c>
      <c r="B60" s="16"/>
      <c r="C60" s="67"/>
    </row>
    <row r="61" spans="1:3" ht="15">
      <c r="A61" s="24" t="s">
        <v>59</v>
      </c>
      <c r="B61" s="17"/>
      <c r="C61" s="67"/>
    </row>
    <row r="62" spans="1:3" ht="15">
      <c r="A62" s="26" t="s">
        <v>60</v>
      </c>
      <c r="B62" s="16">
        <v>41438957</v>
      </c>
      <c r="C62" s="67"/>
    </row>
    <row r="63" spans="1:3" ht="15">
      <c r="A63" s="26" t="s">
        <v>61</v>
      </c>
      <c r="B63" s="16">
        <v>3549284.73</v>
      </c>
      <c r="C63" s="67"/>
    </row>
    <row r="64" spans="1:3" ht="15">
      <c r="A64" s="26" t="s">
        <v>62</v>
      </c>
      <c r="B64" s="16"/>
      <c r="C64" s="67"/>
    </row>
    <row r="65" spans="1:3" ht="15">
      <c r="A65" s="26" t="s">
        <v>63</v>
      </c>
      <c r="B65" s="16"/>
      <c r="C65" s="67"/>
    </row>
    <row r="66" spans="1:3" ht="15">
      <c r="A66" s="24" t="s">
        <v>64</v>
      </c>
      <c r="B66" s="17"/>
      <c r="C66" s="67"/>
    </row>
    <row r="67" spans="1:3" ht="15">
      <c r="A67" s="26" t="s">
        <v>65</v>
      </c>
      <c r="B67" s="16"/>
      <c r="C67" s="67"/>
    </row>
    <row r="68" spans="1:3" ht="15">
      <c r="A68" s="26" t="s">
        <v>66</v>
      </c>
      <c r="B68" s="16"/>
      <c r="C68" s="67"/>
    </row>
    <row r="69" spans="1:3" ht="15">
      <c r="A69" s="24" t="s">
        <v>67</v>
      </c>
      <c r="B69" s="17"/>
      <c r="C69" s="67"/>
    </row>
    <row r="70" spans="1:3" ht="15">
      <c r="A70" s="26" t="s">
        <v>68</v>
      </c>
      <c r="B70" s="16"/>
      <c r="C70" s="67"/>
    </row>
    <row r="71" spans="1:3" ht="15">
      <c r="A71" s="26" t="s">
        <v>69</v>
      </c>
      <c r="B71" s="16"/>
      <c r="C71" s="67"/>
    </row>
    <row r="72" spans="1:3" ht="15">
      <c r="A72" s="26" t="s">
        <v>70</v>
      </c>
      <c r="B72" s="16"/>
      <c r="C72" s="67"/>
    </row>
    <row r="73" spans="1:3" ht="15">
      <c r="A73" s="28" t="s">
        <v>35</v>
      </c>
      <c r="B73" s="14"/>
      <c r="C73" s="35"/>
    </row>
    <row r="74" spans="1:3" ht="15">
      <c r="A74" s="31"/>
      <c r="B74" s="16"/>
      <c r="C74" s="67"/>
    </row>
    <row r="75" spans="1:3" ht="15">
      <c r="A75" s="24" t="s">
        <v>71</v>
      </c>
      <c r="B75" s="17"/>
      <c r="C75" s="67"/>
    </row>
    <row r="76" spans="1:3" ht="15">
      <c r="A76" s="24" t="s">
        <v>72</v>
      </c>
      <c r="B76" s="17"/>
      <c r="C76" s="67"/>
    </row>
    <row r="77" spans="1:3" ht="15">
      <c r="A77" s="26" t="s">
        <v>73</v>
      </c>
      <c r="B77" s="16"/>
      <c r="C77" s="67"/>
    </row>
    <row r="78" spans="1:3" ht="15">
      <c r="A78" s="26" t="s">
        <v>74</v>
      </c>
      <c r="B78" s="16"/>
      <c r="C78" s="67"/>
    </row>
    <row r="79" spans="1:3" ht="15">
      <c r="A79" s="24" t="s">
        <v>75</v>
      </c>
      <c r="B79" s="17"/>
      <c r="C79" s="67"/>
    </row>
    <row r="80" spans="1:3" ht="15">
      <c r="A80" s="26" t="s">
        <v>76</v>
      </c>
      <c r="B80" s="16">
        <v>263171.5</v>
      </c>
      <c r="C80" s="67"/>
    </row>
    <row r="81" spans="1:3" ht="15">
      <c r="A81" s="26" t="s">
        <v>77</v>
      </c>
      <c r="B81" s="16"/>
      <c r="C81" s="67"/>
    </row>
    <row r="82" spans="1:3" ht="15">
      <c r="A82" s="24" t="s">
        <v>78</v>
      </c>
      <c r="B82" s="17"/>
      <c r="C82" s="67"/>
    </row>
    <row r="83" spans="1:3" ht="15">
      <c r="A83" s="26" t="s">
        <v>79</v>
      </c>
      <c r="B83" s="16"/>
      <c r="C83" s="67"/>
    </row>
    <row r="84" spans="1:3" ht="15">
      <c r="A84" s="28" t="s">
        <v>80</v>
      </c>
      <c r="B84" s="14"/>
      <c r="C84" s="35"/>
    </row>
    <row r="85" spans="1:3" ht="15">
      <c r="A85" s="6"/>
      <c r="B85" s="13"/>
      <c r="C85" s="67"/>
    </row>
    <row r="86" spans="1:3" ht="15.75">
      <c r="A86" s="29" t="s">
        <v>81</v>
      </c>
      <c r="B86" s="18">
        <f>SUM(B8:B85)</f>
        <v>1547401646.56</v>
      </c>
      <c r="C86" s="37"/>
    </row>
    <row r="87" spans="1:3" ht="15">
      <c r="A87" s="6"/>
      <c r="B87" s="6"/>
      <c r="C87" s="67"/>
    </row>
    <row r="88" spans="1:3" ht="15">
      <c r="A88" s="10"/>
      <c r="C88" s="68"/>
    </row>
    <row r="89" ht="15"/>
    <row r="90" ht="15">
      <c r="A90" s="77" t="s">
        <v>112</v>
      </c>
    </row>
    <row r="91" ht="15">
      <c r="A91" s="78" t="s">
        <v>113</v>
      </c>
    </row>
    <row r="92" ht="15"/>
    <row r="93" ht="15"/>
    <row r="94" ht="15"/>
  </sheetData>
  <sheetProtection/>
  <mergeCells count="6">
    <mergeCell ref="A6:C6"/>
    <mergeCell ref="A1:C1"/>
    <mergeCell ref="A2:C2"/>
    <mergeCell ref="A3:C3"/>
    <mergeCell ref="A5:C5"/>
    <mergeCell ref="A4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2"/>
  <sheetViews>
    <sheetView showGridLines="0" tabSelected="1" zoomScale="80" zoomScaleNormal="80" zoomScalePageLayoutView="0" workbookViewId="0" topLeftCell="A1">
      <selection activeCell="O22" sqref="O22"/>
    </sheetView>
  </sheetViews>
  <sheetFormatPr defaultColWidth="9.140625" defaultRowHeight="15"/>
  <cols>
    <col min="1" max="1" width="40.00390625" style="0" customWidth="1"/>
    <col min="2" max="2" width="16.00390625" style="48" bestFit="1" customWidth="1"/>
    <col min="3" max="4" width="15.00390625" style="48" bestFit="1" customWidth="1"/>
    <col min="5" max="5" width="16.00390625" style="0" bestFit="1" customWidth="1"/>
    <col min="6" max="6" width="15.7109375" style="39" bestFit="1" customWidth="1"/>
    <col min="7" max="7" width="15.00390625" style="39" bestFit="1" customWidth="1"/>
    <col min="8" max="8" width="15.00390625" style="10" bestFit="1" customWidth="1"/>
    <col min="9" max="9" width="15.00390625" style="43" bestFit="1" customWidth="1"/>
    <col min="10" max="10" width="15.00390625" style="53" bestFit="1" customWidth="1"/>
    <col min="11" max="11" width="15.00390625" style="57" bestFit="1" customWidth="1"/>
    <col min="12" max="12" width="15.00390625" style="61" bestFit="1" customWidth="1"/>
    <col min="13" max="13" width="16.00390625" style="65" bestFit="1" customWidth="1"/>
    <col min="14" max="14" width="16.00390625" style="73" bestFit="1" customWidth="1"/>
    <col min="15" max="15" width="9.140625" style="0" customWidth="1"/>
    <col min="16" max="16" width="96.7109375" style="0" bestFit="1" customWidth="1"/>
    <col min="17" max="17" width="9.140625" style="0" customWidth="1"/>
    <col min="18" max="25" width="6.00390625" style="0" bestFit="1" customWidth="1"/>
    <col min="26" max="27" width="7.00390625" style="0" bestFit="1" customWidth="1"/>
  </cols>
  <sheetData>
    <row r="1" spans="1:16" ht="18.75">
      <c r="A1" s="83" t="s">
        <v>107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  <c r="P1" s="1" t="s">
        <v>94</v>
      </c>
    </row>
    <row r="2" spans="1:16" ht="18.75">
      <c r="A2" s="86" t="s">
        <v>108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7"/>
      <c r="P2" s="2" t="s">
        <v>96</v>
      </c>
    </row>
    <row r="3" spans="1:16" ht="18.75">
      <c r="A3" s="86" t="s">
        <v>109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7"/>
      <c r="P3" s="2" t="s">
        <v>97</v>
      </c>
    </row>
    <row r="4" spans="1:16" ht="15.75">
      <c r="A4" s="88" t="s">
        <v>104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9"/>
      <c r="P4" s="2" t="s">
        <v>95</v>
      </c>
    </row>
    <row r="5" spans="1:16" ht="15">
      <c r="A5" s="90" t="s">
        <v>36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  <c r="P5" s="2" t="s">
        <v>98</v>
      </c>
    </row>
    <row r="6" spans="1:16" ht="15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2"/>
      <c r="P6" s="2" t="s">
        <v>99</v>
      </c>
    </row>
    <row r="7" spans="1:27" ht="15.75">
      <c r="A7" s="30" t="s">
        <v>0</v>
      </c>
      <c r="B7" s="32" t="s">
        <v>106</v>
      </c>
      <c r="C7" s="32" t="s">
        <v>82</v>
      </c>
      <c r="D7" s="32" t="s">
        <v>83</v>
      </c>
      <c r="E7" s="7" t="s">
        <v>84</v>
      </c>
      <c r="F7" s="32" t="s">
        <v>85</v>
      </c>
      <c r="G7" s="32" t="s">
        <v>86</v>
      </c>
      <c r="H7" s="7" t="s">
        <v>87</v>
      </c>
      <c r="I7" s="32" t="s">
        <v>88</v>
      </c>
      <c r="J7" s="32" t="s">
        <v>89</v>
      </c>
      <c r="K7" s="32" t="s">
        <v>90</v>
      </c>
      <c r="L7" s="32" t="s">
        <v>91</v>
      </c>
      <c r="M7" s="32" t="s">
        <v>92</v>
      </c>
      <c r="N7" s="32" t="s">
        <v>93</v>
      </c>
      <c r="Z7" s="5">
        <f>SUM(R8:Z8)</f>
        <v>11.029108875781253</v>
      </c>
      <c r="AA7" s="5">
        <f>+Z7+AA8</f>
        <v>13.989108875781252</v>
      </c>
    </row>
    <row r="8" spans="1:27" ht="15">
      <c r="A8" s="24" t="s">
        <v>1</v>
      </c>
      <c r="B8" s="25">
        <f>+C8+D8+E8+F8+G8+H8+I8+J8+K8+L8+M8+N8</f>
        <v>126984356.41</v>
      </c>
      <c r="C8" s="8">
        <f aca="true" t="shared" si="0" ref="C8:M8">+C9+C15+C25+C35+C51+C61+C66+C69</f>
        <v>36590981.69</v>
      </c>
      <c r="D8" s="8">
        <f t="shared" si="0"/>
        <v>90393374.72</v>
      </c>
      <c r="E8" s="8"/>
      <c r="F8" s="8"/>
      <c r="G8" s="8"/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>+N9+N15+N25+N35+N51+N61+N66+N69</f>
        <v>0</v>
      </c>
      <c r="R8" s="3">
        <v>1</v>
      </c>
      <c r="S8" s="3">
        <v>1.05</v>
      </c>
      <c r="T8" s="3">
        <f aca="true" t="shared" si="1" ref="T8:Y8">+S8*1.05</f>
        <v>1.1025</v>
      </c>
      <c r="U8" s="3">
        <f t="shared" si="1"/>
        <v>1.1576250000000001</v>
      </c>
      <c r="V8" s="3">
        <f t="shared" si="1"/>
        <v>1.2155062500000002</v>
      </c>
      <c r="W8" s="3">
        <f t="shared" si="1"/>
        <v>1.2762815625000004</v>
      </c>
      <c r="X8" s="3">
        <f t="shared" si="1"/>
        <v>1.3400956406250004</v>
      </c>
      <c r="Y8" s="3">
        <f t="shared" si="1"/>
        <v>1.4071004226562505</v>
      </c>
      <c r="Z8" s="3">
        <v>1.48</v>
      </c>
      <c r="AA8" s="3">
        <f>+Z8*2</f>
        <v>2.96</v>
      </c>
    </row>
    <row r="9" spans="1:18" ht="30">
      <c r="A9" s="24" t="s">
        <v>2</v>
      </c>
      <c r="B9" s="25">
        <f>+C9+D9+E9+F9+G9+H9+I9+J9+K9+L9+M9+N9</f>
        <v>77616184.83</v>
      </c>
      <c r="C9" s="25">
        <f aca="true" t="shared" si="2" ref="C9:N9">C10+C11+C12+C13+C14</f>
        <v>36590981.69</v>
      </c>
      <c r="D9" s="25">
        <f t="shared" si="2"/>
        <v>41025203.14</v>
      </c>
      <c r="E9" s="25"/>
      <c r="F9" s="25"/>
      <c r="G9" s="25"/>
      <c r="H9" s="25">
        <f t="shared" si="2"/>
        <v>0</v>
      </c>
      <c r="I9" s="25">
        <f t="shared" si="2"/>
        <v>0</v>
      </c>
      <c r="J9" s="25">
        <f t="shared" si="2"/>
        <v>0</v>
      </c>
      <c r="K9" s="25">
        <f t="shared" si="2"/>
        <v>0</v>
      </c>
      <c r="L9" s="25">
        <f t="shared" si="2"/>
        <v>0</v>
      </c>
      <c r="M9" s="25">
        <f t="shared" si="2"/>
        <v>0</v>
      </c>
      <c r="N9" s="25">
        <f t="shared" si="2"/>
        <v>0</v>
      </c>
      <c r="R9" s="4"/>
    </row>
    <row r="10" spans="1:14" ht="15">
      <c r="A10" s="26" t="s">
        <v>3</v>
      </c>
      <c r="B10" s="40">
        <f>+C10+D10+E10+F10+G10+H10+I10+J10+K10+L10+M10+N10</f>
        <v>65089511.349999994</v>
      </c>
      <c r="C10" s="27">
        <v>30707374.84</v>
      </c>
      <c r="D10" s="40">
        <v>34382136.51</v>
      </c>
      <c r="E10" s="20"/>
      <c r="F10" s="33"/>
      <c r="G10" s="20"/>
      <c r="H10" s="20"/>
      <c r="I10" s="34"/>
      <c r="J10" s="49"/>
      <c r="K10" s="50"/>
      <c r="L10" s="54"/>
      <c r="M10" s="58"/>
      <c r="N10" s="67"/>
    </row>
    <row r="11" spans="1:14" ht="15">
      <c r="A11" s="26" t="s">
        <v>4</v>
      </c>
      <c r="B11" s="40">
        <f>+C11+D11+E11+F11+G11+H11+I11+J11+K11+L11+M11+N11</f>
        <v>2970265.34</v>
      </c>
      <c r="C11" s="44">
        <v>1381982.67</v>
      </c>
      <c r="D11" s="49">
        <v>1588282.67</v>
      </c>
      <c r="E11" s="13"/>
      <c r="F11" s="34"/>
      <c r="G11" s="34"/>
      <c r="H11" s="13"/>
      <c r="I11" s="40"/>
      <c r="J11" s="50"/>
      <c r="K11" s="54"/>
      <c r="L11" s="58"/>
      <c r="M11" s="62"/>
      <c r="N11" s="70"/>
    </row>
    <row r="12" spans="1:14" ht="30">
      <c r="A12" s="26" t="s">
        <v>40</v>
      </c>
      <c r="B12" s="40">
        <f>+C12+D12+E12+F12+G12+H12+I12+J12+K12+L12+N12</f>
        <v>37500</v>
      </c>
      <c r="C12" s="44"/>
      <c r="D12" s="49">
        <v>37500</v>
      </c>
      <c r="E12" s="6"/>
      <c r="F12" s="34"/>
      <c r="G12" s="34"/>
      <c r="H12" s="6"/>
      <c r="I12" s="40"/>
      <c r="J12" s="50"/>
      <c r="K12" s="54"/>
      <c r="L12" s="58"/>
      <c r="M12" s="62"/>
      <c r="N12" s="70"/>
    </row>
    <row r="13" spans="1:14" ht="30">
      <c r="A13" s="26" t="s">
        <v>5</v>
      </c>
      <c r="B13" s="40">
        <f>+C13+D13+E13+F13+G13+H13+I13</f>
        <v>0</v>
      </c>
      <c r="C13" s="44"/>
      <c r="D13" s="49"/>
      <c r="E13" s="6"/>
      <c r="F13" s="34"/>
      <c r="G13" s="34"/>
      <c r="H13" s="6"/>
      <c r="I13" s="40"/>
      <c r="J13" s="50"/>
      <c r="K13" s="54"/>
      <c r="L13" s="58"/>
      <c r="M13" s="62"/>
      <c r="N13" s="70"/>
    </row>
    <row r="14" spans="1:14" ht="30">
      <c r="A14" s="26" t="s">
        <v>6</v>
      </c>
      <c r="B14" s="40">
        <f aca="true" t="shared" si="3" ref="B14:B23">+C14+D14+E14+F14+G14+H14+I14+J14+K14+L14+M14+N14</f>
        <v>9518908.14</v>
      </c>
      <c r="C14" s="44">
        <v>4501624.18</v>
      </c>
      <c r="D14" s="49">
        <v>5017283.96</v>
      </c>
      <c r="E14" s="13"/>
      <c r="F14" s="34"/>
      <c r="G14" s="34"/>
      <c r="H14" s="13"/>
      <c r="I14" s="40"/>
      <c r="J14" s="50"/>
      <c r="K14" s="54"/>
      <c r="L14" s="58"/>
      <c r="M14" s="62"/>
      <c r="N14" s="70"/>
    </row>
    <row r="15" spans="1:14" ht="15">
      <c r="A15" s="24" t="s">
        <v>7</v>
      </c>
      <c r="B15" s="25">
        <f t="shared" si="3"/>
        <v>45917089.48</v>
      </c>
      <c r="C15" s="25">
        <f aca="true" t="shared" si="4" ref="C15:N15">C16+C17+C18+C19+C20+C21+C22+C23+C24</f>
        <v>0</v>
      </c>
      <c r="D15" s="25">
        <f t="shared" si="4"/>
        <v>45917089.48</v>
      </c>
      <c r="E15" s="25"/>
      <c r="F15" s="25"/>
      <c r="G15" s="25"/>
      <c r="H15" s="21">
        <f t="shared" si="4"/>
        <v>0</v>
      </c>
      <c r="I15" s="21">
        <f t="shared" si="4"/>
        <v>0</v>
      </c>
      <c r="J15" s="25">
        <f t="shared" si="4"/>
        <v>0</v>
      </c>
      <c r="K15" s="25">
        <f t="shared" si="4"/>
        <v>0</v>
      </c>
      <c r="L15" s="25">
        <f t="shared" si="4"/>
        <v>0</v>
      </c>
      <c r="M15" s="25">
        <f t="shared" si="4"/>
        <v>0</v>
      </c>
      <c r="N15" s="25">
        <f t="shared" si="4"/>
        <v>0</v>
      </c>
    </row>
    <row r="16" spans="1:14" ht="15">
      <c r="A16" s="26" t="s">
        <v>8</v>
      </c>
      <c r="B16" s="40">
        <f t="shared" si="3"/>
        <v>1606837.58</v>
      </c>
      <c r="C16" s="44"/>
      <c r="D16" s="49">
        <v>1606837.58</v>
      </c>
      <c r="E16" s="13"/>
      <c r="F16" s="34"/>
      <c r="G16" s="34"/>
      <c r="H16" s="13"/>
      <c r="I16" s="40"/>
      <c r="J16" s="50"/>
      <c r="K16" s="54"/>
      <c r="L16" s="58"/>
      <c r="M16" s="62"/>
      <c r="N16" s="70"/>
    </row>
    <row r="17" spans="1:14" ht="30">
      <c r="A17" s="26" t="s">
        <v>9</v>
      </c>
      <c r="B17" s="40">
        <f t="shared" si="3"/>
        <v>9176953.81</v>
      </c>
      <c r="C17" s="44"/>
      <c r="D17" s="49">
        <f>2248682.93+6928270.88</f>
        <v>9176953.81</v>
      </c>
      <c r="E17" s="13"/>
      <c r="F17" s="34"/>
      <c r="G17" s="34"/>
      <c r="H17" s="13"/>
      <c r="I17" s="40"/>
      <c r="J17" s="50"/>
      <c r="K17" s="54"/>
      <c r="L17" s="58"/>
      <c r="M17" s="62"/>
      <c r="N17" s="70"/>
    </row>
    <row r="18" spans="1:14" ht="15">
      <c r="A18" s="26" t="s">
        <v>10</v>
      </c>
      <c r="B18" s="40">
        <f t="shared" si="3"/>
        <v>77250</v>
      </c>
      <c r="C18" s="44"/>
      <c r="D18" s="49">
        <v>77250</v>
      </c>
      <c r="E18" s="13"/>
      <c r="F18" s="34"/>
      <c r="G18" s="34"/>
      <c r="H18" s="13"/>
      <c r="I18" s="40"/>
      <c r="J18" s="50"/>
      <c r="K18" s="54"/>
      <c r="L18" s="58"/>
      <c r="M18" s="62"/>
      <c r="N18" s="70"/>
    </row>
    <row r="19" spans="1:14" ht="15">
      <c r="A19" s="26" t="s">
        <v>11</v>
      </c>
      <c r="B19" s="40">
        <f t="shared" si="3"/>
        <v>112546</v>
      </c>
      <c r="C19" s="44"/>
      <c r="D19" s="49">
        <v>112546</v>
      </c>
      <c r="E19" s="13"/>
      <c r="F19" s="34"/>
      <c r="G19" s="34"/>
      <c r="H19" s="13"/>
      <c r="I19" s="40"/>
      <c r="J19" s="50"/>
      <c r="K19" s="54"/>
      <c r="L19" s="58"/>
      <c r="M19" s="62"/>
      <c r="N19" s="70"/>
    </row>
    <row r="20" spans="1:14" ht="15">
      <c r="A20" s="26" t="s">
        <v>12</v>
      </c>
      <c r="B20" s="40">
        <f t="shared" si="3"/>
        <v>249860</v>
      </c>
      <c r="C20" s="44"/>
      <c r="D20" s="49">
        <v>249860</v>
      </c>
      <c r="E20" s="13"/>
      <c r="F20" s="34"/>
      <c r="G20" s="34"/>
      <c r="H20" s="13"/>
      <c r="I20" s="40"/>
      <c r="J20" s="50"/>
      <c r="K20" s="54"/>
      <c r="L20" s="58"/>
      <c r="M20" s="62"/>
      <c r="N20" s="70"/>
    </row>
    <row r="21" spans="1:14" ht="15">
      <c r="A21" s="26" t="s">
        <v>13</v>
      </c>
      <c r="B21" s="40">
        <f t="shared" si="3"/>
        <v>0</v>
      </c>
      <c r="C21" s="44"/>
      <c r="D21" s="49"/>
      <c r="E21" s="13"/>
      <c r="F21" s="34"/>
      <c r="G21" s="34"/>
      <c r="H21" s="6"/>
      <c r="I21" s="40"/>
      <c r="J21" s="50"/>
      <c r="K21" s="54"/>
      <c r="L21" s="58"/>
      <c r="M21" s="62"/>
      <c r="N21" s="70"/>
    </row>
    <row r="22" spans="1:14" ht="45">
      <c r="A22" s="26" t="s">
        <v>14</v>
      </c>
      <c r="B22" s="40">
        <f t="shared" si="3"/>
        <v>34112.69</v>
      </c>
      <c r="C22" s="44"/>
      <c r="D22" s="49">
        <v>34112.69</v>
      </c>
      <c r="E22" s="13"/>
      <c r="F22" s="34"/>
      <c r="G22" s="34"/>
      <c r="H22" s="13"/>
      <c r="I22" s="40"/>
      <c r="J22" s="50"/>
      <c r="K22" s="54"/>
      <c r="L22" s="58"/>
      <c r="M22" s="62"/>
      <c r="N22" s="70"/>
    </row>
    <row r="23" spans="1:14" ht="30">
      <c r="A23" s="26" t="s">
        <v>15</v>
      </c>
      <c r="B23" s="40">
        <f t="shared" si="3"/>
        <v>34636519.4</v>
      </c>
      <c r="C23" s="44"/>
      <c r="D23" s="49">
        <f>45000+34591519.4</f>
        <v>34636519.4</v>
      </c>
      <c r="E23" s="13"/>
      <c r="F23" s="34"/>
      <c r="G23" s="34"/>
      <c r="H23" s="13"/>
      <c r="I23" s="40"/>
      <c r="J23" s="50"/>
      <c r="K23" s="54"/>
      <c r="L23" s="58"/>
      <c r="M23" s="62"/>
      <c r="N23" s="70"/>
    </row>
    <row r="24" spans="1:14" ht="30">
      <c r="A24" s="26" t="s">
        <v>41</v>
      </c>
      <c r="B24" s="40">
        <f>+C24+D24+E24+F24+G24+H24+I24</f>
        <v>23010</v>
      </c>
      <c r="C24" s="44"/>
      <c r="D24" s="49">
        <v>23010</v>
      </c>
      <c r="E24" s="6"/>
      <c r="F24" s="34"/>
      <c r="G24" s="34"/>
      <c r="H24" s="6"/>
      <c r="I24" s="40"/>
      <c r="J24" s="50"/>
      <c r="K24" s="54"/>
      <c r="L24" s="58"/>
      <c r="M24" s="62"/>
      <c r="N24" s="70"/>
    </row>
    <row r="25" spans="1:14" ht="15">
      <c r="A25" s="24" t="s">
        <v>16</v>
      </c>
      <c r="B25" s="25">
        <f>+C25+D25+E25+F25+G25+H25+I25+J25+K25+L25+M25+N25</f>
        <v>3451082.1</v>
      </c>
      <c r="C25" s="15"/>
      <c r="D25" s="25">
        <f aca="true" t="shared" si="5" ref="D25:N25">D26+D27+D28+D29+D30+D31+D32+D33+D34</f>
        <v>3451082.1</v>
      </c>
      <c r="E25" s="25"/>
      <c r="F25" s="25"/>
      <c r="G25" s="25"/>
      <c r="H25" s="21">
        <f t="shared" si="5"/>
        <v>0</v>
      </c>
      <c r="I25" s="21">
        <f t="shared" si="5"/>
        <v>0</v>
      </c>
      <c r="J25" s="25">
        <f t="shared" si="5"/>
        <v>0</v>
      </c>
      <c r="K25" s="25">
        <f t="shared" si="5"/>
        <v>0</v>
      </c>
      <c r="L25" s="25">
        <f t="shared" si="5"/>
        <v>0</v>
      </c>
      <c r="M25" s="25">
        <f t="shared" si="5"/>
        <v>0</v>
      </c>
      <c r="N25" s="25">
        <f t="shared" si="5"/>
        <v>0</v>
      </c>
    </row>
    <row r="26" spans="1:14" ht="30">
      <c r="A26" s="26" t="s">
        <v>17</v>
      </c>
      <c r="B26" s="40">
        <f>+C26+D26+E26+F26+G26+H26+I26+J26+K26+L26+M26+N26</f>
        <v>0</v>
      </c>
      <c r="C26" s="44"/>
      <c r="D26" s="49"/>
      <c r="E26" s="13"/>
      <c r="F26" s="34"/>
      <c r="G26" s="34"/>
      <c r="H26" s="13"/>
      <c r="I26" s="40"/>
      <c r="J26" s="50"/>
      <c r="K26" s="54"/>
      <c r="L26" s="58"/>
      <c r="M26" s="62"/>
      <c r="N26" s="70"/>
    </row>
    <row r="27" spans="1:14" ht="15">
      <c r="A27" s="26" t="s">
        <v>18</v>
      </c>
      <c r="B27" s="40">
        <f>+C27+D27+E27+F27+G27+H27+I27+J27+K27+L27+M27+N27</f>
        <v>0</v>
      </c>
      <c r="C27" s="44"/>
      <c r="D27" s="49"/>
      <c r="E27" s="6"/>
      <c r="F27" s="34"/>
      <c r="G27" s="34"/>
      <c r="H27" s="13"/>
      <c r="I27" s="40"/>
      <c r="J27" s="50"/>
      <c r="K27" s="54"/>
      <c r="L27" s="58"/>
      <c r="M27" s="62"/>
      <c r="N27" s="70"/>
    </row>
    <row r="28" spans="1:14" ht="30">
      <c r="A28" s="26" t="s">
        <v>19</v>
      </c>
      <c r="B28" s="40">
        <f>+C28+D28+E28+F28+G28+H28+I28+J28+K28+L28+M28+N28</f>
        <v>6573</v>
      </c>
      <c r="C28" s="44"/>
      <c r="D28" s="49">
        <v>6573</v>
      </c>
      <c r="E28" s="13"/>
      <c r="F28" s="34"/>
      <c r="G28" s="34"/>
      <c r="H28" s="13"/>
      <c r="I28" s="40"/>
      <c r="J28" s="50"/>
      <c r="K28" s="54"/>
      <c r="L28" s="58"/>
      <c r="M28" s="62"/>
      <c r="N28" s="70"/>
    </row>
    <row r="29" spans="1:14" ht="15">
      <c r="A29" s="26" t="s">
        <v>20</v>
      </c>
      <c r="B29" s="40">
        <f>+C29+D29+E29+F29+G29+H29+I29</f>
        <v>0</v>
      </c>
      <c r="C29" s="44"/>
      <c r="D29" s="49"/>
      <c r="E29" s="6"/>
      <c r="F29" s="34"/>
      <c r="G29" s="34"/>
      <c r="H29" s="6"/>
      <c r="I29" s="40"/>
      <c r="J29" s="50"/>
      <c r="K29" s="54"/>
      <c r="L29" s="58"/>
      <c r="M29" s="62"/>
      <c r="N29" s="70"/>
    </row>
    <row r="30" spans="1:14" ht="30">
      <c r="A30" s="26" t="s">
        <v>21</v>
      </c>
      <c r="B30" s="40">
        <f>+C30+D30+E30+F30+G30+H30+I30+J30+K30+L30+M30+N30</f>
        <v>0</v>
      </c>
      <c r="C30" s="44"/>
      <c r="D30" s="49"/>
      <c r="E30" s="13"/>
      <c r="F30" s="34"/>
      <c r="G30" s="34"/>
      <c r="H30" s="13"/>
      <c r="I30" s="40"/>
      <c r="J30" s="50"/>
      <c r="K30" s="54"/>
      <c r="L30" s="58"/>
      <c r="M30" s="62"/>
      <c r="N30" s="70"/>
    </row>
    <row r="31" spans="1:14" ht="30">
      <c r="A31" s="26" t="s">
        <v>22</v>
      </c>
      <c r="B31" s="40">
        <f>+C31+D31+E31+F31+G32+H31+I31+J31+K31+L31+M31+N31</f>
        <v>2391152</v>
      </c>
      <c r="C31" s="44"/>
      <c r="D31" s="49">
        <v>2391152</v>
      </c>
      <c r="E31" s="6"/>
      <c r="F31" s="34"/>
      <c r="H31" s="13"/>
      <c r="I31" s="40"/>
      <c r="J31" s="50"/>
      <c r="K31" s="54"/>
      <c r="L31" s="58"/>
      <c r="M31" s="62"/>
      <c r="N31" s="70"/>
    </row>
    <row r="32" spans="1:14" ht="30">
      <c r="A32" s="26" t="s">
        <v>23</v>
      </c>
      <c r="B32" s="40">
        <f>+C32+D32+E32+F32+G32+H32+I32+J32+K32+L32+M32+N32</f>
        <v>933852.6</v>
      </c>
      <c r="C32" s="44"/>
      <c r="D32" s="49">
        <v>933852.6</v>
      </c>
      <c r="E32" s="13"/>
      <c r="F32" s="34"/>
      <c r="G32" s="34"/>
      <c r="H32" s="13"/>
      <c r="I32" s="40"/>
      <c r="J32" s="50"/>
      <c r="K32" s="54"/>
      <c r="L32" s="58"/>
      <c r="M32" s="62"/>
      <c r="N32" s="70"/>
    </row>
    <row r="33" spans="1:14" ht="45">
      <c r="A33" s="26" t="s">
        <v>42</v>
      </c>
      <c r="B33" s="40">
        <f>+C33+D33+E33+F33+G33+H33+I33</f>
        <v>0</v>
      </c>
      <c r="C33" s="44"/>
      <c r="D33" s="49"/>
      <c r="E33" s="6"/>
      <c r="F33" s="34"/>
      <c r="G33" s="34"/>
      <c r="H33" s="6"/>
      <c r="I33" s="40"/>
      <c r="J33" s="50"/>
      <c r="K33" s="54"/>
      <c r="L33" s="58"/>
      <c r="M33" s="62"/>
      <c r="N33" s="70"/>
    </row>
    <row r="34" spans="1:14" ht="15">
      <c r="A34" s="26" t="s">
        <v>24</v>
      </c>
      <c r="B34" s="40">
        <f>+C34+D34+E34+F34+G34+H34+I34+J34+K34+L34+M34+N34</f>
        <v>119504.5</v>
      </c>
      <c r="C34" s="44"/>
      <c r="D34" s="49">
        <v>119504.5</v>
      </c>
      <c r="E34" s="13"/>
      <c r="F34" s="34"/>
      <c r="G34" s="34"/>
      <c r="H34" s="13"/>
      <c r="I34" s="40"/>
      <c r="J34" s="50"/>
      <c r="K34" s="54"/>
      <c r="L34" s="58"/>
      <c r="M34" s="62"/>
      <c r="N34" s="70"/>
    </row>
    <row r="35" spans="1:14" ht="15">
      <c r="A35" s="24" t="s">
        <v>25</v>
      </c>
      <c r="B35" s="25">
        <f>+C35+D35+E35+F35+G35+H35+I35+J35+K35</f>
        <v>0</v>
      </c>
      <c r="C35" s="15"/>
      <c r="D35" s="49"/>
      <c r="E35" s="6"/>
      <c r="F35" s="25"/>
      <c r="G35" s="34"/>
      <c r="H35" s="6"/>
      <c r="I35" s="40"/>
      <c r="J35" s="50"/>
      <c r="K35" s="54"/>
      <c r="L35" s="58"/>
      <c r="M35" s="62"/>
      <c r="N35" s="70"/>
    </row>
    <row r="36" spans="1:14" ht="30">
      <c r="A36" s="26" t="s">
        <v>26</v>
      </c>
      <c r="B36" s="40">
        <f>+C36+D36+E36+F36+G36+H36+I36+J36</f>
        <v>0</v>
      </c>
      <c r="C36" s="44"/>
      <c r="D36" s="49"/>
      <c r="E36" s="6"/>
      <c r="F36" s="34"/>
      <c r="G36" s="34"/>
      <c r="H36" s="6"/>
      <c r="I36" s="40"/>
      <c r="J36" s="50"/>
      <c r="K36" s="54"/>
      <c r="L36" s="58"/>
      <c r="M36" s="62"/>
      <c r="N36" s="70"/>
    </row>
    <row r="37" spans="1:14" ht="30">
      <c r="A37" s="26" t="s">
        <v>43</v>
      </c>
      <c r="B37" s="40">
        <f aca="true" t="shared" si="6" ref="B37:B50">+C37+D37+E37+F37+G37+H37+I37</f>
        <v>0</v>
      </c>
      <c r="C37" s="44"/>
      <c r="D37" s="49"/>
      <c r="E37" s="6"/>
      <c r="F37" s="34"/>
      <c r="G37" s="34"/>
      <c r="H37" s="6"/>
      <c r="I37" s="40"/>
      <c r="J37" s="50"/>
      <c r="K37" s="54"/>
      <c r="L37" s="58"/>
      <c r="M37" s="62"/>
      <c r="N37" s="70"/>
    </row>
    <row r="38" spans="1:14" ht="30">
      <c r="A38" s="26" t="s">
        <v>44</v>
      </c>
      <c r="B38" s="40">
        <f t="shared" si="6"/>
        <v>0</v>
      </c>
      <c r="C38" s="44"/>
      <c r="D38" s="49"/>
      <c r="E38" s="6"/>
      <c r="F38" s="34"/>
      <c r="G38" s="34"/>
      <c r="H38" s="6"/>
      <c r="I38" s="40"/>
      <c r="J38" s="50"/>
      <c r="K38" s="54"/>
      <c r="L38" s="58"/>
      <c r="M38" s="62"/>
      <c r="N38" s="70"/>
    </row>
    <row r="39" spans="1:14" ht="30">
      <c r="A39" s="26" t="s">
        <v>45</v>
      </c>
      <c r="B39" s="40">
        <f t="shared" si="6"/>
        <v>0</v>
      </c>
      <c r="C39" s="44"/>
      <c r="D39" s="49"/>
      <c r="E39" s="6"/>
      <c r="F39" s="34"/>
      <c r="G39" s="34"/>
      <c r="H39" s="6"/>
      <c r="I39" s="40"/>
      <c r="J39" s="50"/>
      <c r="K39" s="54"/>
      <c r="L39" s="58"/>
      <c r="M39" s="62"/>
      <c r="N39" s="70"/>
    </row>
    <row r="40" spans="1:14" ht="30">
      <c r="A40" s="26" t="s">
        <v>46</v>
      </c>
      <c r="B40" s="40">
        <f t="shared" si="6"/>
        <v>0</v>
      </c>
      <c r="C40" s="44"/>
      <c r="D40" s="49"/>
      <c r="E40" s="6"/>
      <c r="F40" s="34"/>
      <c r="G40" s="34"/>
      <c r="H40" s="6"/>
      <c r="I40" s="40"/>
      <c r="J40" s="50"/>
      <c r="K40" s="54"/>
      <c r="L40" s="58"/>
      <c r="M40" s="62"/>
      <c r="N40" s="70"/>
    </row>
    <row r="41" spans="1:14" ht="30">
      <c r="A41" s="26" t="s">
        <v>27</v>
      </c>
      <c r="B41" s="40">
        <f t="shared" si="6"/>
        <v>0</v>
      </c>
      <c r="C41" s="44"/>
      <c r="D41" s="49"/>
      <c r="E41" s="6"/>
      <c r="F41" s="34"/>
      <c r="G41" s="34"/>
      <c r="H41" s="6"/>
      <c r="I41" s="40"/>
      <c r="J41" s="50"/>
      <c r="K41" s="54"/>
      <c r="L41" s="58"/>
      <c r="M41" s="62"/>
      <c r="N41" s="70"/>
    </row>
    <row r="42" spans="1:14" ht="30">
      <c r="A42" s="26" t="s">
        <v>47</v>
      </c>
      <c r="B42" s="40">
        <f t="shared" si="6"/>
        <v>0</v>
      </c>
      <c r="C42" s="44"/>
      <c r="D42" s="49"/>
      <c r="E42" s="6"/>
      <c r="F42" s="34"/>
      <c r="G42" s="34"/>
      <c r="H42" s="6"/>
      <c r="I42" s="40"/>
      <c r="J42" s="50"/>
      <c r="K42" s="54"/>
      <c r="L42" s="58"/>
      <c r="M42" s="62"/>
      <c r="N42" s="70"/>
    </row>
    <row r="43" spans="1:14" ht="15">
      <c r="A43" s="24" t="s">
        <v>48</v>
      </c>
      <c r="B43" s="40">
        <f t="shared" si="6"/>
        <v>0</v>
      </c>
      <c r="C43" s="15"/>
      <c r="D43" s="49"/>
      <c r="E43" s="6"/>
      <c r="F43" s="34"/>
      <c r="G43" s="34"/>
      <c r="H43" s="6"/>
      <c r="I43" s="40"/>
      <c r="J43" s="50"/>
      <c r="K43" s="54"/>
      <c r="L43" s="58"/>
      <c r="M43" s="62"/>
      <c r="N43" s="70"/>
    </row>
    <row r="44" spans="1:14" ht="30">
      <c r="A44" s="26" t="s">
        <v>49</v>
      </c>
      <c r="B44" s="40">
        <f t="shared" si="6"/>
        <v>0</v>
      </c>
      <c r="C44" s="44"/>
      <c r="D44" s="49"/>
      <c r="E44" s="6"/>
      <c r="F44" s="34"/>
      <c r="G44" s="34"/>
      <c r="H44" s="6"/>
      <c r="I44" s="40"/>
      <c r="J44" s="50"/>
      <c r="K44" s="54"/>
      <c r="L44" s="58"/>
      <c r="M44" s="62"/>
      <c r="N44" s="70"/>
    </row>
    <row r="45" spans="1:14" ht="30">
      <c r="A45" s="26" t="s">
        <v>50</v>
      </c>
      <c r="B45" s="40">
        <f t="shared" si="6"/>
        <v>0</v>
      </c>
      <c r="C45" s="44"/>
      <c r="D45" s="49"/>
      <c r="E45" s="6"/>
      <c r="F45" s="34"/>
      <c r="G45" s="34"/>
      <c r="H45" s="6"/>
      <c r="I45" s="40"/>
      <c r="J45" s="50"/>
      <c r="K45" s="54"/>
      <c r="L45" s="58"/>
      <c r="M45" s="62"/>
      <c r="N45" s="70"/>
    </row>
    <row r="46" spans="1:14" ht="30">
      <c r="A46" s="26" t="s">
        <v>51</v>
      </c>
      <c r="B46" s="40">
        <f t="shared" si="6"/>
        <v>0</v>
      </c>
      <c r="C46" s="44"/>
      <c r="D46" s="49"/>
      <c r="E46" s="6"/>
      <c r="F46" s="34"/>
      <c r="G46" s="34"/>
      <c r="H46" s="6"/>
      <c r="I46" s="40"/>
      <c r="J46" s="50"/>
      <c r="K46" s="54"/>
      <c r="L46" s="58"/>
      <c r="M46" s="62"/>
      <c r="N46" s="70"/>
    </row>
    <row r="47" spans="1:14" ht="30">
      <c r="A47" s="26" t="s">
        <v>52</v>
      </c>
      <c r="B47" s="40">
        <f t="shared" si="6"/>
        <v>0</v>
      </c>
      <c r="C47" s="44"/>
      <c r="D47" s="49"/>
      <c r="E47" s="6"/>
      <c r="F47" s="34"/>
      <c r="G47" s="34"/>
      <c r="H47" s="6"/>
      <c r="I47" s="40"/>
      <c r="J47" s="50"/>
      <c r="K47" s="54"/>
      <c r="L47" s="58"/>
      <c r="M47" s="62"/>
      <c r="N47" s="70"/>
    </row>
    <row r="48" spans="1:14" ht="30">
      <c r="A48" s="26" t="s">
        <v>53</v>
      </c>
      <c r="B48" s="40">
        <f t="shared" si="6"/>
        <v>0</v>
      </c>
      <c r="C48" s="44"/>
      <c r="D48" s="49"/>
      <c r="E48" s="6"/>
      <c r="F48" s="34"/>
      <c r="G48" s="34"/>
      <c r="H48" s="6"/>
      <c r="I48" s="40"/>
      <c r="J48" s="50"/>
      <c r="K48" s="54"/>
      <c r="L48" s="58"/>
      <c r="M48" s="62"/>
      <c r="N48" s="70"/>
    </row>
    <row r="49" spans="1:14" ht="30">
      <c r="A49" s="26" t="s">
        <v>54</v>
      </c>
      <c r="B49" s="40">
        <f t="shared" si="6"/>
        <v>0</v>
      </c>
      <c r="C49" s="44"/>
      <c r="D49" s="49"/>
      <c r="E49" s="6"/>
      <c r="F49" s="34"/>
      <c r="G49" s="34"/>
      <c r="H49" s="6"/>
      <c r="I49" s="40"/>
      <c r="J49" s="50"/>
      <c r="K49" s="54"/>
      <c r="L49" s="58"/>
      <c r="M49" s="62"/>
      <c r="N49" s="70"/>
    </row>
    <row r="50" spans="1:14" ht="30">
      <c r="A50" s="26" t="s">
        <v>55</v>
      </c>
      <c r="B50" s="40">
        <f t="shared" si="6"/>
        <v>0</v>
      </c>
      <c r="C50" s="44"/>
      <c r="D50" s="49"/>
      <c r="E50" s="6"/>
      <c r="F50" s="34"/>
      <c r="G50" s="34"/>
      <c r="H50" s="6"/>
      <c r="I50" s="40"/>
      <c r="J50" s="50"/>
      <c r="K50" s="54"/>
      <c r="L50" s="58"/>
      <c r="M50" s="62"/>
      <c r="N50" s="70"/>
    </row>
    <row r="51" spans="1:14" ht="30">
      <c r="A51" s="24" t="s">
        <v>28</v>
      </c>
      <c r="B51" s="25">
        <f>+C51+D51+E51+F51+G51+H51+I51+J51+K51+L51+M51+N51</f>
        <v>0</v>
      </c>
      <c r="C51" s="15"/>
      <c r="D51" s="49"/>
      <c r="E51" s="21"/>
      <c r="F51" s="21"/>
      <c r="G51" s="21"/>
      <c r="H51" s="21">
        <f aca="true" t="shared" si="7" ref="F51:N51">H52+H53+H54+H55+H56+H57+H58+H59+H60</f>
        <v>0</v>
      </c>
      <c r="I51" s="21">
        <f t="shared" si="7"/>
        <v>0</v>
      </c>
      <c r="J51" s="25">
        <f t="shared" si="7"/>
        <v>0</v>
      </c>
      <c r="K51" s="21">
        <f t="shared" si="7"/>
        <v>0</v>
      </c>
      <c r="L51" s="25">
        <f t="shared" si="7"/>
        <v>0</v>
      </c>
      <c r="M51" s="25">
        <f t="shared" si="7"/>
        <v>0</v>
      </c>
      <c r="N51" s="25">
        <f t="shared" si="7"/>
        <v>0</v>
      </c>
    </row>
    <row r="52" spans="1:14" ht="15">
      <c r="A52" s="26" t="s">
        <v>29</v>
      </c>
      <c r="B52" s="40">
        <f>+C52+D52+E52+F52+G52+H52+I52+J52+K52+L52+M52+N52</f>
        <v>0</v>
      </c>
      <c r="C52" s="44"/>
      <c r="D52" s="49"/>
      <c r="E52" s="6"/>
      <c r="F52" s="34"/>
      <c r="G52" s="34"/>
      <c r="H52" s="13"/>
      <c r="I52" s="40"/>
      <c r="J52" s="50"/>
      <c r="K52" s="54"/>
      <c r="L52" s="58"/>
      <c r="M52" s="62"/>
      <c r="N52" s="70"/>
    </row>
    <row r="53" spans="1:14" ht="30">
      <c r="A53" s="26" t="s">
        <v>30</v>
      </c>
      <c r="B53" s="50">
        <f>+C53+D53+E53+F53+G53+H53+I53+J53+K53+L53+M53+N53</f>
        <v>0</v>
      </c>
      <c r="C53" s="44"/>
      <c r="D53" s="49"/>
      <c r="E53" s="13"/>
      <c r="F53" s="34"/>
      <c r="G53" s="34"/>
      <c r="H53" s="6"/>
      <c r="I53" s="40"/>
      <c r="J53" s="50"/>
      <c r="K53" s="54"/>
      <c r="L53" s="58"/>
      <c r="M53" s="62"/>
      <c r="N53" s="70"/>
    </row>
    <row r="54" spans="1:14" ht="30">
      <c r="A54" s="26" t="s">
        <v>31</v>
      </c>
      <c r="B54" s="50">
        <f aca="true" t="shared" si="8" ref="B54:B72">+C54+D54+E54+F54+G54+H54+I54+J54+K54</f>
        <v>0</v>
      </c>
      <c r="C54" s="44"/>
      <c r="D54" s="49"/>
      <c r="E54" s="6"/>
      <c r="F54" s="34"/>
      <c r="G54" s="34"/>
      <c r="H54" s="6"/>
      <c r="I54" s="40"/>
      <c r="J54" s="50"/>
      <c r="K54" s="54"/>
      <c r="L54" s="58"/>
      <c r="M54" s="62"/>
      <c r="N54" s="70"/>
    </row>
    <row r="55" spans="1:14" ht="30">
      <c r="A55" s="26" t="s">
        <v>32</v>
      </c>
      <c r="B55" s="50">
        <f>+C55+D55+E55+F55+G55+H55+I55+J55+K55+L55+M55+N55</f>
        <v>0</v>
      </c>
      <c r="C55" s="44"/>
      <c r="D55" s="49"/>
      <c r="E55" s="6"/>
      <c r="F55" s="34"/>
      <c r="G55" s="34"/>
      <c r="H55" s="13"/>
      <c r="I55" s="40"/>
      <c r="J55" s="50"/>
      <c r="K55" s="54"/>
      <c r="L55" s="58"/>
      <c r="M55" s="62"/>
      <c r="N55" s="70"/>
    </row>
    <row r="56" spans="1:14" ht="30">
      <c r="A56" s="26" t="s">
        <v>33</v>
      </c>
      <c r="B56" s="50">
        <f>+C56+D56+E56+F56+G56+H56+I56+J56+K56+L56+M56+N56</f>
        <v>0</v>
      </c>
      <c r="C56" s="44"/>
      <c r="D56" s="49"/>
      <c r="E56" s="6"/>
      <c r="F56" s="34"/>
      <c r="G56" s="34"/>
      <c r="H56" s="13"/>
      <c r="I56" s="40"/>
      <c r="J56" s="50"/>
      <c r="K56" s="54"/>
      <c r="L56" s="58"/>
      <c r="M56" s="62"/>
      <c r="N56" s="70"/>
    </row>
    <row r="57" spans="1:14" ht="30">
      <c r="A57" s="26" t="s">
        <v>56</v>
      </c>
      <c r="B57" s="50">
        <f t="shared" si="8"/>
        <v>0</v>
      </c>
      <c r="C57" s="44"/>
      <c r="D57" s="49"/>
      <c r="E57" s="6"/>
      <c r="F57" s="34"/>
      <c r="G57" s="34"/>
      <c r="H57" s="6"/>
      <c r="I57" s="40"/>
      <c r="J57" s="50"/>
      <c r="K57" s="54"/>
      <c r="L57" s="58"/>
      <c r="M57" s="62"/>
      <c r="N57" s="70"/>
    </row>
    <row r="58" spans="1:14" ht="30">
      <c r="A58" s="26" t="s">
        <v>57</v>
      </c>
      <c r="B58" s="50">
        <f t="shared" si="8"/>
        <v>0</v>
      </c>
      <c r="C58" s="44"/>
      <c r="D58" s="49"/>
      <c r="E58" s="6"/>
      <c r="F58" s="34"/>
      <c r="G58" s="34"/>
      <c r="H58" s="6"/>
      <c r="I58" s="40"/>
      <c r="J58" s="50"/>
      <c r="K58" s="54"/>
      <c r="L58" s="58"/>
      <c r="M58" s="62"/>
      <c r="N58" s="70"/>
    </row>
    <row r="59" spans="1:14" ht="30" customHeight="1">
      <c r="A59" s="26" t="s">
        <v>34</v>
      </c>
      <c r="B59" s="50">
        <f>+C59+D59+E59+F59+G59+H59+I59+J59+K59+L59+M59+N59</f>
        <v>0</v>
      </c>
      <c r="C59" s="44"/>
      <c r="D59" s="49"/>
      <c r="E59" s="6"/>
      <c r="F59" s="34"/>
      <c r="G59" s="34"/>
      <c r="H59" s="13">
        <v>0</v>
      </c>
      <c r="I59" s="40"/>
      <c r="J59" s="50"/>
      <c r="K59" s="54"/>
      <c r="L59" s="58"/>
      <c r="M59" s="62"/>
      <c r="N59" s="70"/>
    </row>
    <row r="60" spans="1:14" ht="30" customHeight="1">
      <c r="A60" s="26" t="s">
        <v>58</v>
      </c>
      <c r="B60" s="50">
        <f t="shared" si="8"/>
        <v>0</v>
      </c>
      <c r="C60" s="44"/>
      <c r="D60" s="49"/>
      <c r="E60" s="6"/>
      <c r="F60" s="34"/>
      <c r="G60" s="34"/>
      <c r="H60" s="6"/>
      <c r="I60" s="40"/>
      <c r="J60" s="50"/>
      <c r="K60" s="54"/>
      <c r="L60" s="58"/>
      <c r="M60" s="62"/>
      <c r="N60" s="70"/>
    </row>
    <row r="61" spans="1:14" ht="15">
      <c r="A61" s="24" t="s">
        <v>59</v>
      </c>
      <c r="B61" s="50">
        <f t="shared" si="8"/>
        <v>0</v>
      </c>
      <c r="C61" s="15"/>
      <c r="D61" s="49"/>
      <c r="E61" s="6"/>
      <c r="F61" s="25"/>
      <c r="G61" s="34"/>
      <c r="H61" s="6"/>
      <c r="I61" s="40"/>
      <c r="J61" s="50"/>
      <c r="K61" s="54"/>
      <c r="L61" s="58"/>
      <c r="M61" s="62"/>
      <c r="N61" s="70"/>
    </row>
    <row r="62" spans="1:14" ht="15">
      <c r="A62" s="26" t="s">
        <v>60</v>
      </c>
      <c r="B62" s="50">
        <f t="shared" si="8"/>
        <v>0</v>
      </c>
      <c r="C62" s="44"/>
      <c r="D62" s="49"/>
      <c r="E62" s="6"/>
      <c r="F62" s="34"/>
      <c r="G62" s="34"/>
      <c r="H62" s="6"/>
      <c r="I62" s="40"/>
      <c r="J62" s="50"/>
      <c r="K62" s="54"/>
      <c r="L62" s="58"/>
      <c r="M62" s="62"/>
      <c r="N62" s="70"/>
    </row>
    <row r="63" spans="1:14" ht="15">
      <c r="A63" s="26" t="s">
        <v>61</v>
      </c>
      <c r="B63" s="50">
        <f t="shared" si="8"/>
        <v>0</v>
      </c>
      <c r="C63" s="44"/>
      <c r="D63" s="49"/>
      <c r="E63" s="6"/>
      <c r="F63" s="34"/>
      <c r="G63" s="34"/>
      <c r="H63" s="6"/>
      <c r="I63" s="40"/>
      <c r="J63" s="50"/>
      <c r="K63" s="54"/>
      <c r="L63" s="58"/>
      <c r="M63" s="62"/>
      <c r="N63" s="70"/>
    </row>
    <row r="64" spans="1:14" ht="30">
      <c r="A64" s="26" t="s">
        <v>62</v>
      </c>
      <c r="B64" s="50">
        <f t="shared" si="8"/>
        <v>0</v>
      </c>
      <c r="C64" s="44"/>
      <c r="D64" s="49"/>
      <c r="E64" s="6"/>
      <c r="F64" s="34"/>
      <c r="G64" s="34"/>
      <c r="H64" s="6"/>
      <c r="I64" s="40"/>
      <c r="J64" s="50"/>
      <c r="K64" s="54"/>
      <c r="L64" s="58"/>
      <c r="M64" s="62"/>
      <c r="N64" s="70"/>
    </row>
    <row r="65" spans="1:14" ht="45">
      <c r="A65" s="26" t="s">
        <v>63</v>
      </c>
      <c r="B65" s="50">
        <f t="shared" si="8"/>
        <v>0</v>
      </c>
      <c r="C65" s="44"/>
      <c r="D65" s="49"/>
      <c r="E65" s="6"/>
      <c r="F65" s="34"/>
      <c r="G65" s="34"/>
      <c r="H65" s="6"/>
      <c r="I65" s="40"/>
      <c r="J65" s="50"/>
      <c r="K65" s="54"/>
      <c r="L65" s="58"/>
      <c r="M65" s="62"/>
      <c r="N65" s="70"/>
    </row>
    <row r="66" spans="1:14" ht="30">
      <c r="A66" s="24" t="s">
        <v>64</v>
      </c>
      <c r="B66" s="50">
        <f t="shared" si="8"/>
        <v>0</v>
      </c>
      <c r="C66" s="15"/>
      <c r="D66" s="49"/>
      <c r="E66" s="6"/>
      <c r="F66" s="34"/>
      <c r="G66" s="34"/>
      <c r="H66" s="6"/>
      <c r="I66" s="40"/>
      <c r="J66" s="50"/>
      <c r="K66" s="54"/>
      <c r="L66" s="58"/>
      <c r="M66" s="62"/>
      <c r="N66" s="70"/>
    </row>
    <row r="67" spans="1:14" ht="15">
      <c r="A67" s="26" t="s">
        <v>65</v>
      </c>
      <c r="B67" s="50">
        <f t="shared" si="8"/>
        <v>0</v>
      </c>
      <c r="C67" s="44"/>
      <c r="D67" s="49"/>
      <c r="E67" s="6"/>
      <c r="F67" s="34"/>
      <c r="G67" s="34"/>
      <c r="H67" s="6"/>
      <c r="I67" s="40"/>
      <c r="J67" s="50"/>
      <c r="K67" s="54"/>
      <c r="L67" s="58"/>
      <c r="M67" s="62"/>
      <c r="N67" s="70"/>
    </row>
    <row r="68" spans="1:14" ht="30">
      <c r="A68" s="26" t="s">
        <v>66</v>
      </c>
      <c r="B68" s="50">
        <f t="shared" si="8"/>
        <v>0</v>
      </c>
      <c r="C68" s="44"/>
      <c r="D68" s="49"/>
      <c r="E68" s="6"/>
      <c r="F68" s="34"/>
      <c r="G68" s="34"/>
      <c r="H68" s="6"/>
      <c r="I68" s="40"/>
      <c r="J68" s="50"/>
      <c r="K68" s="54"/>
      <c r="L68" s="58"/>
      <c r="M68" s="62"/>
      <c r="N68" s="70"/>
    </row>
    <row r="69" spans="1:14" ht="15">
      <c r="A69" s="24" t="s">
        <v>67</v>
      </c>
      <c r="B69" s="50">
        <f t="shared" si="8"/>
        <v>0</v>
      </c>
      <c r="C69" s="15"/>
      <c r="D69" s="49"/>
      <c r="E69" s="6"/>
      <c r="F69" s="34"/>
      <c r="G69" s="34"/>
      <c r="H69" s="6"/>
      <c r="I69" s="40"/>
      <c r="J69" s="50"/>
      <c r="K69" s="54"/>
      <c r="L69" s="58"/>
      <c r="M69" s="62"/>
      <c r="N69" s="70"/>
    </row>
    <row r="70" spans="1:14" ht="30">
      <c r="A70" s="26" t="s">
        <v>68</v>
      </c>
      <c r="B70" s="50">
        <f t="shared" si="8"/>
        <v>0</v>
      </c>
      <c r="C70" s="44"/>
      <c r="D70" s="49"/>
      <c r="E70" s="6"/>
      <c r="F70" s="34"/>
      <c r="G70" s="34"/>
      <c r="H70" s="6"/>
      <c r="I70" s="40"/>
      <c r="J70" s="50"/>
      <c r="K70" s="54"/>
      <c r="L70" s="58"/>
      <c r="M70" s="62"/>
      <c r="N70" s="70"/>
    </row>
    <row r="71" spans="1:14" ht="30">
      <c r="A71" s="26" t="s">
        <v>69</v>
      </c>
      <c r="B71" s="50">
        <f t="shared" si="8"/>
        <v>0</v>
      </c>
      <c r="C71" s="44"/>
      <c r="D71" s="49"/>
      <c r="E71" s="6"/>
      <c r="F71" s="34"/>
      <c r="G71" s="34"/>
      <c r="H71" s="6"/>
      <c r="I71" s="40"/>
      <c r="J71" s="50"/>
      <c r="K71" s="54"/>
      <c r="L71" s="58"/>
      <c r="M71" s="62"/>
      <c r="N71" s="70"/>
    </row>
    <row r="72" spans="1:14" ht="30">
      <c r="A72" s="26" t="s">
        <v>70</v>
      </c>
      <c r="B72" s="50">
        <f t="shared" si="8"/>
        <v>0</v>
      </c>
      <c r="C72" s="44"/>
      <c r="D72" s="49"/>
      <c r="E72" s="6"/>
      <c r="F72" s="34"/>
      <c r="G72" s="34"/>
      <c r="H72" s="6"/>
      <c r="I72" s="40"/>
      <c r="J72" s="50"/>
      <c r="K72" s="54"/>
      <c r="L72" s="58"/>
      <c r="M72" s="62"/>
      <c r="N72" s="70"/>
    </row>
    <row r="73" spans="1:14" ht="15">
      <c r="A73" s="28" t="s">
        <v>35</v>
      </c>
      <c r="B73" s="35">
        <f>B9+B15+B25+B35+B51+B61</f>
        <v>126984356.41</v>
      </c>
      <c r="C73" s="35">
        <f aca="true" t="shared" si="9" ref="C73:N73">+C8</f>
        <v>36590981.69</v>
      </c>
      <c r="D73" s="35">
        <f t="shared" si="9"/>
        <v>90393374.72</v>
      </c>
      <c r="E73" s="35"/>
      <c r="F73" s="35"/>
      <c r="G73" s="35"/>
      <c r="H73" s="14">
        <f t="shared" si="9"/>
        <v>0</v>
      </c>
      <c r="I73" s="14">
        <f t="shared" si="9"/>
        <v>0</v>
      </c>
      <c r="J73" s="35">
        <f t="shared" si="9"/>
        <v>0</v>
      </c>
      <c r="K73" s="35">
        <f t="shared" si="9"/>
        <v>0</v>
      </c>
      <c r="L73" s="35">
        <f t="shared" si="9"/>
        <v>0</v>
      </c>
      <c r="M73" s="35">
        <f t="shared" si="9"/>
        <v>0</v>
      </c>
      <c r="N73" s="35">
        <f t="shared" si="9"/>
        <v>0</v>
      </c>
    </row>
    <row r="74" spans="1:14" ht="15">
      <c r="A74" s="11"/>
      <c r="B74" s="46"/>
      <c r="C74" s="45"/>
      <c r="D74" s="46"/>
      <c r="E74" s="10"/>
      <c r="F74" s="36"/>
      <c r="G74" s="36"/>
      <c r="I74" s="41"/>
      <c r="J74" s="51"/>
      <c r="K74" s="55"/>
      <c r="L74" s="59"/>
      <c r="M74" s="63"/>
      <c r="N74" s="71"/>
    </row>
    <row r="75" spans="1:14" ht="15">
      <c r="A75" s="24" t="s">
        <v>71</v>
      </c>
      <c r="B75" s="15"/>
      <c r="C75" s="15"/>
      <c r="D75" s="15"/>
      <c r="E75" s="23"/>
      <c r="F75" s="15"/>
      <c r="G75" s="15"/>
      <c r="H75" s="23"/>
      <c r="I75" s="15"/>
      <c r="J75" s="15"/>
      <c r="K75" s="15"/>
      <c r="L75" s="15"/>
      <c r="M75" s="15"/>
      <c r="N75" s="15"/>
    </row>
    <row r="76" spans="1:14" ht="30">
      <c r="A76" s="24" t="s">
        <v>72</v>
      </c>
      <c r="B76" s="49"/>
      <c r="C76" s="15"/>
      <c r="D76" s="49"/>
      <c r="E76" s="6"/>
      <c r="F76" s="34"/>
      <c r="G76" s="34"/>
      <c r="H76" s="6"/>
      <c r="I76" s="40"/>
      <c r="J76" s="50"/>
      <c r="K76" s="54"/>
      <c r="L76" s="58"/>
      <c r="M76" s="62"/>
      <c r="N76" s="70"/>
    </row>
    <row r="77" spans="1:14" ht="30">
      <c r="A77" s="26" t="s">
        <v>73</v>
      </c>
      <c r="B77" s="49"/>
      <c r="C77" s="44"/>
      <c r="D77" s="49"/>
      <c r="E77" s="6"/>
      <c r="F77" s="34"/>
      <c r="G77" s="34"/>
      <c r="H77" s="6"/>
      <c r="I77" s="40"/>
      <c r="J77" s="50"/>
      <c r="K77" s="54"/>
      <c r="L77" s="58"/>
      <c r="M77" s="62"/>
      <c r="N77" s="70"/>
    </row>
    <row r="78" spans="1:14" ht="30">
      <c r="A78" s="26" t="s">
        <v>74</v>
      </c>
      <c r="B78" s="49"/>
      <c r="C78" s="44"/>
      <c r="D78" s="49"/>
      <c r="E78" s="6"/>
      <c r="F78" s="34"/>
      <c r="G78" s="34"/>
      <c r="H78" s="6"/>
      <c r="I78" s="40"/>
      <c r="J78" s="50"/>
      <c r="K78" s="54"/>
      <c r="L78" s="58"/>
      <c r="M78" s="62"/>
      <c r="N78" s="70"/>
    </row>
    <row r="79" spans="1:14" ht="15">
      <c r="A79" s="24" t="s">
        <v>75</v>
      </c>
      <c r="B79" s="49"/>
      <c r="C79" s="15"/>
      <c r="D79" s="49"/>
      <c r="E79" s="6"/>
      <c r="F79" s="34"/>
      <c r="G79" s="34"/>
      <c r="H79" s="6"/>
      <c r="I79" s="40"/>
      <c r="J79" s="50"/>
      <c r="K79" s="54"/>
      <c r="L79" s="58"/>
      <c r="M79" s="62"/>
      <c r="N79" s="70"/>
    </row>
    <row r="80" spans="1:14" ht="30">
      <c r="A80" s="26" t="s">
        <v>76</v>
      </c>
      <c r="B80" s="49"/>
      <c r="C80" s="44"/>
      <c r="D80" s="49"/>
      <c r="E80" s="6"/>
      <c r="F80" s="34"/>
      <c r="G80" s="34"/>
      <c r="H80" s="6"/>
      <c r="I80" s="40"/>
      <c r="J80" s="50"/>
      <c r="K80" s="54"/>
      <c r="L80" s="58"/>
      <c r="M80" s="62"/>
      <c r="N80" s="70"/>
    </row>
    <row r="81" spans="1:14" ht="30">
      <c r="A81" s="26" t="s">
        <v>77</v>
      </c>
      <c r="B81" s="49"/>
      <c r="C81" s="44"/>
      <c r="D81" s="49"/>
      <c r="E81" s="6"/>
      <c r="F81" s="34"/>
      <c r="G81" s="34"/>
      <c r="H81" s="6"/>
      <c r="I81" s="40"/>
      <c r="J81" s="50"/>
      <c r="K81" s="54"/>
      <c r="L81" s="58"/>
      <c r="M81" s="62"/>
      <c r="N81" s="70"/>
    </row>
    <row r="82" spans="1:14" ht="30">
      <c r="A82" s="24" t="s">
        <v>78</v>
      </c>
      <c r="B82" s="49"/>
      <c r="C82" s="15"/>
      <c r="D82" s="49"/>
      <c r="E82" s="6"/>
      <c r="F82" s="34"/>
      <c r="G82" s="34"/>
      <c r="H82" s="6"/>
      <c r="I82" s="40"/>
      <c r="J82" s="50"/>
      <c r="K82" s="54"/>
      <c r="L82" s="58"/>
      <c r="M82" s="62"/>
      <c r="N82" s="70"/>
    </row>
    <row r="83" spans="1:14" ht="30">
      <c r="A83" s="26" t="s">
        <v>79</v>
      </c>
      <c r="B83" s="49"/>
      <c r="C83" s="44"/>
      <c r="D83" s="49"/>
      <c r="E83" s="6"/>
      <c r="F83" s="34"/>
      <c r="G83" s="34"/>
      <c r="H83" s="6"/>
      <c r="I83" s="40"/>
      <c r="J83" s="50"/>
      <c r="K83" s="54"/>
      <c r="L83" s="58"/>
      <c r="M83" s="62"/>
      <c r="N83" s="70"/>
    </row>
    <row r="84" spans="1:14" ht="15">
      <c r="A84" s="28" t="s">
        <v>80</v>
      </c>
      <c r="B84" s="35"/>
      <c r="C84" s="35"/>
      <c r="D84" s="35"/>
      <c r="E84" s="22"/>
      <c r="F84" s="35"/>
      <c r="G84" s="35"/>
      <c r="H84" s="22"/>
      <c r="I84" s="35"/>
      <c r="J84" s="35"/>
      <c r="K84" s="35"/>
      <c r="L84" s="35"/>
      <c r="M84" s="35"/>
      <c r="N84" s="35"/>
    </row>
    <row r="85" spans="1:14" ht="15">
      <c r="A85" s="9"/>
      <c r="B85" s="46"/>
      <c r="C85" s="46"/>
      <c r="D85" s="46"/>
      <c r="E85" s="10"/>
      <c r="F85" s="36"/>
      <c r="G85" s="36"/>
      <c r="I85" s="41"/>
      <c r="J85" s="51"/>
      <c r="K85" s="55"/>
      <c r="L85" s="59"/>
      <c r="M85" s="63"/>
      <c r="N85" s="71"/>
    </row>
    <row r="86" spans="1:14" ht="31.5">
      <c r="A86" s="29" t="s">
        <v>81</v>
      </c>
      <c r="B86" s="37">
        <f>C86+D86+E86+F86+G86+H86+I86+J86+K86+L86+M86+N86</f>
        <v>126984356.41</v>
      </c>
      <c r="C86" s="37">
        <f aca="true" t="shared" si="10" ref="C86:N86">C73</f>
        <v>36590981.69</v>
      </c>
      <c r="D86" s="37">
        <f t="shared" si="10"/>
        <v>90393374.72</v>
      </c>
      <c r="E86" s="37"/>
      <c r="F86" s="37"/>
      <c r="G86" s="37"/>
      <c r="H86" s="37">
        <f t="shared" si="10"/>
        <v>0</v>
      </c>
      <c r="I86" s="37">
        <f t="shared" si="10"/>
        <v>0</v>
      </c>
      <c r="J86" s="37">
        <f t="shared" si="10"/>
        <v>0</v>
      </c>
      <c r="K86" s="37">
        <f t="shared" si="10"/>
        <v>0</v>
      </c>
      <c r="L86" s="37">
        <f t="shared" si="10"/>
        <v>0</v>
      </c>
      <c r="M86" s="37">
        <f t="shared" si="10"/>
        <v>0</v>
      </c>
      <c r="N86" s="37">
        <f t="shared" si="10"/>
        <v>0</v>
      </c>
    </row>
    <row r="87" spans="1:14" ht="30" customHeight="1">
      <c r="A87" s="9"/>
      <c r="B87" s="46"/>
      <c r="C87" s="46"/>
      <c r="D87" s="46"/>
      <c r="E87" s="10"/>
      <c r="F87" s="36"/>
      <c r="G87" s="36"/>
      <c r="I87" s="41"/>
      <c r="J87" s="51"/>
      <c r="K87" s="55"/>
      <c r="L87" s="59"/>
      <c r="M87" s="63"/>
      <c r="N87" s="71"/>
    </row>
    <row r="88" spans="1:14" ht="15">
      <c r="A88" s="76" t="s">
        <v>111</v>
      </c>
      <c r="B88" s="47"/>
      <c r="C88" s="47"/>
      <c r="D88" s="47"/>
      <c r="E88" s="12"/>
      <c r="F88" s="38"/>
      <c r="G88" s="38"/>
      <c r="I88" s="42"/>
      <c r="J88" s="52"/>
      <c r="K88" s="56"/>
      <c r="L88" s="60"/>
      <c r="M88" s="64"/>
      <c r="N88" s="72"/>
    </row>
    <row r="89" ht="30" customHeight="1"/>
    <row r="90" ht="30" customHeight="1"/>
    <row r="91" ht="30" customHeight="1">
      <c r="A91" s="77" t="s">
        <v>112</v>
      </c>
    </row>
    <row r="92" ht="15">
      <c r="A92" s="78" t="s">
        <v>113</v>
      </c>
    </row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</sheetData>
  <sheetProtection/>
  <mergeCells count="6">
    <mergeCell ref="A1:N1"/>
    <mergeCell ref="A2:N2"/>
    <mergeCell ref="A3:N3"/>
    <mergeCell ref="A4:N4"/>
    <mergeCell ref="A5:N5"/>
    <mergeCell ref="A6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Petra Delgado</cp:lastModifiedBy>
  <cp:lastPrinted>2019-02-05T15:11:48Z</cp:lastPrinted>
  <dcterms:created xsi:type="dcterms:W3CDTF">2018-04-17T18:57:16Z</dcterms:created>
  <dcterms:modified xsi:type="dcterms:W3CDTF">2019-06-10T19:21:12Z</dcterms:modified>
  <cp:category/>
  <cp:version/>
  <cp:contentType/>
  <cp:contentStatus/>
</cp:coreProperties>
</file>