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nier\Desktop\Enviar a Karina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8" i="1" l="1"/>
  <c r="F317" i="1"/>
  <c r="F316" i="1"/>
  <c r="F144" i="1" l="1"/>
  <c r="F87" i="1"/>
  <c r="F34" i="1"/>
  <c r="F135" i="1" l="1"/>
  <c r="F136" i="1"/>
  <c r="F137" i="1"/>
  <c r="F134" i="1"/>
  <c r="F156" i="1"/>
  <c r="F140" i="1"/>
  <c r="F100" i="1"/>
  <c r="F47" i="1"/>
  <c r="F44" i="1"/>
  <c r="F321" i="1"/>
  <c r="F320" i="1"/>
  <c r="F319" i="1"/>
  <c r="F315" i="1"/>
  <c r="F314" i="1"/>
  <c r="F313" i="1"/>
  <c r="F312" i="1"/>
  <c r="F133" i="1" l="1"/>
  <c r="F311" i="1"/>
  <c r="F182" i="1"/>
  <c r="F181" i="1"/>
  <c r="F180" i="1"/>
  <c r="F179" i="1"/>
  <c r="F178" i="1"/>
  <c r="F177" i="1"/>
  <c r="F176" i="1"/>
  <c r="F175" i="1"/>
  <c r="F174" i="1"/>
  <c r="F173" i="1"/>
  <c r="F172" i="1"/>
  <c r="F169" i="1"/>
  <c r="F168" i="1"/>
  <c r="F167" i="1"/>
  <c r="F166" i="1"/>
  <c r="F163" i="1"/>
  <c r="F162" i="1"/>
  <c r="F159" i="1"/>
  <c r="F158" i="1"/>
  <c r="F157" i="1"/>
  <c r="F155" i="1"/>
  <c r="F154" i="1"/>
  <c r="F153" i="1"/>
  <c r="F152" i="1"/>
  <c r="F149" i="1"/>
  <c r="F148" i="1"/>
  <c r="F147" i="1"/>
  <c r="F143" i="1"/>
  <c r="F142" i="1"/>
  <c r="F141" i="1"/>
  <c r="F139" i="1" s="1"/>
  <c r="F131" i="1"/>
  <c r="F130" i="1"/>
  <c r="F165" i="1" l="1"/>
  <c r="F161" i="1"/>
  <c r="F171" i="1"/>
  <c r="F146" i="1"/>
  <c r="F151" i="1"/>
  <c r="F129" i="1"/>
  <c r="F76" i="1"/>
  <c r="F75" i="1"/>
  <c r="F74" i="1"/>
  <c r="F73" i="1"/>
  <c r="F72" i="1"/>
  <c r="F71" i="1"/>
  <c r="F70" i="1"/>
  <c r="F69" i="1"/>
  <c r="F68" i="1"/>
  <c r="F67" i="1"/>
  <c r="F66" i="1"/>
  <c r="F63" i="1"/>
  <c r="F62" i="1"/>
  <c r="F61" i="1"/>
  <c r="F60" i="1"/>
  <c r="F59" i="1"/>
  <c r="F56" i="1"/>
  <c r="F55" i="1"/>
  <c r="F52" i="1"/>
  <c r="F51" i="1"/>
  <c r="F50" i="1"/>
  <c r="F49" i="1"/>
  <c r="B49" i="1"/>
  <c r="F48" i="1"/>
  <c r="F46" i="1"/>
  <c r="F45" i="1"/>
  <c r="F43" i="1"/>
  <c r="F42" i="1"/>
  <c r="F39" i="1"/>
  <c r="F38" i="1"/>
  <c r="F37" i="1"/>
  <c r="F33" i="1"/>
  <c r="F32" i="1"/>
  <c r="F31" i="1"/>
  <c r="F30" i="1"/>
  <c r="F27" i="1"/>
  <c r="F26" i="1" s="1"/>
  <c r="F126" i="1"/>
  <c r="F125" i="1"/>
  <c r="F124" i="1"/>
  <c r="F123" i="1"/>
  <c r="F122" i="1"/>
  <c r="F121" i="1"/>
  <c r="F120" i="1"/>
  <c r="F119" i="1"/>
  <c r="F118" i="1"/>
  <c r="F117" i="1"/>
  <c r="F116" i="1"/>
  <c r="F113" i="1"/>
  <c r="F112" i="1"/>
  <c r="F111" i="1"/>
  <c r="F110" i="1"/>
  <c r="F107" i="1"/>
  <c r="F106" i="1"/>
  <c r="F103" i="1"/>
  <c r="F102" i="1"/>
  <c r="F101" i="1"/>
  <c r="F99" i="1"/>
  <c r="F98" i="1"/>
  <c r="F97" i="1"/>
  <c r="F96" i="1"/>
  <c r="F95" i="1"/>
  <c r="F92" i="1"/>
  <c r="F91" i="1"/>
  <c r="F90" i="1"/>
  <c r="F86" i="1"/>
  <c r="F85" i="1"/>
  <c r="F84" i="1"/>
  <c r="F81" i="1"/>
  <c r="F80" i="1"/>
  <c r="C23" i="1"/>
  <c r="F23" i="1" s="1"/>
  <c r="F22" i="1"/>
  <c r="F21" i="1"/>
  <c r="A20" i="1"/>
  <c r="F17" i="1"/>
  <c r="C16" i="1"/>
  <c r="F16" i="1" s="1"/>
  <c r="F15" i="1"/>
  <c r="C14" i="1"/>
  <c r="F14" i="1" s="1"/>
  <c r="A14" i="1"/>
  <c r="A15" i="1" s="1"/>
  <c r="A16" i="1" s="1"/>
  <c r="A17" i="1" s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3" i="1"/>
  <c r="F204" i="1"/>
  <c r="F205" i="1"/>
  <c r="F206" i="1"/>
  <c r="F207" i="1"/>
  <c r="F208" i="1"/>
  <c r="F209" i="1"/>
  <c r="F210" i="1"/>
  <c r="F213" i="1"/>
  <c r="F215" i="1"/>
  <c r="F217" i="1"/>
  <c r="F219" i="1"/>
  <c r="F221" i="1"/>
  <c r="F229" i="1"/>
  <c r="F230" i="1"/>
  <c r="F231" i="1"/>
  <c r="F232" i="1"/>
  <c r="F233" i="1"/>
  <c r="F234" i="1"/>
  <c r="F235" i="1"/>
  <c r="F236" i="1"/>
  <c r="F237" i="1"/>
  <c r="F240" i="1"/>
  <c r="F241" i="1"/>
  <c r="F242" i="1"/>
  <c r="F243" i="1"/>
  <c r="F244" i="1"/>
  <c r="F245" i="1"/>
  <c r="F246" i="1"/>
  <c r="F83" i="1" l="1"/>
  <c r="F128" i="1"/>
  <c r="F29" i="1"/>
  <c r="F20" i="1"/>
  <c r="F105" i="1"/>
  <c r="F109" i="1"/>
  <c r="A21" i="1"/>
  <c r="A22" i="1" s="1"/>
  <c r="A23" i="1" s="1"/>
  <c r="A26" i="1"/>
  <c r="F79" i="1"/>
  <c r="F115" i="1"/>
  <c r="F54" i="1"/>
  <c r="F89" i="1"/>
  <c r="F36" i="1"/>
  <c r="F94" i="1"/>
  <c r="F65" i="1"/>
  <c r="F41" i="1"/>
  <c r="F13" i="1"/>
  <c r="F58" i="1"/>
  <c r="F186" i="1"/>
  <c r="F212" i="1"/>
  <c r="F202" i="1"/>
  <c r="C305" i="1"/>
  <c r="F305" i="1" s="1"/>
  <c r="F307" i="1"/>
  <c r="F306" i="1"/>
  <c r="F300" i="1"/>
  <c r="F301" i="1"/>
  <c r="F302" i="1"/>
  <c r="F299" i="1"/>
  <c r="F298" i="1"/>
  <c r="F297" i="1"/>
  <c r="F296" i="1"/>
  <c r="F295" i="1"/>
  <c r="F292" i="1"/>
  <c r="F291" i="1"/>
  <c r="F290" i="1"/>
  <c r="F289" i="1"/>
  <c r="F288" i="1"/>
  <c r="F287" i="1"/>
  <c r="F286" i="1"/>
  <c r="F285" i="1"/>
  <c r="F284" i="1"/>
  <c r="F281" i="1"/>
  <c r="F280" i="1"/>
  <c r="F279" i="1"/>
  <c r="F278" i="1"/>
  <c r="F277" i="1"/>
  <c r="F276" i="1"/>
  <c r="F275" i="1"/>
  <c r="F274" i="1"/>
  <c r="F273" i="1"/>
  <c r="F270" i="1"/>
  <c r="F269" i="1"/>
  <c r="F268" i="1"/>
  <c r="F267" i="1"/>
  <c r="F266" i="1"/>
  <c r="F265" i="1"/>
  <c r="F264" i="1"/>
  <c r="F263" i="1"/>
  <c r="F262" i="1"/>
  <c r="F259" i="1"/>
  <c r="F258" i="1"/>
  <c r="F257" i="1"/>
  <c r="F256" i="1"/>
  <c r="F255" i="1"/>
  <c r="F254" i="1"/>
  <c r="F253" i="1"/>
  <c r="F252" i="1"/>
  <c r="F251" i="1"/>
  <c r="F248" i="1"/>
  <c r="F247" i="1"/>
  <c r="F12" i="1" l="1"/>
  <c r="A29" i="1"/>
  <c r="A27" i="1"/>
  <c r="F25" i="1"/>
  <c r="F78" i="1"/>
  <c r="F227" i="1"/>
  <c r="F304" i="1"/>
  <c r="F185" i="1" l="1"/>
  <c r="F10" i="1"/>
  <c r="A36" i="1"/>
  <c r="A30" i="1"/>
  <c r="A31" i="1" s="1"/>
  <c r="A32" i="1" s="1"/>
  <c r="A33" i="1" s="1"/>
  <c r="A34" i="1" s="1"/>
  <c r="F324" i="1" l="1"/>
  <c r="F330" i="1" s="1"/>
  <c r="A41" i="1"/>
  <c r="A37" i="1"/>
  <c r="A38" i="1" s="1"/>
  <c r="A39" i="1" s="1"/>
  <c r="F332" i="1" l="1"/>
  <c r="F335" i="1"/>
  <c r="F331" i="1"/>
  <c r="F329" i="1"/>
  <c r="F334" i="1"/>
  <c r="F328" i="1"/>
  <c r="F336" i="1" s="1"/>
  <c r="F333" i="1"/>
  <c r="A54" i="1"/>
  <c r="A42" i="1"/>
  <c r="A43" i="1" s="1"/>
  <c r="A44" i="1" l="1"/>
  <c r="A45" i="1" s="1"/>
  <c r="A46" i="1" s="1"/>
  <c r="A58" i="1"/>
  <c r="A55" i="1"/>
  <c r="A56" i="1" s="1"/>
  <c r="F327" i="1"/>
  <c r="F338" i="1" s="1"/>
  <c r="A47" i="1" l="1"/>
  <c r="A48" i="1" s="1"/>
  <c r="A49" i="1" s="1"/>
  <c r="A50" i="1" s="1"/>
  <c r="A51" i="1" s="1"/>
  <c r="A52" i="1" s="1"/>
  <c r="A59" i="1"/>
  <c r="A60" i="1" s="1"/>
  <c r="A61" i="1" s="1"/>
  <c r="A62" i="1" s="1"/>
  <c r="A63" i="1" s="1"/>
  <c r="A65" i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9" i="1"/>
  <c r="A80" i="1" l="1"/>
  <c r="A81" i="1" s="1"/>
  <c r="A83" i="1"/>
  <c r="A84" i="1" l="1"/>
  <c r="A85" i="1" s="1"/>
  <c r="A86" i="1" s="1"/>
  <c r="A87" i="1" s="1"/>
  <c r="A89" i="1"/>
  <c r="A94" i="1" l="1"/>
  <c r="A90" i="1"/>
  <c r="A91" i="1" s="1"/>
  <c r="A92" i="1" s="1"/>
  <c r="A95" i="1" l="1"/>
  <c r="A96" i="1" s="1"/>
  <c r="A97" i="1" s="1"/>
  <c r="A98" i="1" s="1"/>
  <c r="A99" i="1" s="1"/>
  <c r="A100" i="1" s="1"/>
  <c r="A101" i="1" s="1"/>
  <c r="A105" i="1"/>
  <c r="A102" i="1" l="1"/>
  <c r="A103" i="1" s="1"/>
  <c r="A109" i="1"/>
  <c r="A106" i="1"/>
  <c r="A107" i="1" s="1"/>
  <c r="A115" i="1" l="1"/>
  <c r="A110" i="1"/>
  <c r="A111" i="1" s="1"/>
  <c r="A112" i="1" s="1"/>
  <c r="A113" i="1" s="1"/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129" i="1"/>
  <c r="A133" i="1" s="1"/>
  <c r="A139" i="1" s="1"/>
  <c r="A140" i="1" s="1"/>
  <c r="A141" i="1" s="1"/>
  <c r="A126" i="1" l="1"/>
  <c r="A134" i="1"/>
  <c r="A135" i="1" s="1"/>
  <c r="A136" i="1" s="1"/>
  <c r="A137" i="1" s="1"/>
  <c r="A130" i="1"/>
  <c r="A131" i="1" s="1"/>
  <c r="A142" i="1" l="1"/>
  <c r="A143" i="1" s="1"/>
  <c r="A144" i="1" s="1"/>
  <c r="A146" i="1"/>
  <c r="A147" i="1" l="1"/>
  <c r="A148" i="1" s="1"/>
  <c r="A149" i="1" s="1"/>
  <c r="A151" i="1"/>
  <c r="A152" i="1" l="1"/>
  <c r="A153" i="1" s="1"/>
  <c r="A161" i="1"/>
  <c r="A154" i="1" l="1"/>
  <c r="A165" i="1"/>
  <c r="A162" i="1"/>
  <c r="A163" i="1" s="1"/>
  <c r="A155" i="1" l="1"/>
  <c r="A171" i="1"/>
  <c r="A166" i="1"/>
  <c r="A167" i="1" s="1"/>
  <c r="A168" i="1" s="1"/>
  <c r="A169" i="1" s="1"/>
  <c r="A156" i="1" l="1"/>
  <c r="A157" i="1" s="1"/>
  <c r="A158" i="1" s="1"/>
  <c r="A159" i="1" s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6" i="1"/>
  <c r="A187" i="1" l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/>
  <c r="A203" i="1" l="1"/>
  <c r="A204" i="1" s="1"/>
  <c r="A205" i="1" s="1"/>
  <c r="A206" i="1" s="1"/>
  <c r="A207" i="1" s="1"/>
  <c r="A208" i="1" s="1"/>
  <c r="A209" i="1" s="1"/>
  <c r="A210" i="1" s="1"/>
  <c r="A212" i="1"/>
  <c r="A213" i="1" l="1"/>
  <c r="A215" i="1" s="1"/>
  <c r="A217" i="1" s="1"/>
  <c r="A219" i="1" s="1"/>
  <c r="A221" i="1" s="1"/>
  <c r="A227" i="1"/>
  <c r="A228" i="1" l="1"/>
  <c r="A239" i="1" s="1"/>
  <c r="A250" i="1" s="1"/>
  <c r="A261" i="1" s="1"/>
  <c r="A272" i="1" s="1"/>
  <c r="A283" i="1" s="1"/>
  <c r="A294" i="1" s="1"/>
  <c r="A304" i="1"/>
  <c r="A327" i="1" s="1"/>
</calcChain>
</file>

<file path=xl/sharedStrings.xml><?xml version="1.0" encoding="utf-8"?>
<sst xmlns="http://schemas.openxmlformats.org/spreadsheetml/2006/main" count="529" uniqueCount="211">
  <si>
    <t>No.</t>
  </si>
  <si>
    <t>Descripción</t>
  </si>
  <si>
    <t>Unidad</t>
  </si>
  <si>
    <t>P.U.</t>
  </si>
  <si>
    <t>Total</t>
  </si>
  <si>
    <t>GASTOS INDIRECTOS</t>
  </si>
  <si>
    <t>Dirección Técnica</t>
  </si>
  <si>
    <t>Gastos Administrativos</t>
  </si>
  <si>
    <t>Transporte</t>
  </si>
  <si>
    <t>Supervisión</t>
  </si>
  <si>
    <t>Imprevistos</t>
  </si>
  <si>
    <t>Cant.</t>
  </si>
  <si>
    <t>UD</t>
  </si>
  <si>
    <t>Controles termostatos con pantalla digital</t>
  </si>
  <si>
    <t>Suministro e instalación de unidad evaporadora tipo cassette inverter capacidad 9,000 btu/h</t>
  </si>
  <si>
    <t>Suministro e instalación de unidad evaporadora tipo cassette inverter capacidad 12,000 btu/h</t>
  </si>
  <si>
    <t>Suministro e instalación de unidad evaporadora tipo cassette inverter capacidad 18,000 btu/h</t>
  </si>
  <si>
    <t>Suministro e instalación de unidad evaporadora tipo cassette inverter capacidad 24,000 btu/h</t>
  </si>
  <si>
    <t>Suministro e instalación de unidad evaporadora tipo cassette inverter capacidad 36,000 btu/h</t>
  </si>
  <si>
    <t>Panel de control centralizado para administración del sistema, monitoreo, acceso web y programación</t>
  </si>
  <si>
    <t>RNC: 4-30-23156-8</t>
  </si>
  <si>
    <t>Materiales de instalación Mecánicos.</t>
  </si>
  <si>
    <t>Mano de obra de instalación y puesta en funcionamiento.</t>
  </si>
  <si>
    <t>Sistema de Climatización Tecnología VRF</t>
  </si>
  <si>
    <t>Seguros y fianzas</t>
  </si>
  <si>
    <t>Ley 6-86 (Liquidación y Prestaciones Laboral)</t>
  </si>
  <si>
    <t>Codia</t>
  </si>
  <si>
    <t>TOTAL GENERAL</t>
  </si>
  <si>
    <t>Suministro e instalación de unidad condensadora (compresor) marca reconocida, alta eficiencia, capacidad de 246,000 btu/h en dos unidades combinadas.</t>
  </si>
  <si>
    <t xml:space="preserve">Instalación eléctrica general </t>
  </si>
  <si>
    <t>Ranurado, perforación, y reposición (incluye martillo demoledor, obreros y herramientas menores)</t>
  </si>
  <si>
    <t xml:space="preserve">Sistema de drenaje (incluye aislamiento térmico con vascocell de 3/8, tuberías de PVC sch-40, piezas y mano de obra) </t>
  </si>
  <si>
    <t>Salidas de interruptor sencillo con accesorio marca reconocida</t>
  </si>
  <si>
    <t>Salida de interruptor doble con accesorio marca reconocida</t>
  </si>
  <si>
    <t>Salida de interruptor triple con accesorio marca reconocida</t>
  </si>
  <si>
    <t>Salida de tomacorriente doble a  120V aterrizado y polarizado con accesorio marca reconocida</t>
  </si>
  <si>
    <t>Salida de tomacorriente doble a  120V para UPS aterrizado y polarizado con accesorio marca reconocida</t>
  </si>
  <si>
    <t>Salidas de Data</t>
  </si>
  <si>
    <t>­ 13 breakers de 20/1 THQL</t>
  </si>
  <si>
    <t>­ 12 breakers de 20/2 THQL</t>
  </si>
  <si>
    <t>­ 6 breakers de 20/1 THQL</t>
  </si>
  <si>
    <t>­ 2 breakers de 60/3 THQL</t>
  </si>
  <si>
    <t>Main Breaker 150/3</t>
  </si>
  <si>
    <t>­ 4 breakers de 40/2 THQL</t>
  </si>
  <si>
    <t>­ 1 breakers de 100/3 THQL</t>
  </si>
  <si>
    <t>Alimentador desde Registro hasta Panel Board (PB), formado por:</t>
  </si>
  <si>
    <t>Tubería de 3"Ø X 10' Emt</t>
  </si>
  <si>
    <t>Conectores de 3'' Emt</t>
  </si>
  <si>
    <t>Copling de 3" Emt</t>
  </si>
  <si>
    <t>Curva de 3'' Emt</t>
  </si>
  <si>
    <t>3-Alambre No.2/0 THW</t>
  </si>
  <si>
    <t>P.L.</t>
  </si>
  <si>
    <t>1-Alambre No.1/0 THW</t>
  </si>
  <si>
    <t>1-Alambre No.2 THW</t>
  </si>
  <si>
    <t>Materiales menores. 3% de materiales</t>
  </si>
  <si>
    <t>P.A.</t>
  </si>
  <si>
    <t>Alimentador desde Panel Board (PB) hasta PA, formado por:</t>
  </si>
  <si>
    <t>Tubería de 1"Ø X 10' Emt</t>
  </si>
  <si>
    <t>Conectores de 1'' Emt</t>
  </si>
  <si>
    <t>Copling de 1" Emt</t>
  </si>
  <si>
    <t>Curva de 1'' Emt</t>
  </si>
  <si>
    <t>2-Alambre No.8 THW</t>
  </si>
  <si>
    <t>1-Alambre No.10 THW</t>
  </si>
  <si>
    <t>1-Alambre No.12 THW</t>
  </si>
  <si>
    <t>PA</t>
  </si>
  <si>
    <t>Alimentador desde Panel Board (PB) hasta PMA, formado por:</t>
  </si>
  <si>
    <t>Alimentador desde Panel Board (PB) hasta UPS, formado por:</t>
  </si>
  <si>
    <t>Alimentador desde Panel Board (PB) hasta BY PASS, formado por:</t>
  </si>
  <si>
    <t>Alimentador desde BY PASS hasta PU, formado por:</t>
  </si>
  <si>
    <t>Alimentador desde Panel Board (PB) hasta PCO, formado por:</t>
  </si>
  <si>
    <t>Tubería de 2"Ø X 10' Emt</t>
  </si>
  <si>
    <t>Conectores de 2'' Emt</t>
  </si>
  <si>
    <t>Copling de 2" Emt</t>
  </si>
  <si>
    <t>Curva de 2'' Emt</t>
  </si>
  <si>
    <t>3-Alambre No.1/0 THW</t>
  </si>
  <si>
    <t>1-Alambre No.4 THW</t>
  </si>
  <si>
    <t>Salidas de iluminación en techo</t>
  </si>
  <si>
    <t>SUB-TOTAL GENERAL</t>
  </si>
  <si>
    <t>Divisiones en cristal y puertas</t>
  </si>
  <si>
    <t>Puertas flotantes cristal templado con tirador niquelado</t>
  </si>
  <si>
    <t>Divisiones en cristal templado con perfil P64</t>
  </si>
  <si>
    <t xml:space="preserve">Puertas de polimetal color blando, superficie lisa </t>
  </si>
  <si>
    <t>INTRANT-PUNTA CANA</t>
  </si>
  <si>
    <t>P2</t>
  </si>
  <si>
    <t>A</t>
  </si>
  <si>
    <t>PRELIMINARES</t>
  </si>
  <si>
    <t>Demolición y desmontes</t>
  </si>
  <si>
    <t>Desmonte de Lona asfáltica</t>
  </si>
  <si>
    <r>
      <t>m</t>
    </r>
    <r>
      <rPr>
        <vertAlign val="superscript"/>
        <sz val="11"/>
        <rFont val="Arial"/>
        <family val="2"/>
      </rPr>
      <t>2</t>
    </r>
  </si>
  <si>
    <t>Muros en block</t>
  </si>
  <si>
    <t>Repicar general de piso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</si>
  <si>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</si>
  <si>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Bote de escombros y limpieza en general (camión de 5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</si>
  <si>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viajes</t>
  </si>
  <si>
    <t>FINO E IMPERMEABILIZANTE EN TECHO</t>
  </si>
  <si>
    <t>Fino</t>
  </si>
  <si>
    <r>
      <t>Vaciado de fino en techo tercer nivel con hormigón industrial 210 kg/cm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incluye microfibra y aditivos de resistencia</t>
    </r>
  </si>
  <si>
    <t>Construcción de Zabaleta de techo</t>
  </si>
  <si>
    <t>ml</t>
  </si>
  <si>
    <t xml:space="preserve">Suministro y colocación de lona asfáltica granular de 5mm </t>
  </si>
  <si>
    <t>B</t>
  </si>
  <si>
    <t>SEGUNDO NIVEL</t>
  </si>
  <si>
    <t>Divisiones en cristal</t>
  </si>
  <si>
    <t>Cristal fijo (altura 2,70) con perfil P64</t>
  </si>
  <si>
    <r>
      <t>ft</t>
    </r>
    <r>
      <rPr>
        <vertAlign val="superscript"/>
        <sz val="11"/>
        <rFont val="Arial"/>
        <family val="2"/>
      </rPr>
      <t>2</t>
    </r>
  </si>
  <si>
    <t>Cristal fijo en oficina con perfil P64</t>
  </si>
  <si>
    <t>Muros</t>
  </si>
  <si>
    <t>Divisiones en sheetrock</t>
  </si>
  <si>
    <t>Divisiones en densglass</t>
  </si>
  <si>
    <t>Divisiones en fenólico en área de baños</t>
  </si>
  <si>
    <t>Terminación de pisos</t>
  </si>
  <si>
    <t>Porcelanato 50 x 50</t>
  </si>
  <si>
    <t xml:space="preserve">Zócalos </t>
  </si>
  <si>
    <t>Cerámica en baños</t>
  </si>
  <si>
    <t>Puertas y Ventanas</t>
  </si>
  <si>
    <t xml:space="preserve">Puerta de cristal tipo flotante 0.90 x 2.10 </t>
  </si>
  <si>
    <t>Ud.</t>
  </si>
  <si>
    <t>Puerta polimetálica 0,90 x 2,10</t>
  </si>
  <si>
    <t>Puerta corrediza (1H) 0,90 x 2,10</t>
  </si>
  <si>
    <t>Puerta corrediza en pino tratado (2H) 2.18 x 2.10</t>
  </si>
  <si>
    <t>Puerta en fenólico 0,70 x 1,50</t>
  </si>
  <si>
    <t>Ventana abatible 4,55 ft² con perfil metálico p-64</t>
  </si>
  <si>
    <t>Ventana abatible 8,39 ft² con perfil metálico p-64</t>
  </si>
  <si>
    <t>Cristal fijo 10.66 ft² con perfil metálico p-64</t>
  </si>
  <si>
    <t>Revestimientos</t>
  </si>
  <si>
    <t>Instalación de plafón (Intrant suministra las planchas de 2' x 2')</t>
  </si>
  <si>
    <t>Instalaciones sanitarias</t>
  </si>
  <si>
    <t>Instalación de Inodoro (Intrant suministra el equipo)</t>
  </si>
  <si>
    <t>Instalación de Lavamanos con meseta de dos bocas en granito incluye mezcladora (Intrant suministra lavamanos y mezcladora)</t>
  </si>
  <si>
    <t>Instalación de Urinal (Intrant suministra equipo)</t>
  </si>
  <si>
    <t>Instalaciones eléctricas</t>
  </si>
  <si>
    <t>Instalación de Luces Led 2' x 2' empotradas y cableado (Intrant suministra la luminaria)</t>
  </si>
  <si>
    <t xml:space="preserve">Toma corriente 110v </t>
  </si>
  <si>
    <t>Interruptores sencillos</t>
  </si>
  <si>
    <t>Interruptores doble</t>
  </si>
  <si>
    <t>Salida UPS</t>
  </si>
  <si>
    <t xml:space="preserve">Salida de Data </t>
  </si>
  <si>
    <t xml:space="preserve">Suministro e instalación de A/A (Evaporadora-condensadora) de 1 ton. En sala de crisis (incluye alimentación eléctrica y breaker de 20 amp) </t>
  </si>
  <si>
    <t xml:space="preserve">Suministro e instalación de A/A (Evaporadora-condensadora) de 1.5 ton. En recepción 2do nivel (incluye alimentación eléctrica y breaker de 30 amp) </t>
  </si>
  <si>
    <t xml:space="preserve">Suministro e instalación de A/A (Evaporadora-condensadora) de 3 ton. En sala de crisis (incluye alimentación eléctrica y breaker de 40 amp) </t>
  </si>
  <si>
    <t>Suministro e instalación de A/A (Evaporadora-condensadora) tipo fan coil de 5 ton. En sala de monitoreo (incluye alimentación eléctrica y breaker de 60 amp) 15 ml de ducteria en P3 y 3 rejillas 4 vías blanca</t>
  </si>
  <si>
    <t>Materiales de instalación Mecánicos. Sistema de drenaje (incluye aislamiento térmico con vascocell de 3/8, tuberías de PVC sch-40, piezas y mano de obra).</t>
  </si>
  <si>
    <t>p.a.</t>
  </si>
  <si>
    <t>C</t>
  </si>
  <si>
    <t>TERCER NIVEL</t>
  </si>
  <si>
    <t>Aislamiento acústico</t>
  </si>
  <si>
    <t>Divisiones en fenólico</t>
  </si>
  <si>
    <t>Zócalos</t>
  </si>
  <si>
    <t>Puertas y ventanas</t>
  </si>
  <si>
    <t xml:space="preserve">Puerta de cristal tipo flotante 1.00 x 2.10 </t>
  </si>
  <si>
    <t>Puerta polimetálica</t>
  </si>
  <si>
    <t xml:space="preserve">Puerta corrediza (1H) </t>
  </si>
  <si>
    <r>
      <t>Ventana abatible 4,55 ft</t>
    </r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con perfil metálico p-64</t>
    </r>
  </si>
  <si>
    <r>
      <t>Ventana abatible 8,39 ft</t>
    </r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con perfil metálico p-64</t>
    </r>
  </si>
  <si>
    <t xml:space="preserve">Suministro e instalación de A/A (Evaporadora-condensadora) de 1 ton. En laboratorio (incluye alimentación eléctrica y breaker de 20 amp) </t>
  </si>
  <si>
    <t xml:space="preserve">Suministro e instalación de A/A (Evaporadora-condensadora) de 2 ton. En laboratorio (incluye alimentación eléctrica y breaker de 20 amp) </t>
  </si>
  <si>
    <t xml:space="preserve">Suministro e instalación de A/A (Evaporadora-condensadora) de 3 ton. En salón de reuniones (incluye alimentación eléctrica y breaker de 40 amp) </t>
  </si>
  <si>
    <t>Notas:</t>
  </si>
  <si>
    <t>Parque Ciudad Juan Bosch</t>
  </si>
  <si>
    <t>Listado de partidas LOTE 1) Remodelación del Centro de Control de Tráfico, habilitación de las nuevas oficinas del INTRANT en Punta Cana y habilitación de espacios en el Parque de Educación Vial de Ciudad Juan Bosch</t>
  </si>
  <si>
    <t>D</t>
  </si>
  <si>
    <t>E</t>
  </si>
  <si>
    <t>F</t>
  </si>
  <si>
    <t>G</t>
  </si>
  <si>
    <t>PRIMER NIVEL</t>
  </si>
  <si>
    <t>Cerramiento en densglass</t>
  </si>
  <si>
    <t>und</t>
  </si>
  <si>
    <t>Centro de control de Tráfico</t>
  </si>
  <si>
    <t>Uso de grúa para instalar las unidades externas y Personal de apoyo. Altura de un 4 nivel</t>
  </si>
  <si>
    <t>Gabinetes sobre meseta de cocina</t>
  </si>
  <si>
    <t>Gabinetes bajo meseta de cocina</t>
  </si>
  <si>
    <t>Muros de bloques de 6" en verja perimetral (incluye el pañete)</t>
  </si>
  <si>
    <t>Escaleras</t>
  </si>
  <si>
    <t>Baranda en perfiles de aluminio 2"</t>
  </si>
  <si>
    <t>Pintura general</t>
  </si>
  <si>
    <t>ITBIS de la Dir. Técnica</t>
  </si>
  <si>
    <t xml:space="preserve">Construcción de garita de seguridad (Incluir desde la excavación hasta la colocación de pintura y luminarias, mostrar desglose de costo total) dimensiones 4.30 m x 2.00 m </t>
  </si>
  <si>
    <t>Suministro e instalación de motor eléctrico para portón vehicular incluye alimentación eléctrica por tubería soterrada</t>
  </si>
  <si>
    <t>Suministro e instalación de cremallera en acero galvanizado para portón vehicular (barras de 3')</t>
  </si>
  <si>
    <t>Construcción torre de garita para vigilancia del circuito vial</t>
  </si>
  <si>
    <t>Intrant suministra los siguientes artículos:</t>
  </si>
  <si>
    <t>Plafón. El contratista se encarga de colocarlo y suministrar los materiales necesarios para la instalación de los mismos.</t>
  </si>
  <si>
    <t>Inodoro. El contratista se encarga de colocarlo y suministrar los materiales necesarios para la instalación de los mismos.</t>
  </si>
  <si>
    <t>Lavamanos y mezcladora. El contratista se encarga de colocarlo y suministrar los materiales necesarios para la instalación de los mismos.</t>
  </si>
  <si>
    <t>Urinal. El contratista se encarga de colocarlo y suministrar los materiales necesarios para la instalación de los mismos.</t>
  </si>
  <si>
    <t>Luminaria LED 2 x 2'. El contratista se encarga de colocarlo y suministrar los materiales necesarios para la instalación de los mismos.</t>
  </si>
  <si>
    <t>Suministro y colocación de tope para meseta en granito gris</t>
  </si>
  <si>
    <t>Puerta cortafuego de emergencia con barra antipático</t>
  </si>
  <si>
    <t>Traslado de batería de baños (incluye tuberías, armado de muñeco)</t>
  </si>
  <si>
    <t>Instalación de fregadero (Intrant suministra el equipo)</t>
  </si>
  <si>
    <t>Demolición de huellas en escalera existente</t>
  </si>
  <si>
    <t>Construcción de nuevas huellas (4 niveles)</t>
  </si>
  <si>
    <t>Escalera metálica de emergencia</t>
  </si>
  <si>
    <t>Portón vehicular</t>
  </si>
  <si>
    <t>Lámparas (Panel Led) para empotrar en techo falso, 40 W, 2800 lúmenes, 6000k, 100v-240v.</t>
  </si>
  <si>
    <t>Paneles eléctricos</t>
  </si>
  <si>
    <t>Panel (PA) de distribución de 18 circuitos monofásico . Formado por:</t>
  </si>
  <si>
    <t>Panel (PMA) de distribución de 24 circuitos monofásico . Formado por:</t>
  </si>
  <si>
    <t>Panel (PU) de distribución de 12 circuitos monofásico . Formado por:</t>
  </si>
  <si>
    <t>Panel (PCO) de distribución de 6 circuitos trifásico . Formado por:</t>
  </si>
  <si>
    <t>Panel BOARD(PB) ,barra de 200A, 208V,  6 circuitos trifásico, nema 1 . Formado por:</t>
  </si>
  <si>
    <t>­ 1 previsión</t>
  </si>
  <si>
    <t>Alimentadores eléctricos</t>
  </si>
  <si>
    <t>Mensajero eléctrico</t>
  </si>
  <si>
    <t>Demolición de pared</t>
  </si>
  <si>
    <t>Terminación de superficies en mochetas de muros demolidos</t>
  </si>
  <si>
    <t>Alimentacion electrica de garita desde panel general de breakers (30 ml)</t>
  </si>
  <si>
    <t>Conexion a sistema de agua residual (incluye tuberías y M.O)</t>
  </si>
  <si>
    <t>Conexion a sistema de agua potable (incluye tuberías y M.O.)</t>
  </si>
  <si>
    <t>Oferente:</t>
  </si>
  <si>
    <t>Presentar desglose de precios con análisis con sus respectivas cotizaciones.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</si>
</sst>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D$&quot;\ * #,##0.00_-;\-&quot;RD$&quot;\ * #,##0.00_-;_-&quot;RD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rgb="FF222222"/>
      <name val="Arial"/>
      <family val="2"/>
    </font>
    <font>
      <b/>
      <sz val="11"/>
      <color theme="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45A79"/>
        <bgColor indexed="64"/>
      </patternFill>
    </fill>
    <fill>
      <patternFill patternType="solid">
        <fgColor rgb="FFF2652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left" vertical="center" wrapText="1"/>
    </xf>
    <xf numFmtId="4" fontId="2" fillId="0" borderId="0" xfId="1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43" fontId="4" fillId="0" borderId="0" xfId="2" applyFont="1" applyFill="1" applyAlignment="1">
      <alignment vertical="center"/>
    </xf>
    <xf numFmtId="43" fontId="4" fillId="0" borderId="1" xfId="2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0" fontId="2" fillId="0" borderId="0" xfId="0" applyFont="1" applyFill="1" applyProtection="1">
      <protection locked="0"/>
    </xf>
    <xf numFmtId="4" fontId="4" fillId="0" borderId="3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vertical="center" wrapText="1"/>
    </xf>
    <xf numFmtId="167" fontId="4" fillId="0" borderId="0" xfId="5" applyFont="1" applyFill="1" applyBorder="1" applyAlignment="1" applyProtection="1">
      <alignment horizontal="center" vertical="center"/>
      <protection locked="0"/>
    </xf>
    <xf numFmtId="2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4" fontId="4" fillId="0" borderId="0" xfId="4" applyNumberFormat="1" applyFont="1" applyFill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/>
    </xf>
    <xf numFmtId="2" fontId="4" fillId="0" borderId="5" xfId="3" applyNumberFormat="1" applyFont="1" applyFill="1" applyBorder="1" applyAlignment="1">
      <alignment horizontal="center" vertical="center"/>
    </xf>
    <xf numFmtId="0" fontId="4" fillId="0" borderId="5" xfId="3" applyFont="1" applyFill="1" applyBorder="1" applyAlignment="1">
      <alignment vertical="center" wrapText="1"/>
    </xf>
    <xf numFmtId="4" fontId="4" fillId="0" borderId="5" xfId="4" applyNumberFormat="1" applyFont="1" applyFill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center" vertical="center"/>
    </xf>
    <xf numFmtId="4" fontId="4" fillId="0" borderId="6" xfId="3" applyNumberFormat="1" applyFont="1" applyFill="1" applyBorder="1" applyAlignment="1">
      <alignment horizontal="center" vertical="center"/>
    </xf>
    <xf numFmtId="2" fontId="4" fillId="0" borderId="6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vertical="center" wrapText="1"/>
    </xf>
    <xf numFmtId="167" fontId="4" fillId="0" borderId="1" xfId="5" applyFont="1" applyFill="1" applyBorder="1" applyAlignment="1" applyProtection="1">
      <alignment horizontal="center" vertical="center"/>
      <protection locked="0"/>
    </xf>
    <xf numFmtId="4" fontId="4" fillId="0" borderId="5" xfId="4" applyNumberFormat="1" applyFont="1" applyFill="1" applyBorder="1" applyAlignment="1">
      <alignment horizontal="right" vertical="center"/>
    </xf>
    <xf numFmtId="4" fontId="4" fillId="0" borderId="3" xfId="4" applyNumberFormat="1" applyFont="1" applyFill="1" applyBorder="1" applyAlignment="1">
      <alignment horizontal="right" vertical="center"/>
    </xf>
    <xf numFmtId="4" fontId="4" fillId="0" borderId="6" xfId="4" applyNumberFormat="1" applyFont="1" applyFill="1" applyBorder="1" applyAlignment="1">
      <alignment horizontal="right" vertical="center"/>
    </xf>
    <xf numFmtId="4" fontId="4" fillId="0" borderId="0" xfId="4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4" fillId="0" borderId="1" xfId="3" applyNumberFormat="1" applyFont="1" applyFill="1" applyBorder="1" applyAlignment="1">
      <alignment horizontal="center" vertical="center"/>
    </xf>
    <xf numFmtId="4" fontId="2" fillId="0" borderId="4" xfId="1" applyNumberFormat="1" applyFont="1" applyBorder="1" applyAlignment="1">
      <alignment horizontal="right" vertical="center"/>
    </xf>
    <xf numFmtId="4" fontId="2" fillId="0" borderId="7" xfId="1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7" fillId="3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4" fillId="0" borderId="1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164" fontId="9" fillId="4" borderId="0" xfId="1" applyFont="1" applyFill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right" vertical="center"/>
    </xf>
    <xf numFmtId="44" fontId="3" fillId="0" borderId="0" xfId="0" applyNumberFormat="1" applyFont="1" applyAlignment="1">
      <alignment horizontal="right" vertical="center"/>
    </xf>
    <xf numFmtId="2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center" vertical="center"/>
    </xf>
    <xf numFmtId="164" fontId="9" fillId="4" borderId="0" xfId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 wrapText="1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43" fontId="4" fillId="0" borderId="0" xfId="2" applyFont="1" applyFill="1" applyBorder="1" applyAlignment="1">
      <alignment vertical="center"/>
    </xf>
    <xf numFmtId="2" fontId="7" fillId="0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9" fontId="4" fillId="0" borderId="0" xfId="2" applyNumberFormat="1" applyFont="1" applyFill="1" applyAlignment="1">
      <alignment horizontal="center" vertical="center"/>
    </xf>
    <xf numFmtId="9" fontId="4" fillId="0" borderId="0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/>
    <xf numFmtId="49" fontId="9" fillId="3" borderId="0" xfId="0" applyNumberFormat="1" applyFont="1" applyFill="1" applyAlignment="1">
      <alignment horizontal="left" vertical="center" wrapText="1"/>
    </xf>
  </cellXfs>
  <cellStyles count="6">
    <cellStyle name="Millares" xfId="2" builtinId="3"/>
    <cellStyle name="Millares 2 2" xfId="4"/>
    <cellStyle name="Moneda" xfId="1" builtinId="4"/>
    <cellStyle name="Moneda 7" xfId="5"/>
    <cellStyle name="Normal" xfId="0" builtinId="0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28801</xdr:rowOff>
    </xdr:from>
    <xdr:to>
      <xdr:col>1</xdr:col>
      <xdr:colOff>1749110</xdr:colOff>
      <xdr:row>2</xdr:row>
      <xdr:rowOff>190499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E31FF0-CDE7-4876-90F8-EF9682954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88" b="25503"/>
        <a:stretch/>
      </xdr:blipFill>
      <xdr:spPr>
        <a:xfrm>
          <a:off x="0" y="28801"/>
          <a:ext cx="2511110" cy="66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topLeftCell="A328" zoomScale="85" zoomScaleNormal="85" zoomScaleSheetLayoutView="100" workbookViewId="0">
      <selection activeCell="B349" sqref="B349"/>
    </sheetView>
  </sheetViews>
  <sheetFormatPr baseColWidth="10" defaultRowHeight="14.25" x14ac:dyDescent="0.2"/>
  <cols>
    <col min="1" max="1" width="11.42578125" style="15"/>
    <col min="2" max="2" width="62.5703125" style="14" customWidth="1"/>
    <col min="3" max="3" width="7.7109375" style="15" customWidth="1"/>
    <col min="4" max="4" width="9.28515625" style="15" customWidth="1"/>
    <col min="5" max="5" width="15" style="15" customWidth="1"/>
    <col min="6" max="6" width="25.140625" style="14" customWidth="1"/>
    <col min="7" max="7" width="12.5703125" style="14" bestFit="1" customWidth="1"/>
    <col min="8" max="8" width="13.85546875" style="14" bestFit="1" customWidth="1"/>
    <col min="9" max="16384" width="11.42578125" style="14"/>
  </cols>
  <sheetData>
    <row r="1" spans="1:6" ht="24.75" customHeight="1" x14ac:dyDescent="0.2">
      <c r="A1" s="67"/>
      <c r="B1" s="67"/>
      <c r="C1" s="67"/>
      <c r="D1" s="67"/>
      <c r="E1" s="67"/>
      <c r="F1" s="67"/>
    </row>
    <row r="2" spans="1:6" ht="15" x14ac:dyDescent="0.2">
      <c r="A2" s="67"/>
      <c r="B2" s="67"/>
      <c r="C2" s="67"/>
      <c r="D2" s="67"/>
      <c r="E2" s="67"/>
      <c r="F2" s="67"/>
    </row>
    <row r="3" spans="1:6" ht="15" x14ac:dyDescent="0.2">
      <c r="A3" s="67"/>
      <c r="B3" s="67"/>
      <c r="C3" s="67"/>
      <c r="D3" s="67"/>
      <c r="E3" s="67"/>
      <c r="F3" s="67"/>
    </row>
    <row r="4" spans="1:6" x14ac:dyDescent="0.2">
      <c r="A4" s="3"/>
      <c r="B4" s="68" t="s">
        <v>20</v>
      </c>
      <c r="C4" s="1"/>
      <c r="D4" s="3"/>
      <c r="E4" s="1"/>
      <c r="F4" s="24"/>
    </row>
    <row r="5" spans="1:6" ht="30" customHeight="1" x14ac:dyDescent="0.2">
      <c r="A5" s="69"/>
      <c r="B5" s="142" t="s">
        <v>159</v>
      </c>
      <c r="C5" s="142"/>
      <c r="D5" s="142"/>
      <c r="E5" s="142"/>
      <c r="F5" s="142"/>
    </row>
    <row r="6" spans="1:6" x14ac:dyDescent="0.2">
      <c r="A6" s="3"/>
      <c r="B6" s="68"/>
      <c r="C6" s="3"/>
      <c r="D6" s="3"/>
      <c r="E6" s="3"/>
      <c r="F6" s="70"/>
    </row>
    <row r="7" spans="1:6" ht="15" x14ac:dyDescent="0.2">
      <c r="A7" s="71" t="s">
        <v>0</v>
      </c>
      <c r="B7" s="72" t="s">
        <v>1</v>
      </c>
      <c r="C7" s="71" t="s">
        <v>11</v>
      </c>
      <c r="D7" s="71" t="s">
        <v>2</v>
      </c>
      <c r="E7" s="71" t="s">
        <v>3</v>
      </c>
      <c r="F7" s="71" t="s">
        <v>4</v>
      </c>
    </row>
    <row r="8" spans="1:6" x14ac:dyDescent="0.2">
      <c r="A8" s="3"/>
      <c r="B8" s="1"/>
      <c r="C8" s="3"/>
      <c r="D8" s="3"/>
      <c r="E8" s="3"/>
      <c r="F8" s="1"/>
    </row>
    <row r="9" spans="1:6" x14ac:dyDescent="0.2">
      <c r="A9" s="3"/>
      <c r="B9" s="1"/>
      <c r="C9" s="3"/>
      <c r="D9" s="3"/>
      <c r="E9" s="3"/>
      <c r="F9" s="1"/>
    </row>
    <row r="10" spans="1:6" ht="15" x14ac:dyDescent="0.2">
      <c r="A10" s="131" t="s">
        <v>84</v>
      </c>
      <c r="B10" s="132" t="s">
        <v>167</v>
      </c>
      <c r="C10" s="131"/>
      <c r="D10" s="131"/>
      <c r="E10" s="131"/>
      <c r="F10" s="133">
        <f>F12+F25+F78+F128</f>
        <v>0</v>
      </c>
    </row>
    <row r="11" spans="1:6" x14ac:dyDescent="0.2">
      <c r="A11" s="3"/>
      <c r="B11" s="1"/>
      <c r="C11" s="3"/>
      <c r="D11" s="3"/>
      <c r="E11" s="3"/>
      <c r="F11" s="1"/>
    </row>
    <row r="12" spans="1:6" ht="15" x14ac:dyDescent="0.2">
      <c r="A12" s="14"/>
      <c r="B12" s="25" t="s">
        <v>85</v>
      </c>
      <c r="C12" s="77"/>
      <c r="D12" s="3"/>
      <c r="E12" s="77"/>
      <c r="F12" s="99">
        <f>F13+F20</f>
        <v>0</v>
      </c>
    </row>
    <row r="13" spans="1:6" ht="15" x14ac:dyDescent="0.2">
      <c r="A13" s="78">
        <v>1</v>
      </c>
      <c r="B13" s="79" t="s">
        <v>86</v>
      </c>
      <c r="C13" s="80"/>
      <c r="D13" s="81"/>
      <c r="E13" s="80"/>
      <c r="F13" s="82">
        <f>SUM(F14:F17)</f>
        <v>0</v>
      </c>
    </row>
    <row r="14" spans="1:6" ht="16.5" x14ac:dyDescent="0.2">
      <c r="A14" s="83">
        <f>A13+0.01</f>
        <v>1.01</v>
      </c>
      <c r="B14" s="84" t="s">
        <v>87</v>
      </c>
      <c r="C14" s="85">
        <f>C21</f>
        <v>271.32</v>
      </c>
      <c r="D14" s="86" t="s">
        <v>88</v>
      </c>
      <c r="E14" s="85"/>
      <c r="F14" s="85">
        <f>E14*C14</f>
        <v>0</v>
      </c>
    </row>
    <row r="15" spans="1:6" ht="16.5" x14ac:dyDescent="0.2">
      <c r="A15" s="83">
        <f t="shared" ref="A15:A17" si="0">A14+0.01</f>
        <v>1.02</v>
      </c>
      <c r="B15" s="84" t="s">
        <v>89</v>
      </c>
      <c r="C15" s="85">
        <v>108.31</v>
      </c>
      <c r="D15" s="86" t="s">
        <v>88</v>
      </c>
      <c r="E15" s="85"/>
      <c r="F15" s="85">
        <f>E15*C15</f>
        <v>0</v>
      </c>
    </row>
    <row r="16" spans="1:6" ht="16.5" x14ac:dyDescent="0.2">
      <c r="A16" s="83">
        <f t="shared" si="0"/>
        <v>1.03</v>
      </c>
      <c r="B16" s="87" t="s">
        <v>90</v>
      </c>
      <c r="C16" s="21">
        <f>2*226.96</f>
        <v>453.92</v>
      </c>
      <c r="D16" s="12" t="s">
        <v>91</v>
      </c>
      <c r="E16" s="21"/>
      <c r="F16" s="21">
        <f t="shared" ref="F16:F17" si="1">E16*C16</f>
        <v>0</v>
      </c>
    </row>
    <row r="17" spans="1:6" ht="16.5" x14ac:dyDescent="0.2">
      <c r="A17" s="88">
        <f t="shared" si="0"/>
        <v>1.04</v>
      </c>
      <c r="B17" s="89" t="s">
        <v>92</v>
      </c>
      <c r="C17" s="90">
        <v>10</v>
      </c>
      <c r="D17" s="5" t="s">
        <v>93</v>
      </c>
      <c r="E17" s="90"/>
      <c r="F17" s="90">
        <f t="shared" si="1"/>
        <v>0</v>
      </c>
    </row>
    <row r="18" spans="1:6" x14ac:dyDescent="0.2">
      <c r="A18" s="83"/>
      <c r="B18" s="91"/>
      <c r="C18" s="85"/>
      <c r="D18" s="12"/>
      <c r="E18" s="92"/>
      <c r="F18" s="85"/>
    </row>
    <row r="19" spans="1:6" ht="15" x14ac:dyDescent="0.2">
      <c r="A19" s="76" t="s">
        <v>100</v>
      </c>
      <c r="B19" s="93" t="s">
        <v>94</v>
      </c>
      <c r="C19" s="85"/>
      <c r="D19" s="12"/>
      <c r="E19" s="92"/>
      <c r="F19" s="85"/>
    </row>
    <row r="20" spans="1:6" ht="15" x14ac:dyDescent="0.2">
      <c r="A20" s="78">
        <f>A13+1</f>
        <v>2</v>
      </c>
      <c r="B20" s="79" t="s">
        <v>95</v>
      </c>
      <c r="C20" s="80"/>
      <c r="D20" s="81"/>
      <c r="E20" s="80"/>
      <c r="F20" s="82">
        <f>SUM(F21:F23)</f>
        <v>0</v>
      </c>
    </row>
    <row r="21" spans="1:6" ht="30.75" x14ac:dyDescent="0.2">
      <c r="A21" s="83">
        <f t="shared" ref="A21:A23" si="2">A20+0.01</f>
        <v>2.0099999999999998</v>
      </c>
      <c r="B21" s="94" t="s">
        <v>96</v>
      </c>
      <c r="C21" s="85">
        <v>271.32</v>
      </c>
      <c r="D21" s="86" t="s">
        <v>88</v>
      </c>
      <c r="E21" s="85"/>
      <c r="F21" s="85">
        <f>E21*C21</f>
        <v>0</v>
      </c>
    </row>
    <row r="22" spans="1:6" x14ac:dyDescent="0.2">
      <c r="A22" s="83">
        <f t="shared" si="2"/>
        <v>2.0199999999999996</v>
      </c>
      <c r="B22" s="84" t="s">
        <v>97</v>
      </c>
      <c r="C22" s="85">
        <v>93</v>
      </c>
      <c r="D22" s="86" t="s">
        <v>98</v>
      </c>
      <c r="E22" s="85"/>
      <c r="F22" s="85">
        <f>E22*C22</f>
        <v>0</v>
      </c>
    </row>
    <row r="23" spans="1:6" ht="16.5" x14ac:dyDescent="0.2">
      <c r="A23" s="88">
        <f t="shared" si="2"/>
        <v>2.0299999999999994</v>
      </c>
      <c r="B23" s="95" t="s">
        <v>99</v>
      </c>
      <c r="C23" s="90">
        <f>C21</f>
        <v>271.32</v>
      </c>
      <c r="D23" s="96" t="s">
        <v>88</v>
      </c>
      <c r="E23" s="90"/>
      <c r="F23" s="90">
        <f>E23*C23</f>
        <v>0</v>
      </c>
    </row>
    <row r="24" spans="1:6" x14ac:dyDescent="0.2">
      <c r="A24" s="83"/>
      <c r="B24" s="91"/>
      <c r="C24" s="85"/>
      <c r="D24" s="12"/>
      <c r="E24" s="92"/>
      <c r="F24" s="85"/>
    </row>
    <row r="25" spans="1:6" ht="15" x14ac:dyDescent="0.2">
      <c r="A25" s="76" t="s">
        <v>143</v>
      </c>
      <c r="B25" s="98" t="s">
        <v>144</v>
      </c>
      <c r="C25" s="97"/>
      <c r="D25" s="76"/>
      <c r="E25" s="97"/>
      <c r="F25" s="115">
        <f>F26+F29+F36+F41+F54+F58+F65</f>
        <v>0</v>
      </c>
    </row>
    <row r="26" spans="1:6" ht="15" x14ac:dyDescent="0.2">
      <c r="A26" s="116">
        <f>A20+1</f>
        <v>3</v>
      </c>
      <c r="B26" s="117" t="s">
        <v>102</v>
      </c>
      <c r="C26" s="118"/>
      <c r="D26" s="119"/>
      <c r="E26" s="118"/>
      <c r="F26" s="120">
        <f>SUM(F27:F27)</f>
        <v>0</v>
      </c>
    </row>
    <row r="27" spans="1:6" ht="16.5" x14ac:dyDescent="0.2">
      <c r="A27" s="88">
        <f t="shared" ref="A27" si="3">A26+0.01</f>
        <v>3.01</v>
      </c>
      <c r="B27" s="100" t="s">
        <v>103</v>
      </c>
      <c r="C27" s="90">
        <v>200.53</v>
      </c>
      <c r="D27" s="96" t="s">
        <v>104</v>
      </c>
      <c r="E27" s="90"/>
      <c r="F27" s="90">
        <f>E27*C27</f>
        <v>0</v>
      </c>
    </row>
    <row r="28" spans="1:6" x14ac:dyDescent="0.2">
      <c r="A28" s="3"/>
      <c r="B28" s="1"/>
      <c r="C28" s="77"/>
      <c r="D28" s="3"/>
      <c r="E28" s="77"/>
      <c r="F28" s="77"/>
    </row>
    <row r="29" spans="1:6" ht="15" x14ac:dyDescent="0.2">
      <c r="A29" s="78">
        <f>A26+1</f>
        <v>4</v>
      </c>
      <c r="B29" s="79" t="s">
        <v>106</v>
      </c>
      <c r="C29" s="80"/>
      <c r="D29" s="81"/>
      <c r="E29" s="80"/>
      <c r="F29" s="82">
        <f>SUM(F30:F34)</f>
        <v>0</v>
      </c>
    </row>
    <row r="30" spans="1:6" ht="16.5" x14ac:dyDescent="0.2">
      <c r="A30" s="83">
        <f t="shared" ref="A30:A34" si="4">A29+0.01</f>
        <v>4.01</v>
      </c>
      <c r="B30" s="84" t="s">
        <v>107</v>
      </c>
      <c r="C30" s="85">
        <v>44.8</v>
      </c>
      <c r="D30" s="86" t="s">
        <v>88</v>
      </c>
      <c r="E30" s="85"/>
      <c r="F30" s="85">
        <f t="shared" ref="F30:F33" si="5">E30*C30</f>
        <v>0</v>
      </c>
    </row>
    <row r="31" spans="1:6" ht="16.5" x14ac:dyDescent="0.2">
      <c r="A31" s="83">
        <f t="shared" si="4"/>
        <v>4.0199999999999996</v>
      </c>
      <c r="B31" s="84" t="s">
        <v>108</v>
      </c>
      <c r="C31" s="85">
        <v>97.28</v>
      </c>
      <c r="D31" s="86" t="s">
        <v>88</v>
      </c>
      <c r="E31" s="85"/>
      <c r="F31" s="85">
        <f t="shared" si="5"/>
        <v>0</v>
      </c>
    </row>
    <row r="32" spans="1:6" ht="16.5" x14ac:dyDescent="0.2">
      <c r="A32" s="83">
        <f t="shared" si="4"/>
        <v>4.0299999999999994</v>
      </c>
      <c r="B32" s="84" t="s">
        <v>145</v>
      </c>
      <c r="C32" s="85">
        <v>62.7</v>
      </c>
      <c r="D32" s="86" t="s">
        <v>88</v>
      </c>
      <c r="E32" s="85"/>
      <c r="F32" s="85">
        <f t="shared" si="5"/>
        <v>0</v>
      </c>
    </row>
    <row r="33" spans="1:6" ht="16.5" x14ac:dyDescent="0.2">
      <c r="A33" s="83">
        <f t="shared" si="4"/>
        <v>4.0399999999999991</v>
      </c>
      <c r="B33" s="84" t="s">
        <v>146</v>
      </c>
      <c r="C33" s="85">
        <v>4.96</v>
      </c>
      <c r="D33" s="86" t="s">
        <v>88</v>
      </c>
      <c r="E33" s="85"/>
      <c r="F33" s="85">
        <f t="shared" si="5"/>
        <v>0</v>
      </c>
    </row>
    <row r="34" spans="1:6" ht="16.5" x14ac:dyDescent="0.2">
      <c r="A34" s="88">
        <f t="shared" si="4"/>
        <v>4.0499999999999989</v>
      </c>
      <c r="B34" s="100" t="s">
        <v>174</v>
      </c>
      <c r="C34" s="90">
        <v>180</v>
      </c>
      <c r="D34" s="96" t="s">
        <v>88</v>
      </c>
      <c r="E34" s="90"/>
      <c r="F34" s="90">
        <f>E34*C34</f>
        <v>0</v>
      </c>
    </row>
    <row r="35" spans="1:6" x14ac:dyDescent="0.2">
      <c r="A35" s="3"/>
      <c r="B35" s="1"/>
      <c r="C35" s="1"/>
      <c r="D35" s="3"/>
      <c r="E35" s="1"/>
      <c r="F35" s="1"/>
    </row>
    <row r="36" spans="1:6" ht="15" x14ac:dyDescent="0.2">
      <c r="A36" s="78">
        <f>A29+1</f>
        <v>5</v>
      </c>
      <c r="B36" s="79" t="s">
        <v>110</v>
      </c>
      <c r="C36" s="80"/>
      <c r="D36" s="81"/>
      <c r="E36" s="80"/>
      <c r="F36" s="82">
        <f>SUM(F37:F39)</f>
        <v>0</v>
      </c>
    </row>
    <row r="37" spans="1:6" ht="16.5" x14ac:dyDescent="0.2">
      <c r="A37" s="83">
        <f t="shared" ref="A37:A39" si="6">A36+0.01</f>
        <v>5.01</v>
      </c>
      <c r="B37" s="84" t="s">
        <v>111</v>
      </c>
      <c r="C37" s="85">
        <v>198.01</v>
      </c>
      <c r="D37" s="86" t="s">
        <v>88</v>
      </c>
      <c r="E37" s="85"/>
      <c r="F37" s="85">
        <f>E37*C37</f>
        <v>0</v>
      </c>
    </row>
    <row r="38" spans="1:6" x14ac:dyDescent="0.2">
      <c r="A38" s="83">
        <f t="shared" si="6"/>
        <v>5.0199999999999996</v>
      </c>
      <c r="B38" s="84" t="s">
        <v>147</v>
      </c>
      <c r="C38" s="85">
        <v>92.13</v>
      </c>
      <c r="D38" s="86" t="s">
        <v>98</v>
      </c>
      <c r="E38" s="85"/>
      <c r="F38" s="85">
        <f>E38*C38</f>
        <v>0</v>
      </c>
    </row>
    <row r="39" spans="1:6" ht="16.5" x14ac:dyDescent="0.2">
      <c r="A39" s="88">
        <f t="shared" si="6"/>
        <v>5.0299999999999994</v>
      </c>
      <c r="B39" s="100" t="s">
        <v>113</v>
      </c>
      <c r="C39" s="90">
        <v>16.21</v>
      </c>
      <c r="D39" s="96" t="s">
        <v>88</v>
      </c>
      <c r="E39" s="90"/>
      <c r="F39" s="90">
        <f>E39*C39</f>
        <v>0</v>
      </c>
    </row>
    <row r="40" spans="1:6" x14ac:dyDescent="0.2">
      <c r="A40" s="12"/>
      <c r="B40" s="84"/>
      <c r="C40" s="21"/>
      <c r="D40" s="12"/>
      <c r="E40" s="21"/>
      <c r="F40" s="21"/>
    </row>
    <row r="41" spans="1:6" ht="15" x14ac:dyDescent="0.2">
      <c r="A41" s="78">
        <f>A36+1</f>
        <v>6</v>
      </c>
      <c r="B41" s="79" t="s">
        <v>148</v>
      </c>
      <c r="C41" s="80"/>
      <c r="D41" s="81"/>
      <c r="E41" s="80"/>
      <c r="F41" s="82">
        <f>SUM(F42:F52)</f>
        <v>0</v>
      </c>
    </row>
    <row r="42" spans="1:6" x14ac:dyDescent="0.2">
      <c r="A42" s="83">
        <f t="shared" ref="A42:A52" si="7">A41+0.01</f>
        <v>6.01</v>
      </c>
      <c r="B42" s="94" t="s">
        <v>170</v>
      </c>
      <c r="C42" s="85">
        <v>3.5</v>
      </c>
      <c r="D42" s="86" t="s">
        <v>98</v>
      </c>
      <c r="E42" s="85"/>
      <c r="F42" s="85">
        <f t="shared" ref="F42:F52" si="8">E42*C42</f>
        <v>0</v>
      </c>
    </row>
    <row r="43" spans="1:6" x14ac:dyDescent="0.2">
      <c r="A43" s="83">
        <f t="shared" si="7"/>
        <v>6.02</v>
      </c>
      <c r="B43" s="94" t="s">
        <v>169</v>
      </c>
      <c r="C43" s="85">
        <v>3.5</v>
      </c>
      <c r="D43" s="86" t="s">
        <v>98</v>
      </c>
      <c r="E43" s="85"/>
      <c r="F43" s="85">
        <f t="shared" si="8"/>
        <v>0</v>
      </c>
    </row>
    <row r="44" spans="1:6" x14ac:dyDescent="0.2">
      <c r="A44" s="83">
        <f t="shared" si="7"/>
        <v>6.0299999999999994</v>
      </c>
      <c r="B44" s="94" t="s">
        <v>186</v>
      </c>
      <c r="C44" s="85">
        <v>1</v>
      </c>
      <c r="D44" s="86" t="s">
        <v>116</v>
      </c>
      <c r="E44" s="85"/>
      <c r="F44" s="85">
        <f t="shared" si="8"/>
        <v>0</v>
      </c>
    </row>
    <row r="45" spans="1:6" x14ac:dyDescent="0.2">
      <c r="A45" s="83">
        <f t="shared" si="7"/>
        <v>6.0399999999999991</v>
      </c>
      <c r="B45" s="94" t="s">
        <v>149</v>
      </c>
      <c r="C45" s="85">
        <v>4</v>
      </c>
      <c r="D45" s="86" t="s">
        <v>116</v>
      </c>
      <c r="E45" s="85"/>
      <c r="F45" s="85">
        <f t="shared" si="8"/>
        <v>0</v>
      </c>
    </row>
    <row r="46" spans="1:6" x14ac:dyDescent="0.2">
      <c r="A46" s="83">
        <f t="shared" si="7"/>
        <v>6.0499999999999989</v>
      </c>
      <c r="B46" s="84" t="s">
        <v>150</v>
      </c>
      <c r="C46" s="85">
        <v>3</v>
      </c>
      <c r="D46" s="86" t="s">
        <v>116</v>
      </c>
      <c r="E46" s="85"/>
      <c r="F46" s="85">
        <f t="shared" si="8"/>
        <v>0</v>
      </c>
    </row>
    <row r="47" spans="1:6" x14ac:dyDescent="0.2">
      <c r="A47" s="83">
        <f t="shared" si="7"/>
        <v>6.0599999999999987</v>
      </c>
      <c r="B47" s="84" t="s">
        <v>187</v>
      </c>
      <c r="C47" s="85">
        <v>1</v>
      </c>
      <c r="D47" s="86" t="s">
        <v>116</v>
      </c>
      <c r="E47" s="85"/>
      <c r="F47" s="85">
        <f t="shared" ref="F47" si="9">E47*C47</f>
        <v>0</v>
      </c>
    </row>
    <row r="48" spans="1:6" x14ac:dyDescent="0.2">
      <c r="A48" s="83">
        <f t="shared" si="7"/>
        <v>6.0699999999999985</v>
      </c>
      <c r="B48" s="84" t="s">
        <v>151</v>
      </c>
      <c r="C48" s="85">
        <v>1</v>
      </c>
      <c r="D48" s="86" t="s">
        <v>116</v>
      </c>
      <c r="E48" s="85"/>
      <c r="F48" s="85">
        <f t="shared" si="8"/>
        <v>0</v>
      </c>
    </row>
    <row r="49" spans="1:6" x14ac:dyDescent="0.2">
      <c r="A49" s="83">
        <f t="shared" si="7"/>
        <v>6.0799999999999983</v>
      </c>
      <c r="B49" s="121" t="str">
        <f>B98</f>
        <v>Puerta corrediza en pino tratado (2H) 2.18 x 2.10</v>
      </c>
      <c r="C49" s="85">
        <v>1</v>
      </c>
      <c r="D49" s="86" t="s">
        <v>116</v>
      </c>
      <c r="E49" s="85"/>
      <c r="F49" s="85">
        <f t="shared" si="8"/>
        <v>0</v>
      </c>
    </row>
    <row r="50" spans="1:6" x14ac:dyDescent="0.2">
      <c r="A50" s="83">
        <f t="shared" si="7"/>
        <v>6.0899999999999981</v>
      </c>
      <c r="B50" s="84" t="s">
        <v>120</v>
      </c>
      <c r="C50" s="85">
        <v>3</v>
      </c>
      <c r="D50" s="86" t="s">
        <v>116</v>
      </c>
      <c r="E50" s="85"/>
      <c r="F50" s="85">
        <f t="shared" si="8"/>
        <v>0</v>
      </c>
    </row>
    <row r="51" spans="1:6" ht="15" x14ac:dyDescent="0.2">
      <c r="A51" s="83">
        <f t="shared" si="7"/>
        <v>6.0999999999999979</v>
      </c>
      <c r="B51" s="94" t="s">
        <v>152</v>
      </c>
      <c r="C51" s="85">
        <v>20</v>
      </c>
      <c r="D51" s="86" t="s">
        <v>116</v>
      </c>
      <c r="E51" s="85"/>
      <c r="F51" s="85">
        <f t="shared" si="8"/>
        <v>0</v>
      </c>
    </row>
    <row r="52" spans="1:6" ht="15" x14ac:dyDescent="0.2">
      <c r="A52" s="88">
        <f t="shared" si="7"/>
        <v>6.1099999999999977</v>
      </c>
      <c r="B52" s="95" t="s">
        <v>153</v>
      </c>
      <c r="C52" s="90">
        <v>2</v>
      </c>
      <c r="D52" s="96" t="s">
        <v>116</v>
      </c>
      <c r="E52" s="90"/>
      <c r="F52" s="90">
        <f t="shared" si="8"/>
        <v>0</v>
      </c>
    </row>
    <row r="53" spans="1:6" x14ac:dyDescent="0.2">
      <c r="A53" s="83"/>
      <c r="B53" s="94"/>
      <c r="C53" s="85"/>
      <c r="D53" s="86"/>
      <c r="E53" s="85"/>
      <c r="F53" s="85"/>
    </row>
    <row r="54" spans="1:6" ht="15" x14ac:dyDescent="0.2">
      <c r="A54" s="78">
        <f>A41+1</f>
        <v>7</v>
      </c>
      <c r="B54" s="79" t="s">
        <v>124</v>
      </c>
      <c r="C54" s="80"/>
      <c r="D54" s="81"/>
      <c r="E54" s="80"/>
      <c r="F54" s="82">
        <f>SUM(F55:F56)</f>
        <v>0</v>
      </c>
    </row>
    <row r="55" spans="1:6" ht="16.5" x14ac:dyDescent="0.2">
      <c r="A55" s="83">
        <f t="shared" ref="A55:A56" si="10">A54+0.01</f>
        <v>7.01</v>
      </c>
      <c r="B55" s="103" t="s">
        <v>113</v>
      </c>
      <c r="C55" s="103">
        <v>65.95</v>
      </c>
      <c r="D55" s="86" t="s">
        <v>88</v>
      </c>
      <c r="E55" s="85"/>
      <c r="F55" s="85">
        <f>E55*C55</f>
        <v>0</v>
      </c>
    </row>
    <row r="56" spans="1:6" ht="16.5" x14ac:dyDescent="0.2">
      <c r="A56" s="88">
        <f t="shared" si="10"/>
        <v>7.02</v>
      </c>
      <c r="B56" s="104" t="s">
        <v>125</v>
      </c>
      <c r="C56" s="105">
        <v>223.2</v>
      </c>
      <c r="D56" s="96" t="s">
        <v>88</v>
      </c>
      <c r="E56" s="106"/>
      <c r="F56" s="90">
        <f>E56*C56</f>
        <v>0</v>
      </c>
    </row>
    <row r="57" spans="1:6" x14ac:dyDescent="0.2">
      <c r="A57" s="101"/>
      <c r="B57" s="84"/>
      <c r="C57" s="21"/>
      <c r="D57" s="12"/>
      <c r="E57" s="21"/>
      <c r="F57" s="21"/>
    </row>
    <row r="58" spans="1:6" ht="15" x14ac:dyDescent="0.2">
      <c r="A58" s="78">
        <f>A54+1</f>
        <v>8</v>
      </c>
      <c r="B58" s="79" t="s">
        <v>126</v>
      </c>
      <c r="C58" s="122"/>
      <c r="D58" s="123"/>
      <c r="E58" s="122"/>
      <c r="F58" s="82">
        <f>SUM(F59:F63)</f>
        <v>0</v>
      </c>
    </row>
    <row r="59" spans="1:6" ht="28.5" x14ac:dyDescent="0.2">
      <c r="A59" s="101">
        <f t="shared" ref="A59:A63" si="11">A58+0.01</f>
        <v>8.01</v>
      </c>
      <c r="B59" s="94" t="s">
        <v>188</v>
      </c>
      <c r="C59" s="21">
        <v>1</v>
      </c>
      <c r="D59" s="12" t="s">
        <v>116</v>
      </c>
      <c r="E59" s="21"/>
      <c r="F59" s="21">
        <f>E59*C59</f>
        <v>0</v>
      </c>
    </row>
    <row r="60" spans="1:6" x14ac:dyDescent="0.2">
      <c r="A60" s="101">
        <f t="shared" si="11"/>
        <v>8.02</v>
      </c>
      <c r="B60" s="94" t="s">
        <v>127</v>
      </c>
      <c r="C60" s="21">
        <v>3</v>
      </c>
      <c r="D60" s="12" t="s">
        <v>116</v>
      </c>
      <c r="E60" s="21"/>
      <c r="F60" s="21">
        <f>E60*C60</f>
        <v>0</v>
      </c>
    </row>
    <row r="61" spans="1:6" ht="28.5" x14ac:dyDescent="0.2">
      <c r="A61" s="101">
        <f t="shared" si="11"/>
        <v>8.0299999999999994</v>
      </c>
      <c r="B61" s="94" t="s">
        <v>128</v>
      </c>
      <c r="C61" s="21">
        <v>2</v>
      </c>
      <c r="D61" s="12" t="s">
        <v>116</v>
      </c>
      <c r="E61" s="21"/>
      <c r="F61" s="21">
        <f>E61*C61</f>
        <v>0</v>
      </c>
    </row>
    <row r="62" spans="1:6" x14ac:dyDescent="0.2">
      <c r="A62" s="101">
        <f t="shared" si="11"/>
        <v>8.0399999999999991</v>
      </c>
      <c r="B62" s="94" t="s">
        <v>129</v>
      </c>
      <c r="C62" s="21">
        <v>1</v>
      </c>
      <c r="D62" s="12" t="s">
        <v>116</v>
      </c>
      <c r="E62" s="21"/>
      <c r="F62" s="21">
        <f>E62*C62</f>
        <v>0</v>
      </c>
    </row>
    <row r="63" spans="1:6" x14ac:dyDescent="0.2">
      <c r="A63" s="9">
        <f t="shared" si="11"/>
        <v>8.0499999999999989</v>
      </c>
      <c r="B63" s="95" t="s">
        <v>189</v>
      </c>
      <c r="C63" s="40">
        <v>1</v>
      </c>
      <c r="D63" s="9" t="s">
        <v>116</v>
      </c>
      <c r="E63" s="40"/>
      <c r="F63" s="40">
        <f t="shared" ref="F63" si="12">E63*C63</f>
        <v>0</v>
      </c>
    </row>
    <row r="64" spans="1:6" x14ac:dyDescent="0.2">
      <c r="A64" s="3"/>
      <c r="B64" s="1"/>
      <c r="C64" s="77"/>
      <c r="D64" s="3"/>
      <c r="E64" s="77"/>
      <c r="F64" s="77"/>
    </row>
    <row r="65" spans="1:6" ht="15" x14ac:dyDescent="0.2">
      <c r="A65" s="78">
        <f>A58+1</f>
        <v>9</v>
      </c>
      <c r="B65" s="79" t="s">
        <v>130</v>
      </c>
      <c r="C65" s="122"/>
      <c r="D65" s="123"/>
      <c r="E65" s="122"/>
      <c r="F65" s="82">
        <f>SUM(F66:F76)</f>
        <v>0</v>
      </c>
    </row>
    <row r="66" spans="1:6" ht="28.5" x14ac:dyDescent="0.2">
      <c r="A66" s="101">
        <f t="shared" ref="A66:A76" si="13">A65+0.01</f>
        <v>9.01</v>
      </c>
      <c r="B66" s="108" t="s">
        <v>131</v>
      </c>
      <c r="C66" s="21">
        <v>25</v>
      </c>
      <c r="D66" s="3" t="s">
        <v>116</v>
      </c>
      <c r="E66" s="21"/>
      <c r="F66" s="21">
        <f>E66*C66</f>
        <v>0</v>
      </c>
    </row>
    <row r="67" spans="1:6" x14ac:dyDescent="0.2">
      <c r="A67" s="101">
        <f t="shared" si="13"/>
        <v>9.02</v>
      </c>
      <c r="B67" s="1" t="s">
        <v>132</v>
      </c>
      <c r="C67" s="109">
        <v>87</v>
      </c>
      <c r="D67" s="7" t="s">
        <v>116</v>
      </c>
      <c r="E67" s="21"/>
      <c r="F67" s="21">
        <f t="shared" ref="F67:F76" si="14">E67*C67</f>
        <v>0</v>
      </c>
    </row>
    <row r="68" spans="1:6" x14ac:dyDescent="0.2">
      <c r="A68" s="101">
        <f t="shared" si="13"/>
        <v>9.0299999999999994</v>
      </c>
      <c r="B68" s="1" t="s">
        <v>135</v>
      </c>
      <c r="C68" s="109">
        <v>87</v>
      </c>
      <c r="D68" s="7" t="s">
        <v>116</v>
      </c>
      <c r="E68" s="21"/>
      <c r="F68" s="21">
        <f t="shared" si="14"/>
        <v>0</v>
      </c>
    </row>
    <row r="69" spans="1:6" x14ac:dyDescent="0.2">
      <c r="A69" s="101">
        <f t="shared" si="13"/>
        <v>9.0399999999999991</v>
      </c>
      <c r="B69" s="1" t="s">
        <v>136</v>
      </c>
      <c r="C69" s="109">
        <v>46</v>
      </c>
      <c r="D69" s="7" t="s">
        <v>116</v>
      </c>
      <c r="E69" s="21"/>
      <c r="F69" s="21">
        <f t="shared" si="14"/>
        <v>0</v>
      </c>
    </row>
    <row r="70" spans="1:6" x14ac:dyDescent="0.2">
      <c r="A70" s="101">
        <f t="shared" si="13"/>
        <v>9.0499999999999989</v>
      </c>
      <c r="B70" s="91" t="s">
        <v>133</v>
      </c>
      <c r="C70" s="124">
        <v>6</v>
      </c>
      <c r="D70" s="101" t="s">
        <v>116</v>
      </c>
      <c r="E70" s="21"/>
      <c r="F70" s="21">
        <f t="shared" si="14"/>
        <v>0</v>
      </c>
    </row>
    <row r="71" spans="1:6" x14ac:dyDescent="0.2">
      <c r="A71" s="9">
        <f t="shared" si="13"/>
        <v>9.0599999999999987</v>
      </c>
      <c r="B71" s="89" t="s">
        <v>134</v>
      </c>
      <c r="C71" s="110">
        <v>1</v>
      </c>
      <c r="D71" s="9" t="s">
        <v>116</v>
      </c>
      <c r="E71" s="40"/>
      <c r="F71" s="40">
        <f t="shared" si="14"/>
        <v>0</v>
      </c>
    </row>
    <row r="72" spans="1:6" ht="42.75" x14ac:dyDescent="0.2">
      <c r="A72" s="101">
        <f t="shared" si="13"/>
        <v>9.0699999999999985</v>
      </c>
      <c r="B72" s="108" t="s">
        <v>154</v>
      </c>
      <c r="C72" s="109">
        <v>1</v>
      </c>
      <c r="D72" s="7" t="s">
        <v>116</v>
      </c>
      <c r="E72" s="21"/>
      <c r="F72" s="21">
        <f t="shared" si="14"/>
        <v>0</v>
      </c>
    </row>
    <row r="73" spans="1:6" ht="42.75" x14ac:dyDescent="0.2">
      <c r="A73" s="101">
        <f t="shared" si="13"/>
        <v>9.0799999999999983</v>
      </c>
      <c r="B73" s="108" t="s">
        <v>155</v>
      </c>
      <c r="C73" s="109">
        <v>6</v>
      </c>
      <c r="D73" s="7" t="s">
        <v>116</v>
      </c>
      <c r="E73" s="21"/>
      <c r="F73" s="21">
        <f t="shared" si="14"/>
        <v>0</v>
      </c>
    </row>
    <row r="74" spans="1:6" ht="42.75" x14ac:dyDescent="0.2">
      <c r="A74" s="101">
        <f t="shared" si="13"/>
        <v>9.0899999999999981</v>
      </c>
      <c r="B74" s="136" t="s">
        <v>156</v>
      </c>
      <c r="C74" s="124">
        <v>3</v>
      </c>
      <c r="D74" s="7" t="s">
        <v>116</v>
      </c>
      <c r="E74" s="21"/>
      <c r="F74" s="21">
        <f t="shared" si="14"/>
        <v>0</v>
      </c>
    </row>
    <row r="75" spans="1:6" ht="57" x14ac:dyDescent="0.2">
      <c r="A75" s="101">
        <f t="shared" si="13"/>
        <v>9.0999999999999979</v>
      </c>
      <c r="B75" s="136" t="s">
        <v>140</v>
      </c>
      <c r="C75" s="124">
        <v>4</v>
      </c>
      <c r="D75" s="101" t="s">
        <v>116</v>
      </c>
      <c r="E75" s="21"/>
      <c r="F75" s="21">
        <f t="shared" si="14"/>
        <v>0</v>
      </c>
    </row>
    <row r="76" spans="1:6" ht="42.75" x14ac:dyDescent="0.2">
      <c r="A76" s="9">
        <f t="shared" si="13"/>
        <v>9.1099999999999977</v>
      </c>
      <c r="B76" s="89" t="s">
        <v>141</v>
      </c>
      <c r="C76" s="110">
        <v>1</v>
      </c>
      <c r="D76" s="9" t="s">
        <v>142</v>
      </c>
      <c r="E76" s="40"/>
      <c r="F76" s="40">
        <f t="shared" si="14"/>
        <v>0</v>
      </c>
    </row>
    <row r="77" spans="1:6" x14ac:dyDescent="0.2">
      <c r="A77" s="111"/>
      <c r="B77" s="113"/>
      <c r="C77" s="114"/>
      <c r="D77" s="111"/>
      <c r="E77" s="112"/>
      <c r="F77" s="112"/>
    </row>
    <row r="78" spans="1:6" ht="15" x14ac:dyDescent="0.2">
      <c r="A78" s="76" t="s">
        <v>160</v>
      </c>
      <c r="B78" s="25" t="s">
        <v>101</v>
      </c>
      <c r="C78" s="97"/>
      <c r="D78" s="76"/>
      <c r="E78" s="98"/>
      <c r="F78" s="99">
        <f>F79+F83+F89+F94+F105+F109+F115</f>
        <v>0</v>
      </c>
    </row>
    <row r="79" spans="1:6" ht="15" x14ac:dyDescent="0.2">
      <c r="A79" s="78">
        <f>A65+1</f>
        <v>10</v>
      </c>
      <c r="B79" s="79" t="s">
        <v>102</v>
      </c>
      <c r="C79" s="80"/>
      <c r="D79" s="81"/>
      <c r="E79" s="80"/>
      <c r="F79" s="82">
        <f>SUM(F80:F81)</f>
        <v>0</v>
      </c>
    </row>
    <row r="80" spans="1:6" ht="16.5" x14ac:dyDescent="0.2">
      <c r="A80" s="83">
        <f t="shared" ref="A80:A81" si="15">A79+0.01</f>
        <v>10.01</v>
      </c>
      <c r="B80" s="84" t="s">
        <v>103</v>
      </c>
      <c r="C80" s="85">
        <v>456.39</v>
      </c>
      <c r="D80" s="86" t="s">
        <v>104</v>
      </c>
      <c r="E80" s="85"/>
      <c r="F80" s="85">
        <f t="shared" ref="F80:F81" si="16">E80*C80</f>
        <v>0</v>
      </c>
    </row>
    <row r="81" spans="1:6" ht="16.5" x14ac:dyDescent="0.2">
      <c r="A81" s="88">
        <f t="shared" si="15"/>
        <v>10.02</v>
      </c>
      <c r="B81" s="100" t="s">
        <v>105</v>
      </c>
      <c r="C81" s="90">
        <v>86.11</v>
      </c>
      <c r="D81" s="96" t="s">
        <v>104</v>
      </c>
      <c r="E81" s="90"/>
      <c r="F81" s="90">
        <f t="shared" si="16"/>
        <v>0</v>
      </c>
    </row>
    <row r="82" spans="1:6" x14ac:dyDescent="0.2">
      <c r="A82" s="3"/>
      <c r="B82" s="1"/>
      <c r="C82" s="77"/>
      <c r="D82" s="3"/>
      <c r="E82" s="77"/>
      <c r="F82" s="77"/>
    </row>
    <row r="83" spans="1:6" ht="15" x14ac:dyDescent="0.2">
      <c r="A83" s="78">
        <f>A79+1</f>
        <v>11</v>
      </c>
      <c r="B83" s="79" t="s">
        <v>106</v>
      </c>
      <c r="C83" s="80"/>
      <c r="D83" s="81"/>
      <c r="E83" s="80"/>
      <c r="F83" s="82">
        <f>SUM(F84:F87)</f>
        <v>0</v>
      </c>
    </row>
    <row r="84" spans="1:6" ht="16.5" x14ac:dyDescent="0.2">
      <c r="A84" s="83">
        <f t="shared" ref="A84:A87" si="17">A83+0.01</f>
        <v>11.01</v>
      </c>
      <c r="B84" s="84" t="s">
        <v>107</v>
      </c>
      <c r="C84" s="85">
        <v>41.34</v>
      </c>
      <c r="D84" s="86" t="s">
        <v>88</v>
      </c>
      <c r="E84" s="85"/>
      <c r="F84" s="85">
        <f>E84*C84</f>
        <v>0</v>
      </c>
    </row>
    <row r="85" spans="1:6" ht="16.5" x14ac:dyDescent="0.2">
      <c r="A85" s="83">
        <f t="shared" si="17"/>
        <v>11.02</v>
      </c>
      <c r="B85" s="84" t="s">
        <v>108</v>
      </c>
      <c r="C85" s="85">
        <v>90.48</v>
      </c>
      <c r="D85" s="86" t="s">
        <v>88</v>
      </c>
      <c r="E85" s="85"/>
      <c r="F85" s="85">
        <f>E85*C85</f>
        <v>0</v>
      </c>
    </row>
    <row r="86" spans="1:6" ht="16.5" x14ac:dyDescent="0.2">
      <c r="A86" s="83">
        <f t="shared" si="17"/>
        <v>11.03</v>
      </c>
      <c r="B86" s="84" t="s">
        <v>109</v>
      </c>
      <c r="C86" s="85">
        <v>4.96</v>
      </c>
      <c r="D86" s="86" t="s">
        <v>88</v>
      </c>
      <c r="E86" s="85"/>
      <c r="F86" s="85">
        <f>E86*C86</f>
        <v>0</v>
      </c>
    </row>
    <row r="87" spans="1:6" ht="16.5" x14ac:dyDescent="0.2">
      <c r="A87" s="88">
        <f t="shared" si="17"/>
        <v>11.04</v>
      </c>
      <c r="B87" s="100" t="s">
        <v>174</v>
      </c>
      <c r="C87" s="90">
        <v>180</v>
      </c>
      <c r="D87" s="96" t="s">
        <v>88</v>
      </c>
      <c r="E87" s="90"/>
      <c r="F87" s="90">
        <f>E87*C87</f>
        <v>0</v>
      </c>
    </row>
    <row r="88" spans="1:6" x14ac:dyDescent="0.2">
      <c r="A88" s="3"/>
      <c r="B88" s="1"/>
      <c r="C88" s="77"/>
      <c r="D88" s="3"/>
      <c r="E88" s="77"/>
      <c r="F88" s="77"/>
    </row>
    <row r="89" spans="1:6" ht="15" x14ac:dyDescent="0.2">
      <c r="A89" s="78">
        <f>A83+1</f>
        <v>12</v>
      </c>
      <c r="B89" s="79" t="s">
        <v>110</v>
      </c>
      <c r="C89" s="80"/>
      <c r="D89" s="81"/>
      <c r="E89" s="80"/>
      <c r="F89" s="82">
        <f>SUM(F90:F92)</f>
        <v>0</v>
      </c>
    </row>
    <row r="90" spans="1:6" ht="16.5" x14ac:dyDescent="0.2">
      <c r="A90" s="83">
        <f t="shared" ref="A90:A92" si="18">A89+0.01</f>
        <v>12.01</v>
      </c>
      <c r="B90" s="84" t="s">
        <v>111</v>
      </c>
      <c r="C90" s="85">
        <v>198.01</v>
      </c>
      <c r="D90" s="86" t="s">
        <v>88</v>
      </c>
      <c r="E90" s="85"/>
      <c r="F90" s="85">
        <f>E90*C90</f>
        <v>0</v>
      </c>
    </row>
    <row r="91" spans="1:6" x14ac:dyDescent="0.2">
      <c r="A91" s="83">
        <f t="shared" si="18"/>
        <v>12.02</v>
      </c>
      <c r="B91" s="84" t="s">
        <v>112</v>
      </c>
      <c r="C91" s="85">
        <v>63.23</v>
      </c>
      <c r="D91" s="86" t="s">
        <v>98</v>
      </c>
      <c r="E91" s="85"/>
      <c r="F91" s="85">
        <f>E91*C91</f>
        <v>0</v>
      </c>
    </row>
    <row r="92" spans="1:6" ht="16.5" x14ac:dyDescent="0.2">
      <c r="A92" s="88">
        <f t="shared" si="18"/>
        <v>12.03</v>
      </c>
      <c r="B92" s="100" t="s">
        <v>113</v>
      </c>
      <c r="C92" s="90">
        <v>16.21</v>
      </c>
      <c r="D92" s="96" t="s">
        <v>88</v>
      </c>
      <c r="E92" s="90"/>
      <c r="F92" s="90">
        <f>E92*C92</f>
        <v>0</v>
      </c>
    </row>
    <row r="93" spans="1:6" x14ac:dyDescent="0.2">
      <c r="A93" s="3"/>
      <c r="B93" s="1"/>
      <c r="C93" s="77"/>
      <c r="D93" s="3"/>
      <c r="E93" s="77"/>
      <c r="F93" s="77"/>
    </row>
    <row r="94" spans="1:6" ht="15" x14ac:dyDescent="0.2">
      <c r="A94" s="78">
        <f>A89+1</f>
        <v>13</v>
      </c>
      <c r="B94" s="79" t="s">
        <v>114</v>
      </c>
      <c r="C94" s="80"/>
      <c r="D94" s="81"/>
      <c r="E94" s="80"/>
      <c r="F94" s="82">
        <f>SUM(F95:F103)</f>
        <v>0</v>
      </c>
    </row>
    <row r="95" spans="1:6" x14ac:dyDescent="0.2">
      <c r="A95" s="83">
        <f t="shared" ref="A95:A103" si="19">A94+0.01</f>
        <v>13.01</v>
      </c>
      <c r="B95" s="94" t="s">
        <v>115</v>
      </c>
      <c r="C95" s="85">
        <v>5</v>
      </c>
      <c r="D95" s="86" t="s">
        <v>116</v>
      </c>
      <c r="E95" s="85"/>
      <c r="F95" s="85">
        <f>E95*C95</f>
        <v>0</v>
      </c>
    </row>
    <row r="96" spans="1:6" x14ac:dyDescent="0.2">
      <c r="A96" s="83">
        <f t="shared" si="19"/>
        <v>13.02</v>
      </c>
      <c r="B96" s="84" t="s">
        <v>117</v>
      </c>
      <c r="C96" s="85">
        <v>3</v>
      </c>
      <c r="D96" s="86" t="s">
        <v>116</v>
      </c>
      <c r="E96" s="85"/>
      <c r="F96" s="85">
        <f>E96*C96</f>
        <v>0</v>
      </c>
    </row>
    <row r="97" spans="1:6" x14ac:dyDescent="0.2">
      <c r="A97" s="83">
        <f t="shared" si="19"/>
        <v>13.03</v>
      </c>
      <c r="B97" s="84" t="s">
        <v>118</v>
      </c>
      <c r="C97" s="85">
        <v>1</v>
      </c>
      <c r="D97" s="86" t="s">
        <v>116</v>
      </c>
      <c r="E97" s="85"/>
      <c r="F97" s="85">
        <f t="shared" ref="F97:F103" si="20">E97*C97</f>
        <v>0</v>
      </c>
    </row>
    <row r="98" spans="1:6" x14ac:dyDescent="0.2">
      <c r="A98" s="101">
        <f t="shared" si="19"/>
        <v>13.04</v>
      </c>
      <c r="B98" s="102" t="s">
        <v>119</v>
      </c>
      <c r="C98" s="21">
        <v>1</v>
      </c>
      <c r="D98" s="12" t="s">
        <v>116</v>
      </c>
      <c r="E98" s="85"/>
      <c r="F98" s="21">
        <f t="shared" si="20"/>
        <v>0</v>
      </c>
    </row>
    <row r="99" spans="1:6" x14ac:dyDescent="0.2">
      <c r="A99" s="83">
        <f t="shared" si="19"/>
        <v>13.049999999999999</v>
      </c>
      <c r="B99" s="94" t="s">
        <v>120</v>
      </c>
      <c r="C99" s="85">
        <v>3</v>
      </c>
      <c r="D99" s="86" t="s">
        <v>116</v>
      </c>
      <c r="E99" s="85"/>
      <c r="F99" s="85">
        <f t="shared" si="20"/>
        <v>0</v>
      </c>
    </row>
    <row r="100" spans="1:6" x14ac:dyDescent="0.2">
      <c r="A100" s="83">
        <f t="shared" si="19"/>
        <v>13.059999999999999</v>
      </c>
      <c r="B100" s="84" t="s">
        <v>187</v>
      </c>
      <c r="C100" s="85">
        <v>1</v>
      </c>
      <c r="D100" s="86" t="s">
        <v>116</v>
      </c>
      <c r="E100" s="85"/>
      <c r="F100" s="85">
        <f t="shared" si="20"/>
        <v>0</v>
      </c>
    </row>
    <row r="101" spans="1:6" x14ac:dyDescent="0.2">
      <c r="A101" s="83">
        <f t="shared" si="19"/>
        <v>13.069999999999999</v>
      </c>
      <c r="B101" s="94" t="s">
        <v>121</v>
      </c>
      <c r="C101" s="85">
        <v>4</v>
      </c>
      <c r="D101" s="86" t="s">
        <v>116</v>
      </c>
      <c r="E101" s="85"/>
      <c r="F101" s="85">
        <f t="shared" si="20"/>
        <v>0</v>
      </c>
    </row>
    <row r="102" spans="1:6" x14ac:dyDescent="0.2">
      <c r="A102" s="83">
        <f t="shared" si="19"/>
        <v>13.079999999999998</v>
      </c>
      <c r="B102" s="94" t="s">
        <v>122</v>
      </c>
      <c r="C102" s="85">
        <v>2</v>
      </c>
      <c r="D102" s="86" t="s">
        <v>116</v>
      </c>
      <c r="E102" s="85"/>
      <c r="F102" s="85">
        <f t="shared" si="20"/>
        <v>0</v>
      </c>
    </row>
    <row r="103" spans="1:6" x14ac:dyDescent="0.2">
      <c r="A103" s="88">
        <f t="shared" si="19"/>
        <v>13.089999999999998</v>
      </c>
      <c r="B103" s="100" t="s">
        <v>123</v>
      </c>
      <c r="C103" s="90">
        <v>1</v>
      </c>
      <c r="D103" s="96" t="s">
        <v>116</v>
      </c>
      <c r="E103" s="90"/>
      <c r="F103" s="90">
        <f t="shared" si="20"/>
        <v>0</v>
      </c>
    </row>
    <row r="104" spans="1:6" x14ac:dyDescent="0.2">
      <c r="A104" s="12"/>
      <c r="B104" s="84"/>
      <c r="C104" s="21"/>
      <c r="D104" s="12"/>
      <c r="E104" s="21"/>
      <c r="F104" s="21"/>
    </row>
    <row r="105" spans="1:6" ht="15" x14ac:dyDescent="0.2">
      <c r="A105" s="78">
        <f>A94+1</f>
        <v>14</v>
      </c>
      <c r="B105" s="79" t="s">
        <v>124</v>
      </c>
      <c r="C105" s="80"/>
      <c r="D105" s="81"/>
      <c r="E105" s="80"/>
      <c r="F105" s="82">
        <f>SUM(F106:F107)</f>
        <v>0</v>
      </c>
    </row>
    <row r="106" spans="1:6" ht="16.5" x14ac:dyDescent="0.2">
      <c r="A106" s="83">
        <f t="shared" ref="A106:A107" si="21">A105+0.01</f>
        <v>14.01</v>
      </c>
      <c r="B106" s="103" t="s">
        <v>113</v>
      </c>
      <c r="C106" s="103">
        <v>65.95</v>
      </c>
      <c r="D106" s="86" t="s">
        <v>88</v>
      </c>
      <c r="E106" s="85"/>
      <c r="F106" s="85">
        <f>E106*C106</f>
        <v>0</v>
      </c>
    </row>
    <row r="107" spans="1:6" ht="16.5" x14ac:dyDescent="0.2">
      <c r="A107" s="88">
        <f t="shared" si="21"/>
        <v>14.02</v>
      </c>
      <c r="B107" s="104" t="s">
        <v>125</v>
      </c>
      <c r="C107" s="105">
        <v>222.8</v>
      </c>
      <c r="D107" s="96" t="s">
        <v>88</v>
      </c>
      <c r="E107" s="106"/>
      <c r="F107" s="90">
        <f>E107*C107</f>
        <v>0</v>
      </c>
    </row>
    <row r="108" spans="1:6" x14ac:dyDescent="0.2">
      <c r="A108" s="3"/>
      <c r="B108" s="1"/>
      <c r="C108" s="1"/>
      <c r="D108" s="3"/>
      <c r="E108" s="1"/>
      <c r="F108" s="1"/>
    </row>
    <row r="109" spans="1:6" ht="15" x14ac:dyDescent="0.2">
      <c r="A109" s="78">
        <f>A105+1</f>
        <v>15</v>
      </c>
      <c r="B109" s="79" t="s">
        <v>126</v>
      </c>
      <c r="C109" s="80"/>
      <c r="D109" s="81"/>
      <c r="E109" s="80"/>
      <c r="F109" s="82">
        <f>SUM(F110:F113)</f>
        <v>0</v>
      </c>
    </row>
    <row r="110" spans="1:6" ht="28.5" x14ac:dyDescent="0.2">
      <c r="A110" s="101">
        <f t="shared" ref="A110:A111" si="22">A109+0.01</f>
        <v>15.01</v>
      </c>
      <c r="B110" s="94" t="s">
        <v>188</v>
      </c>
      <c r="C110" s="21">
        <v>1</v>
      </c>
      <c r="D110" s="12" t="s">
        <v>116</v>
      </c>
      <c r="E110" s="21"/>
      <c r="F110" s="21">
        <f>E110*C110</f>
        <v>0</v>
      </c>
    </row>
    <row r="111" spans="1:6" x14ac:dyDescent="0.2">
      <c r="A111" s="101">
        <f t="shared" si="22"/>
        <v>15.02</v>
      </c>
      <c r="B111" s="94" t="s">
        <v>127</v>
      </c>
      <c r="C111" s="21">
        <v>3</v>
      </c>
      <c r="D111" s="12" t="s">
        <v>116</v>
      </c>
      <c r="E111" s="21"/>
      <c r="F111" s="21">
        <f>E111*C111</f>
        <v>0</v>
      </c>
    </row>
    <row r="112" spans="1:6" ht="28.5" x14ac:dyDescent="0.2">
      <c r="A112" s="101">
        <f>A111+0.01</f>
        <v>15.03</v>
      </c>
      <c r="B112" s="94" t="s">
        <v>128</v>
      </c>
      <c r="C112" s="21">
        <v>2</v>
      </c>
      <c r="D112" s="12" t="s">
        <v>116</v>
      </c>
      <c r="E112" s="21"/>
      <c r="F112" s="21">
        <f>E112*C112</f>
        <v>0</v>
      </c>
    </row>
    <row r="113" spans="1:6" x14ac:dyDescent="0.2">
      <c r="A113" s="9">
        <f t="shared" ref="A113" si="23">A112+0.01</f>
        <v>15.04</v>
      </c>
      <c r="B113" s="95" t="s">
        <v>129</v>
      </c>
      <c r="C113" s="40">
        <v>1</v>
      </c>
      <c r="D113" s="5" t="s">
        <v>116</v>
      </c>
      <c r="E113" s="40"/>
      <c r="F113" s="40">
        <f>E113*C113</f>
        <v>0</v>
      </c>
    </row>
    <row r="114" spans="1:6" x14ac:dyDescent="0.2">
      <c r="A114" s="3"/>
      <c r="B114" s="1"/>
      <c r="C114" s="77"/>
      <c r="D114" s="3"/>
      <c r="E114" s="77"/>
      <c r="F114" s="107"/>
    </row>
    <row r="115" spans="1:6" ht="15" x14ac:dyDescent="0.2">
      <c r="A115" s="78">
        <f>A109+1</f>
        <v>16</v>
      </c>
      <c r="B115" s="79" t="s">
        <v>130</v>
      </c>
      <c r="C115" s="80"/>
      <c r="D115" s="81"/>
      <c r="E115" s="80"/>
      <c r="F115" s="82">
        <f>SUM(F116:F126)</f>
        <v>0</v>
      </c>
    </row>
    <row r="116" spans="1:6" ht="28.5" x14ac:dyDescent="0.2">
      <c r="A116" s="101">
        <f t="shared" ref="A116:A126" si="24">A115+0.01</f>
        <v>16.010000000000002</v>
      </c>
      <c r="B116" s="108" t="s">
        <v>131</v>
      </c>
      <c r="C116" s="109">
        <v>40</v>
      </c>
      <c r="D116" s="7" t="s">
        <v>116</v>
      </c>
      <c r="E116" s="21"/>
      <c r="F116" s="21">
        <f>E116*C116</f>
        <v>0</v>
      </c>
    </row>
    <row r="117" spans="1:6" x14ac:dyDescent="0.2">
      <c r="A117" s="101">
        <f t="shared" si="24"/>
        <v>16.020000000000003</v>
      </c>
      <c r="B117" s="1" t="s">
        <v>132</v>
      </c>
      <c r="C117" s="109">
        <v>64</v>
      </c>
      <c r="D117" s="7" t="s">
        <v>116</v>
      </c>
      <c r="E117" s="21"/>
      <c r="F117" s="21">
        <f t="shared" ref="F117:F126" si="25">E117*C117</f>
        <v>0</v>
      </c>
    </row>
    <row r="118" spans="1:6" x14ac:dyDescent="0.2">
      <c r="A118" s="101">
        <f t="shared" si="24"/>
        <v>16.030000000000005</v>
      </c>
      <c r="B118" s="1" t="s">
        <v>133</v>
      </c>
      <c r="C118" s="109">
        <v>8</v>
      </c>
      <c r="D118" s="7" t="s">
        <v>116</v>
      </c>
      <c r="E118" s="21"/>
      <c r="F118" s="21">
        <f t="shared" si="25"/>
        <v>0</v>
      </c>
    </row>
    <row r="119" spans="1:6" x14ac:dyDescent="0.2">
      <c r="A119" s="101">
        <f t="shared" si="24"/>
        <v>16.040000000000006</v>
      </c>
      <c r="B119" s="1" t="s">
        <v>134</v>
      </c>
      <c r="C119" s="109">
        <v>1</v>
      </c>
      <c r="D119" s="7" t="s">
        <v>116</v>
      </c>
      <c r="E119" s="21"/>
      <c r="F119" s="21">
        <f t="shared" si="25"/>
        <v>0</v>
      </c>
    </row>
    <row r="120" spans="1:6" x14ac:dyDescent="0.2">
      <c r="A120" s="101">
        <f t="shared" si="24"/>
        <v>16.050000000000008</v>
      </c>
      <c r="B120" s="1" t="s">
        <v>135</v>
      </c>
      <c r="C120" s="109">
        <v>64</v>
      </c>
      <c r="D120" s="7" t="s">
        <v>116</v>
      </c>
      <c r="E120" s="21"/>
      <c r="F120" s="21">
        <f t="shared" si="25"/>
        <v>0</v>
      </c>
    </row>
    <row r="121" spans="1:6" x14ac:dyDescent="0.2">
      <c r="A121" s="9">
        <f t="shared" si="24"/>
        <v>16.060000000000009</v>
      </c>
      <c r="B121" s="4" t="s">
        <v>136</v>
      </c>
      <c r="C121" s="110">
        <v>20</v>
      </c>
      <c r="D121" s="9" t="s">
        <v>116</v>
      </c>
      <c r="E121" s="40"/>
      <c r="F121" s="40">
        <f t="shared" si="25"/>
        <v>0</v>
      </c>
    </row>
    <row r="122" spans="1:6" ht="42.75" x14ac:dyDescent="0.2">
      <c r="A122" s="101">
        <f t="shared" si="24"/>
        <v>16.070000000000011</v>
      </c>
      <c r="B122" s="108" t="s">
        <v>137</v>
      </c>
      <c r="C122" s="109">
        <v>2</v>
      </c>
      <c r="D122" s="7" t="s">
        <v>116</v>
      </c>
      <c r="E122" s="21"/>
      <c r="F122" s="21">
        <f t="shared" si="25"/>
        <v>0</v>
      </c>
    </row>
    <row r="123" spans="1:6" ht="42.75" x14ac:dyDescent="0.2">
      <c r="A123" s="101">
        <f t="shared" si="24"/>
        <v>16.080000000000013</v>
      </c>
      <c r="B123" s="108" t="s">
        <v>138</v>
      </c>
      <c r="C123" s="109">
        <v>2</v>
      </c>
      <c r="D123" s="7" t="s">
        <v>116</v>
      </c>
      <c r="E123" s="21"/>
      <c r="F123" s="21">
        <f t="shared" si="25"/>
        <v>0</v>
      </c>
    </row>
    <row r="124" spans="1:6" ht="42.75" x14ac:dyDescent="0.2">
      <c r="A124" s="101">
        <f t="shared" si="24"/>
        <v>16.090000000000014</v>
      </c>
      <c r="B124" s="136" t="s">
        <v>139</v>
      </c>
      <c r="C124" s="124">
        <v>3</v>
      </c>
      <c r="D124" s="7" t="s">
        <v>116</v>
      </c>
      <c r="E124" s="21"/>
      <c r="F124" s="21">
        <f t="shared" si="25"/>
        <v>0</v>
      </c>
    </row>
    <row r="125" spans="1:6" ht="57" x14ac:dyDescent="0.2">
      <c r="A125" s="101">
        <f t="shared" si="24"/>
        <v>16.100000000000016</v>
      </c>
      <c r="B125" s="136" t="s">
        <v>140</v>
      </c>
      <c r="C125" s="124">
        <v>4</v>
      </c>
      <c r="D125" s="101" t="s">
        <v>116</v>
      </c>
      <c r="E125" s="21"/>
      <c r="F125" s="21">
        <f t="shared" si="25"/>
        <v>0</v>
      </c>
    </row>
    <row r="126" spans="1:6" ht="42.75" x14ac:dyDescent="0.2">
      <c r="A126" s="9">
        <f t="shared" si="24"/>
        <v>16.110000000000017</v>
      </c>
      <c r="B126" s="89" t="s">
        <v>141</v>
      </c>
      <c r="C126" s="110">
        <v>1</v>
      </c>
      <c r="D126" s="9" t="s">
        <v>142</v>
      </c>
      <c r="E126" s="40"/>
      <c r="F126" s="40">
        <f t="shared" si="25"/>
        <v>0</v>
      </c>
    </row>
    <row r="127" spans="1:6" x14ac:dyDescent="0.2">
      <c r="A127" s="3"/>
      <c r="B127" s="1"/>
      <c r="C127" s="77"/>
      <c r="D127" s="1"/>
      <c r="E127" s="1"/>
      <c r="F127" s="1"/>
    </row>
    <row r="128" spans="1:6" ht="15" x14ac:dyDescent="0.2">
      <c r="A128" s="76" t="s">
        <v>161</v>
      </c>
      <c r="B128" s="25" t="s">
        <v>164</v>
      </c>
      <c r="C128" s="97"/>
      <c r="D128" s="76"/>
      <c r="E128" s="98"/>
      <c r="F128" s="99">
        <f>F129+F139+F146+F151+F161+F165+F171+F133</f>
        <v>0</v>
      </c>
    </row>
    <row r="129" spans="1:6" ht="15" x14ac:dyDescent="0.2">
      <c r="A129" s="78">
        <f>A115+1</f>
        <v>17</v>
      </c>
      <c r="B129" s="79" t="s">
        <v>102</v>
      </c>
      <c r="C129" s="80"/>
      <c r="D129" s="81"/>
      <c r="E129" s="80"/>
      <c r="F129" s="82">
        <f>SUM(F130:F131)</f>
        <v>0</v>
      </c>
    </row>
    <row r="130" spans="1:6" ht="16.5" x14ac:dyDescent="0.2">
      <c r="A130" s="83">
        <f t="shared" ref="A130:A131" si="26">A129+0.01</f>
        <v>17.010000000000002</v>
      </c>
      <c r="B130" s="84" t="s">
        <v>103</v>
      </c>
      <c r="C130" s="85">
        <v>456.39</v>
      </c>
      <c r="D130" s="86" t="s">
        <v>104</v>
      </c>
      <c r="E130" s="85"/>
      <c r="F130" s="85">
        <f t="shared" ref="F130:F131" si="27">E130*C130</f>
        <v>0</v>
      </c>
    </row>
    <row r="131" spans="1:6" ht="16.5" x14ac:dyDescent="0.2">
      <c r="A131" s="88">
        <f t="shared" si="26"/>
        <v>17.020000000000003</v>
      </c>
      <c r="B131" s="100" t="s">
        <v>105</v>
      </c>
      <c r="C131" s="90">
        <v>86.11</v>
      </c>
      <c r="D131" s="96" t="s">
        <v>104</v>
      </c>
      <c r="E131" s="90"/>
      <c r="F131" s="90">
        <f t="shared" si="27"/>
        <v>0</v>
      </c>
    </row>
    <row r="132" spans="1:6" x14ac:dyDescent="0.2">
      <c r="A132" s="3"/>
      <c r="B132" s="1"/>
      <c r="C132" s="77"/>
      <c r="D132" s="3"/>
      <c r="E132" s="77"/>
      <c r="F132" s="77"/>
    </row>
    <row r="133" spans="1:6" ht="15" x14ac:dyDescent="0.2">
      <c r="A133" s="78">
        <f>A129+1</f>
        <v>18</v>
      </c>
      <c r="B133" s="79" t="s">
        <v>172</v>
      </c>
      <c r="C133" s="80"/>
      <c r="D133" s="81"/>
      <c r="E133" s="80"/>
      <c r="F133" s="82">
        <f>SUM(F134:F137)</f>
        <v>0</v>
      </c>
    </row>
    <row r="134" spans="1:6" x14ac:dyDescent="0.2">
      <c r="A134" s="83">
        <f t="shared" ref="A134:A137" si="28">A133+0.01</f>
        <v>18.010000000000002</v>
      </c>
      <c r="B134" s="84" t="s">
        <v>190</v>
      </c>
      <c r="C134" s="134">
        <v>1</v>
      </c>
      <c r="D134" s="83" t="s">
        <v>142</v>
      </c>
      <c r="E134" s="85"/>
      <c r="F134" s="85">
        <f>E134*C134</f>
        <v>0</v>
      </c>
    </row>
    <row r="135" spans="1:6" x14ac:dyDescent="0.2">
      <c r="A135" s="83">
        <f t="shared" si="28"/>
        <v>18.020000000000003</v>
      </c>
      <c r="B135" s="84" t="s">
        <v>191</v>
      </c>
      <c r="C135" s="134">
        <v>1</v>
      </c>
      <c r="D135" s="83" t="s">
        <v>142</v>
      </c>
      <c r="E135" s="85"/>
      <c r="F135" s="85">
        <f t="shared" ref="F135:F137" si="29">E135*C135</f>
        <v>0</v>
      </c>
    </row>
    <row r="136" spans="1:6" x14ac:dyDescent="0.2">
      <c r="A136" s="83">
        <f t="shared" si="28"/>
        <v>18.030000000000005</v>
      </c>
      <c r="B136" s="84" t="s">
        <v>173</v>
      </c>
      <c r="C136" s="134">
        <v>1</v>
      </c>
      <c r="D136" s="83" t="s">
        <v>142</v>
      </c>
      <c r="E136" s="85"/>
      <c r="F136" s="85">
        <f t="shared" si="29"/>
        <v>0</v>
      </c>
    </row>
    <row r="137" spans="1:6" x14ac:dyDescent="0.2">
      <c r="A137" s="88">
        <f t="shared" si="28"/>
        <v>18.040000000000006</v>
      </c>
      <c r="B137" s="100" t="s">
        <v>192</v>
      </c>
      <c r="C137" s="135">
        <v>1</v>
      </c>
      <c r="D137" s="88" t="s">
        <v>142</v>
      </c>
      <c r="E137" s="90"/>
      <c r="F137" s="90">
        <f t="shared" si="29"/>
        <v>0</v>
      </c>
    </row>
    <row r="138" spans="1:6" x14ac:dyDescent="0.2">
      <c r="A138" s="83"/>
      <c r="B138" s="84"/>
      <c r="C138" s="85"/>
      <c r="D138" s="86"/>
      <c r="E138" s="85"/>
      <c r="F138" s="85"/>
    </row>
    <row r="139" spans="1:6" ht="15" x14ac:dyDescent="0.2">
      <c r="A139" s="78">
        <f>A133+1</f>
        <v>19</v>
      </c>
      <c r="B139" s="79" t="s">
        <v>106</v>
      </c>
      <c r="C139" s="80"/>
      <c r="D139" s="81"/>
      <c r="E139" s="80"/>
      <c r="F139" s="82">
        <f>SUM(F140:F144)</f>
        <v>0</v>
      </c>
    </row>
    <row r="140" spans="1:6" ht="16.5" x14ac:dyDescent="0.2">
      <c r="A140" s="83">
        <f t="shared" ref="A140:A144" si="30">A139+0.01</f>
        <v>19.010000000000002</v>
      </c>
      <c r="B140" s="84" t="s">
        <v>171</v>
      </c>
      <c r="C140" s="85">
        <v>80</v>
      </c>
      <c r="D140" s="86" t="s">
        <v>88</v>
      </c>
      <c r="E140" s="85"/>
      <c r="F140" s="85">
        <f>E140*C140</f>
        <v>0</v>
      </c>
    </row>
    <row r="141" spans="1:6" ht="16.5" x14ac:dyDescent="0.2">
      <c r="A141" s="83">
        <f t="shared" si="30"/>
        <v>19.020000000000003</v>
      </c>
      <c r="B141" s="84" t="s">
        <v>107</v>
      </c>
      <c r="C141" s="85">
        <v>41.34</v>
      </c>
      <c r="D141" s="86" t="s">
        <v>88</v>
      </c>
      <c r="E141" s="85"/>
      <c r="F141" s="85">
        <f>E141*C141</f>
        <v>0</v>
      </c>
    </row>
    <row r="142" spans="1:6" ht="16.5" x14ac:dyDescent="0.2">
      <c r="A142" s="83">
        <f t="shared" si="30"/>
        <v>19.030000000000005</v>
      </c>
      <c r="B142" s="84" t="s">
        <v>108</v>
      </c>
      <c r="C142" s="85">
        <v>90.48</v>
      </c>
      <c r="D142" s="86" t="s">
        <v>88</v>
      </c>
      <c r="E142" s="85"/>
      <c r="F142" s="85">
        <f>E142*C142</f>
        <v>0</v>
      </c>
    </row>
    <row r="143" spans="1:6" ht="16.5" x14ac:dyDescent="0.2">
      <c r="A143" s="83">
        <f t="shared" si="30"/>
        <v>19.040000000000006</v>
      </c>
      <c r="B143" s="84" t="s">
        <v>109</v>
      </c>
      <c r="C143" s="85">
        <v>4.96</v>
      </c>
      <c r="D143" s="86" t="s">
        <v>88</v>
      </c>
      <c r="E143" s="85"/>
      <c r="F143" s="85">
        <f>E143*C143</f>
        <v>0</v>
      </c>
    </row>
    <row r="144" spans="1:6" ht="16.5" x14ac:dyDescent="0.2">
      <c r="A144" s="88">
        <f t="shared" si="30"/>
        <v>19.050000000000008</v>
      </c>
      <c r="B144" s="100" t="s">
        <v>174</v>
      </c>
      <c r="C144" s="90">
        <v>180</v>
      </c>
      <c r="D144" s="96" t="s">
        <v>88</v>
      </c>
      <c r="E144" s="90"/>
      <c r="F144" s="90">
        <f>E144*C144</f>
        <v>0</v>
      </c>
    </row>
    <row r="145" spans="1:6" x14ac:dyDescent="0.2">
      <c r="A145" s="3"/>
      <c r="B145" s="1"/>
      <c r="C145" s="77"/>
      <c r="D145" s="3"/>
      <c r="E145" s="77"/>
      <c r="F145" s="77"/>
    </row>
    <row r="146" spans="1:6" ht="15" x14ac:dyDescent="0.2">
      <c r="A146" s="78">
        <f>A139+1</f>
        <v>20</v>
      </c>
      <c r="B146" s="79" t="s">
        <v>110</v>
      </c>
      <c r="C146" s="80"/>
      <c r="D146" s="81"/>
      <c r="E146" s="80"/>
      <c r="F146" s="82">
        <f>SUM(F147:F149)</f>
        <v>0</v>
      </c>
    </row>
    <row r="147" spans="1:6" ht="16.5" x14ac:dyDescent="0.2">
      <c r="A147" s="83">
        <f t="shared" ref="A147:A149" si="31">A146+0.01</f>
        <v>20.010000000000002</v>
      </c>
      <c r="B147" s="84" t="s">
        <v>111</v>
      </c>
      <c r="C147" s="85">
        <v>198.01</v>
      </c>
      <c r="D147" s="86" t="s">
        <v>88</v>
      </c>
      <c r="E147" s="85"/>
      <c r="F147" s="85">
        <f>E147*C147</f>
        <v>0</v>
      </c>
    </row>
    <row r="148" spans="1:6" x14ac:dyDescent="0.2">
      <c r="A148" s="83">
        <f t="shared" si="31"/>
        <v>20.020000000000003</v>
      </c>
      <c r="B148" s="84" t="s">
        <v>112</v>
      </c>
      <c r="C148" s="85">
        <v>63.23</v>
      </c>
      <c r="D148" s="86" t="s">
        <v>98</v>
      </c>
      <c r="E148" s="85"/>
      <c r="F148" s="85">
        <f>E148*C148</f>
        <v>0</v>
      </c>
    </row>
    <row r="149" spans="1:6" ht="16.5" x14ac:dyDescent="0.2">
      <c r="A149" s="88">
        <f t="shared" si="31"/>
        <v>20.030000000000005</v>
      </c>
      <c r="B149" s="100" t="s">
        <v>113</v>
      </c>
      <c r="C149" s="90">
        <v>16.21</v>
      </c>
      <c r="D149" s="96" t="s">
        <v>88</v>
      </c>
      <c r="E149" s="90"/>
      <c r="F149" s="90">
        <f>E149*C149</f>
        <v>0</v>
      </c>
    </row>
    <row r="150" spans="1:6" x14ac:dyDescent="0.2">
      <c r="A150" s="3"/>
      <c r="B150" s="1"/>
      <c r="C150" s="77"/>
      <c r="D150" s="3"/>
      <c r="E150" s="77"/>
      <c r="F150" s="77"/>
    </row>
    <row r="151" spans="1:6" ht="15" x14ac:dyDescent="0.2">
      <c r="A151" s="78">
        <f>A146+1</f>
        <v>21</v>
      </c>
      <c r="B151" s="79" t="s">
        <v>114</v>
      </c>
      <c r="C151" s="80"/>
      <c r="D151" s="81"/>
      <c r="E151" s="80"/>
      <c r="F151" s="82">
        <f>SUM(F152:F159)</f>
        <v>0</v>
      </c>
    </row>
    <row r="152" spans="1:6" x14ac:dyDescent="0.2">
      <c r="A152" s="83">
        <f t="shared" ref="A152:A159" si="32">A151+0.01</f>
        <v>21.01</v>
      </c>
      <c r="B152" s="94" t="s">
        <v>115</v>
      </c>
      <c r="C152" s="85">
        <v>5</v>
      </c>
      <c r="D152" s="86" t="s">
        <v>116</v>
      </c>
      <c r="E152" s="85"/>
      <c r="F152" s="85">
        <f>E152*C152</f>
        <v>0</v>
      </c>
    </row>
    <row r="153" spans="1:6" x14ac:dyDescent="0.2">
      <c r="A153" s="83">
        <f t="shared" si="32"/>
        <v>21.020000000000003</v>
      </c>
      <c r="B153" s="84" t="s">
        <v>117</v>
      </c>
      <c r="C153" s="85">
        <v>3</v>
      </c>
      <c r="D153" s="86" t="s">
        <v>116</v>
      </c>
      <c r="E153" s="85"/>
      <c r="F153" s="85">
        <f>E153*C153</f>
        <v>0</v>
      </c>
    </row>
    <row r="154" spans="1:6" x14ac:dyDescent="0.2">
      <c r="A154" s="83">
        <f t="shared" si="32"/>
        <v>21.030000000000005</v>
      </c>
      <c r="B154" s="102" t="s">
        <v>119</v>
      </c>
      <c r="C154" s="21">
        <v>1</v>
      </c>
      <c r="D154" s="12" t="s">
        <v>116</v>
      </c>
      <c r="E154" s="85"/>
      <c r="F154" s="21">
        <f t="shared" ref="F154:F159" si="33">E154*C154</f>
        <v>0</v>
      </c>
    </row>
    <row r="155" spans="1:6" x14ac:dyDescent="0.2">
      <c r="A155" s="83">
        <f>A154+0.01</f>
        <v>21.040000000000006</v>
      </c>
      <c r="B155" s="94" t="s">
        <v>120</v>
      </c>
      <c r="C155" s="85">
        <v>3</v>
      </c>
      <c r="D155" s="86" t="s">
        <v>116</v>
      </c>
      <c r="E155" s="85"/>
      <c r="F155" s="85">
        <f t="shared" si="33"/>
        <v>0</v>
      </c>
    </row>
    <row r="156" spans="1:6" x14ac:dyDescent="0.2">
      <c r="A156" s="83">
        <f t="shared" ref="A156:A157" si="34">A155+0.01</f>
        <v>21.050000000000008</v>
      </c>
      <c r="B156" s="94" t="s">
        <v>193</v>
      </c>
      <c r="C156" s="85">
        <v>1</v>
      </c>
      <c r="D156" s="86" t="s">
        <v>116</v>
      </c>
      <c r="E156" s="85"/>
      <c r="F156" s="85">
        <f t="shared" ref="F156" si="35">E156*C156</f>
        <v>0</v>
      </c>
    </row>
    <row r="157" spans="1:6" x14ac:dyDescent="0.2">
      <c r="A157" s="83">
        <f t="shared" si="34"/>
        <v>21.060000000000009</v>
      </c>
      <c r="B157" s="94" t="s">
        <v>121</v>
      </c>
      <c r="C157" s="85">
        <v>4</v>
      </c>
      <c r="D157" s="86" t="s">
        <v>116</v>
      </c>
      <c r="E157" s="85"/>
      <c r="F157" s="85">
        <f t="shared" si="33"/>
        <v>0</v>
      </c>
    </row>
    <row r="158" spans="1:6" x14ac:dyDescent="0.2">
      <c r="A158" s="83">
        <f t="shared" si="32"/>
        <v>21.070000000000011</v>
      </c>
      <c r="B158" s="94" t="s">
        <v>122</v>
      </c>
      <c r="C158" s="85">
        <v>2</v>
      </c>
      <c r="D158" s="86" t="s">
        <v>116</v>
      </c>
      <c r="E158" s="85"/>
      <c r="F158" s="85">
        <f t="shared" si="33"/>
        <v>0</v>
      </c>
    </row>
    <row r="159" spans="1:6" x14ac:dyDescent="0.2">
      <c r="A159" s="88">
        <f t="shared" si="32"/>
        <v>21.080000000000013</v>
      </c>
      <c r="B159" s="100" t="s">
        <v>123</v>
      </c>
      <c r="C159" s="90">
        <v>1</v>
      </c>
      <c r="D159" s="96" t="s">
        <v>116</v>
      </c>
      <c r="E159" s="90"/>
      <c r="F159" s="90">
        <f t="shared" si="33"/>
        <v>0</v>
      </c>
    </row>
    <row r="160" spans="1:6" x14ac:dyDescent="0.2">
      <c r="A160" s="12"/>
      <c r="B160" s="84"/>
      <c r="C160" s="21"/>
      <c r="D160" s="12"/>
      <c r="E160" s="21"/>
      <c r="F160" s="21"/>
    </row>
    <row r="161" spans="1:6" ht="15" x14ac:dyDescent="0.2">
      <c r="A161" s="78">
        <f>A151+1</f>
        <v>22</v>
      </c>
      <c r="B161" s="79" t="s">
        <v>124</v>
      </c>
      <c r="C161" s="80"/>
      <c r="D161" s="81"/>
      <c r="E161" s="80"/>
      <c r="F161" s="82">
        <f>SUM(F162:F163)</f>
        <v>0</v>
      </c>
    </row>
    <row r="162" spans="1:6" ht="16.5" x14ac:dyDescent="0.2">
      <c r="A162" s="83">
        <f t="shared" ref="A162:A163" si="36">A161+0.01</f>
        <v>22.01</v>
      </c>
      <c r="B162" s="103" t="s">
        <v>113</v>
      </c>
      <c r="C162" s="103">
        <v>65.95</v>
      </c>
      <c r="D162" s="86" t="s">
        <v>88</v>
      </c>
      <c r="E162" s="85"/>
      <c r="F162" s="85">
        <f>E162*C162</f>
        <v>0</v>
      </c>
    </row>
    <row r="163" spans="1:6" ht="16.5" x14ac:dyDescent="0.2">
      <c r="A163" s="88">
        <f t="shared" si="36"/>
        <v>22.020000000000003</v>
      </c>
      <c r="B163" s="104" t="s">
        <v>125</v>
      </c>
      <c r="C163" s="105">
        <v>100</v>
      </c>
      <c r="D163" s="96" t="s">
        <v>88</v>
      </c>
      <c r="E163" s="106"/>
      <c r="F163" s="90">
        <f>E163*C163</f>
        <v>0</v>
      </c>
    </row>
    <row r="164" spans="1:6" x14ac:dyDescent="0.2">
      <c r="A164" s="3"/>
      <c r="B164" s="1"/>
      <c r="C164" s="1"/>
      <c r="D164" s="3"/>
      <c r="E164" s="1"/>
      <c r="F164" s="1"/>
    </row>
    <row r="165" spans="1:6" ht="15" x14ac:dyDescent="0.2">
      <c r="A165" s="78">
        <f>A161+1</f>
        <v>23</v>
      </c>
      <c r="B165" s="79" t="s">
        <v>126</v>
      </c>
      <c r="C165" s="80"/>
      <c r="D165" s="81"/>
      <c r="E165" s="80"/>
      <c r="F165" s="82">
        <f>SUM(F166:F169)</f>
        <v>0</v>
      </c>
    </row>
    <row r="166" spans="1:6" ht="28.5" x14ac:dyDescent="0.2">
      <c r="A166" s="101">
        <f t="shared" ref="A166:A167" si="37">A165+0.01</f>
        <v>23.01</v>
      </c>
      <c r="B166" s="94" t="s">
        <v>188</v>
      </c>
      <c r="C166" s="21">
        <v>1</v>
      </c>
      <c r="D166" s="12" t="s">
        <v>116</v>
      </c>
      <c r="E166" s="21"/>
      <c r="F166" s="21">
        <f>E166*C166</f>
        <v>0</v>
      </c>
    </row>
    <row r="167" spans="1:6" x14ac:dyDescent="0.2">
      <c r="A167" s="101">
        <f t="shared" si="37"/>
        <v>23.020000000000003</v>
      </c>
      <c r="B167" s="94" t="s">
        <v>127</v>
      </c>
      <c r="C167" s="21">
        <v>3</v>
      </c>
      <c r="D167" s="12" t="s">
        <v>116</v>
      </c>
      <c r="E167" s="21"/>
      <c r="F167" s="21">
        <f>E167*C167</f>
        <v>0</v>
      </c>
    </row>
    <row r="168" spans="1:6" ht="28.5" x14ac:dyDescent="0.2">
      <c r="A168" s="101">
        <f>A167+0.01</f>
        <v>23.030000000000005</v>
      </c>
      <c r="B168" s="94" t="s">
        <v>128</v>
      </c>
      <c r="C168" s="21">
        <v>2</v>
      </c>
      <c r="D168" s="12" t="s">
        <v>116</v>
      </c>
      <c r="E168" s="21"/>
      <c r="F168" s="21">
        <f>E168*C168</f>
        <v>0</v>
      </c>
    </row>
    <row r="169" spans="1:6" x14ac:dyDescent="0.2">
      <c r="A169" s="9">
        <f t="shared" ref="A169" si="38">A168+0.01</f>
        <v>23.040000000000006</v>
      </c>
      <c r="B169" s="95" t="s">
        <v>129</v>
      </c>
      <c r="C169" s="40">
        <v>1</v>
      </c>
      <c r="D169" s="5" t="s">
        <v>116</v>
      </c>
      <c r="E169" s="40"/>
      <c r="F169" s="40">
        <f>E169*C169</f>
        <v>0</v>
      </c>
    </row>
    <row r="170" spans="1:6" x14ac:dyDescent="0.2">
      <c r="A170" s="3"/>
      <c r="B170" s="1"/>
      <c r="C170" s="77"/>
      <c r="D170" s="3"/>
      <c r="E170" s="77"/>
      <c r="F170" s="107"/>
    </row>
    <row r="171" spans="1:6" ht="15" x14ac:dyDescent="0.2">
      <c r="A171" s="78">
        <f>A165+1</f>
        <v>24</v>
      </c>
      <c r="B171" s="79" t="s">
        <v>130</v>
      </c>
      <c r="C171" s="80"/>
      <c r="D171" s="81"/>
      <c r="E171" s="80"/>
      <c r="F171" s="82">
        <f>SUM(F172:F182)</f>
        <v>0</v>
      </c>
    </row>
    <row r="172" spans="1:6" ht="28.5" x14ac:dyDescent="0.2">
      <c r="A172" s="101">
        <f t="shared" ref="A172:A182" si="39">A171+0.01</f>
        <v>24.01</v>
      </c>
      <c r="B172" s="108" t="s">
        <v>131</v>
      </c>
      <c r="C172" s="109">
        <v>40</v>
      </c>
      <c r="D172" s="7" t="s">
        <v>116</v>
      </c>
      <c r="E172" s="21"/>
      <c r="F172" s="21">
        <f>E172*C172</f>
        <v>0</v>
      </c>
    </row>
    <row r="173" spans="1:6" x14ac:dyDescent="0.2">
      <c r="A173" s="101">
        <f t="shared" si="39"/>
        <v>24.020000000000003</v>
      </c>
      <c r="B173" s="1" t="s">
        <v>132</v>
      </c>
      <c r="C173" s="109">
        <v>64</v>
      </c>
      <c r="D173" s="7" t="s">
        <v>116</v>
      </c>
      <c r="E173" s="21"/>
      <c r="F173" s="21">
        <f t="shared" ref="F173:F182" si="40">E173*C173</f>
        <v>0</v>
      </c>
    </row>
    <row r="174" spans="1:6" x14ac:dyDescent="0.2">
      <c r="A174" s="101">
        <f t="shared" si="39"/>
        <v>24.030000000000005</v>
      </c>
      <c r="B174" s="1" t="s">
        <v>133</v>
      </c>
      <c r="C174" s="109">
        <v>8</v>
      </c>
      <c r="D174" s="7" t="s">
        <v>116</v>
      </c>
      <c r="E174" s="21"/>
      <c r="F174" s="21">
        <f t="shared" si="40"/>
        <v>0</v>
      </c>
    </row>
    <row r="175" spans="1:6" x14ac:dyDescent="0.2">
      <c r="A175" s="101">
        <f t="shared" si="39"/>
        <v>24.040000000000006</v>
      </c>
      <c r="B175" s="1" t="s">
        <v>134</v>
      </c>
      <c r="C175" s="109">
        <v>1</v>
      </c>
      <c r="D175" s="7" t="s">
        <v>116</v>
      </c>
      <c r="E175" s="21"/>
      <c r="F175" s="21">
        <f t="shared" si="40"/>
        <v>0</v>
      </c>
    </row>
    <row r="176" spans="1:6" x14ac:dyDescent="0.2">
      <c r="A176" s="101">
        <f t="shared" si="39"/>
        <v>24.050000000000008</v>
      </c>
      <c r="B176" s="1" t="s">
        <v>135</v>
      </c>
      <c r="C176" s="109">
        <v>64</v>
      </c>
      <c r="D176" s="7" t="s">
        <v>116</v>
      </c>
      <c r="E176" s="21"/>
      <c r="F176" s="21">
        <f t="shared" si="40"/>
        <v>0</v>
      </c>
    </row>
    <row r="177" spans="1:6" x14ac:dyDescent="0.2">
      <c r="A177" s="9">
        <f t="shared" si="39"/>
        <v>24.060000000000009</v>
      </c>
      <c r="B177" s="4" t="s">
        <v>136</v>
      </c>
      <c r="C177" s="110">
        <v>20</v>
      </c>
      <c r="D177" s="9" t="s">
        <v>116</v>
      </c>
      <c r="E177" s="40"/>
      <c r="F177" s="40">
        <f t="shared" si="40"/>
        <v>0</v>
      </c>
    </row>
    <row r="178" spans="1:6" ht="42.75" x14ac:dyDescent="0.2">
      <c r="A178" s="101">
        <f t="shared" si="39"/>
        <v>24.070000000000011</v>
      </c>
      <c r="B178" s="108" t="s">
        <v>137</v>
      </c>
      <c r="C178" s="109">
        <v>2</v>
      </c>
      <c r="D178" s="7" t="s">
        <v>116</v>
      </c>
      <c r="E178" s="21"/>
      <c r="F178" s="21">
        <f t="shared" si="40"/>
        <v>0</v>
      </c>
    </row>
    <row r="179" spans="1:6" ht="42.75" x14ac:dyDescent="0.2">
      <c r="A179" s="101">
        <f t="shared" si="39"/>
        <v>24.080000000000013</v>
      </c>
      <c r="B179" s="108" t="s">
        <v>138</v>
      </c>
      <c r="C179" s="109">
        <v>2</v>
      </c>
      <c r="D179" s="7" t="s">
        <v>116</v>
      </c>
      <c r="E179" s="21"/>
      <c r="F179" s="21">
        <f t="shared" si="40"/>
        <v>0</v>
      </c>
    </row>
    <row r="180" spans="1:6" ht="42.75" x14ac:dyDescent="0.2">
      <c r="A180" s="101">
        <f t="shared" si="39"/>
        <v>24.090000000000014</v>
      </c>
      <c r="B180" s="136" t="s">
        <v>139</v>
      </c>
      <c r="C180" s="124">
        <v>3</v>
      </c>
      <c r="D180" s="7" t="s">
        <v>116</v>
      </c>
      <c r="E180" s="21"/>
      <c r="F180" s="21">
        <f t="shared" si="40"/>
        <v>0</v>
      </c>
    </row>
    <row r="181" spans="1:6" ht="57" x14ac:dyDescent="0.2">
      <c r="A181" s="101">
        <f t="shared" si="39"/>
        <v>24.100000000000016</v>
      </c>
      <c r="B181" s="136" t="s">
        <v>140</v>
      </c>
      <c r="C181" s="124">
        <v>4</v>
      </c>
      <c r="D181" s="101" t="s">
        <v>116</v>
      </c>
      <c r="E181" s="21"/>
      <c r="F181" s="21">
        <f t="shared" si="40"/>
        <v>0</v>
      </c>
    </row>
    <row r="182" spans="1:6" ht="42.75" x14ac:dyDescent="0.2">
      <c r="A182" s="9">
        <f t="shared" si="39"/>
        <v>24.110000000000017</v>
      </c>
      <c r="B182" s="89" t="s">
        <v>141</v>
      </c>
      <c r="C182" s="110">
        <v>1</v>
      </c>
      <c r="D182" s="9" t="s">
        <v>142</v>
      </c>
      <c r="E182" s="40"/>
      <c r="F182" s="40">
        <f t="shared" si="40"/>
        <v>0</v>
      </c>
    </row>
    <row r="183" spans="1:6" x14ac:dyDescent="0.2">
      <c r="A183" s="3"/>
      <c r="B183" s="1"/>
      <c r="C183" s="1"/>
      <c r="D183" s="1"/>
      <c r="E183" s="1"/>
      <c r="F183" s="1"/>
    </row>
    <row r="184" spans="1:6" x14ac:dyDescent="0.2">
      <c r="A184" s="3"/>
      <c r="B184" s="1"/>
      <c r="C184" s="77"/>
      <c r="D184" s="3"/>
      <c r="E184" s="77"/>
      <c r="F184" s="1"/>
    </row>
    <row r="185" spans="1:6" ht="15" x14ac:dyDescent="0.2">
      <c r="A185" s="76" t="s">
        <v>162</v>
      </c>
      <c r="B185" s="25" t="s">
        <v>82</v>
      </c>
      <c r="C185" s="97"/>
      <c r="D185" s="76"/>
      <c r="E185" s="98"/>
      <c r="F185" s="99">
        <f>F186+F202+F212+F227+F304</f>
        <v>0</v>
      </c>
    </row>
    <row r="186" spans="1:6" ht="15" x14ac:dyDescent="0.2">
      <c r="A186" s="78">
        <f>A171+1</f>
        <v>25</v>
      </c>
      <c r="B186" s="79" t="s">
        <v>23</v>
      </c>
      <c r="C186" s="80"/>
      <c r="D186" s="81"/>
      <c r="E186" s="80"/>
      <c r="F186" s="82">
        <f>SUM(F187:F200)</f>
        <v>0</v>
      </c>
    </row>
    <row r="187" spans="1:6" ht="42.75" x14ac:dyDescent="0.2">
      <c r="A187" s="101">
        <f t="shared" ref="A187:A200" si="41">A186+0.01</f>
        <v>25.01</v>
      </c>
      <c r="B187" s="29" t="s">
        <v>28</v>
      </c>
      <c r="C187" s="37">
        <v>1</v>
      </c>
      <c r="D187" s="11" t="s">
        <v>12</v>
      </c>
      <c r="E187" s="37"/>
      <c r="F187" s="10">
        <f>E187*C187</f>
        <v>0</v>
      </c>
    </row>
    <row r="188" spans="1:6" ht="28.5" x14ac:dyDescent="0.2">
      <c r="A188" s="101">
        <f t="shared" si="41"/>
        <v>25.020000000000003</v>
      </c>
      <c r="B188" s="30" t="s">
        <v>14</v>
      </c>
      <c r="C188" s="38">
        <v>1</v>
      </c>
      <c r="D188" s="18" t="s">
        <v>12</v>
      </c>
      <c r="E188" s="38"/>
      <c r="F188" s="19">
        <f>E188*C188</f>
        <v>0</v>
      </c>
    </row>
    <row r="189" spans="1:6" ht="28.5" x14ac:dyDescent="0.2">
      <c r="A189" s="101">
        <f t="shared" si="41"/>
        <v>25.030000000000005</v>
      </c>
      <c r="B189" s="31" t="s">
        <v>15</v>
      </c>
      <c r="C189" s="39">
        <v>5</v>
      </c>
      <c r="D189" s="8" t="s">
        <v>12</v>
      </c>
      <c r="E189" s="39"/>
      <c r="F189" s="19">
        <f t="shared" ref="F189:F199" si="42">E189*C189</f>
        <v>0</v>
      </c>
    </row>
    <row r="190" spans="1:6" ht="28.5" x14ac:dyDescent="0.2">
      <c r="A190" s="101">
        <f t="shared" si="41"/>
        <v>25.040000000000006</v>
      </c>
      <c r="B190" s="31" t="s">
        <v>16</v>
      </c>
      <c r="C190" s="39">
        <v>3</v>
      </c>
      <c r="D190" s="8" t="s">
        <v>12</v>
      </c>
      <c r="E190" s="39"/>
      <c r="F190" s="19">
        <f t="shared" si="42"/>
        <v>0</v>
      </c>
    </row>
    <row r="191" spans="1:6" ht="28.5" x14ac:dyDescent="0.2">
      <c r="A191" s="101">
        <f t="shared" si="41"/>
        <v>25.050000000000008</v>
      </c>
      <c r="B191" s="31" t="s">
        <v>17</v>
      </c>
      <c r="C191" s="39">
        <v>2</v>
      </c>
      <c r="D191" s="8" t="s">
        <v>12</v>
      </c>
      <c r="E191" s="39"/>
      <c r="F191" s="19">
        <f t="shared" si="42"/>
        <v>0</v>
      </c>
    </row>
    <row r="192" spans="1:6" ht="28.5" x14ac:dyDescent="0.2">
      <c r="A192" s="101">
        <f t="shared" si="41"/>
        <v>25.060000000000009</v>
      </c>
      <c r="B192" s="31" t="s">
        <v>18</v>
      </c>
      <c r="C192" s="39">
        <v>2</v>
      </c>
      <c r="D192" s="8" t="s">
        <v>12</v>
      </c>
      <c r="E192" s="39"/>
      <c r="F192" s="19">
        <f t="shared" si="42"/>
        <v>0</v>
      </c>
    </row>
    <row r="193" spans="1:6" x14ac:dyDescent="0.2">
      <c r="A193" s="101">
        <f t="shared" si="41"/>
        <v>25.070000000000011</v>
      </c>
      <c r="B193" s="31" t="s">
        <v>13</v>
      </c>
      <c r="C193" s="39">
        <v>13</v>
      </c>
      <c r="D193" s="8" t="s">
        <v>12</v>
      </c>
      <c r="E193" s="39"/>
      <c r="F193" s="19">
        <f t="shared" si="42"/>
        <v>0</v>
      </c>
    </row>
    <row r="194" spans="1:6" ht="28.5" x14ac:dyDescent="0.2">
      <c r="A194" s="101">
        <f t="shared" si="41"/>
        <v>25.080000000000013</v>
      </c>
      <c r="B194" s="31" t="s">
        <v>19</v>
      </c>
      <c r="C194" s="39">
        <v>1</v>
      </c>
      <c r="D194" s="8" t="s">
        <v>12</v>
      </c>
      <c r="E194" s="39"/>
      <c r="F194" s="19">
        <f t="shared" si="42"/>
        <v>0</v>
      </c>
    </row>
    <row r="195" spans="1:6" x14ac:dyDescent="0.2">
      <c r="A195" s="101">
        <f t="shared" si="41"/>
        <v>25.090000000000014</v>
      </c>
      <c r="B195" s="31" t="s">
        <v>29</v>
      </c>
      <c r="C195" s="39">
        <v>1</v>
      </c>
      <c r="D195" s="8" t="s">
        <v>12</v>
      </c>
      <c r="E195" s="39"/>
      <c r="F195" s="19">
        <f t="shared" si="42"/>
        <v>0</v>
      </c>
    </row>
    <row r="196" spans="1:6" ht="28.5" x14ac:dyDescent="0.2">
      <c r="A196" s="101">
        <f t="shared" si="41"/>
        <v>25.100000000000016</v>
      </c>
      <c r="B196" s="29" t="s">
        <v>30</v>
      </c>
      <c r="C196" s="37">
        <v>1</v>
      </c>
      <c r="D196" s="11" t="s">
        <v>12</v>
      </c>
      <c r="E196" s="37"/>
      <c r="F196" s="20">
        <f>E196*C196</f>
        <v>0</v>
      </c>
    </row>
    <row r="197" spans="1:6" ht="28.5" x14ac:dyDescent="0.2">
      <c r="A197" s="101">
        <f t="shared" si="41"/>
        <v>25.110000000000017</v>
      </c>
      <c r="B197" s="28" t="s">
        <v>31</v>
      </c>
      <c r="C197" s="21">
        <v>1</v>
      </c>
      <c r="D197" s="27" t="s">
        <v>12</v>
      </c>
      <c r="E197" s="21"/>
      <c r="F197" s="19">
        <f t="shared" si="42"/>
        <v>0</v>
      </c>
    </row>
    <row r="198" spans="1:6" ht="28.5" x14ac:dyDescent="0.2">
      <c r="A198" s="101">
        <f t="shared" si="41"/>
        <v>25.120000000000019</v>
      </c>
      <c r="B198" s="22" t="s">
        <v>168</v>
      </c>
      <c r="C198" s="40">
        <v>1</v>
      </c>
      <c r="D198" s="5" t="s">
        <v>12</v>
      </c>
      <c r="E198" s="37"/>
      <c r="F198" s="20">
        <f>E198*C198</f>
        <v>0</v>
      </c>
    </row>
    <row r="199" spans="1:6" x14ac:dyDescent="0.2">
      <c r="A199" s="101">
        <f t="shared" si="41"/>
        <v>25.13000000000002</v>
      </c>
      <c r="B199" s="32" t="s">
        <v>21</v>
      </c>
      <c r="C199" s="41">
        <v>1</v>
      </c>
      <c r="D199" s="13" t="s">
        <v>12</v>
      </c>
      <c r="E199" s="41"/>
      <c r="F199" s="19">
        <f t="shared" si="42"/>
        <v>0</v>
      </c>
    </row>
    <row r="200" spans="1:6" x14ac:dyDescent="0.2">
      <c r="A200" s="9">
        <f t="shared" si="41"/>
        <v>25.140000000000022</v>
      </c>
      <c r="B200" s="29" t="s">
        <v>22</v>
      </c>
      <c r="C200" s="37">
        <v>1</v>
      </c>
      <c r="D200" s="11" t="s">
        <v>12</v>
      </c>
      <c r="E200" s="37"/>
      <c r="F200" s="20">
        <f>E200*C200</f>
        <v>0</v>
      </c>
    </row>
    <row r="201" spans="1:6" x14ac:dyDescent="0.2">
      <c r="A201" s="12"/>
      <c r="E201" s="14"/>
    </row>
    <row r="202" spans="1:6" ht="15" x14ac:dyDescent="0.2">
      <c r="A202" s="78">
        <f>A186+1</f>
        <v>26</v>
      </c>
      <c r="B202" s="79" t="s">
        <v>130</v>
      </c>
      <c r="C202" s="80"/>
      <c r="D202" s="81"/>
      <c r="E202" s="80"/>
      <c r="F202" s="82">
        <f>SUM(F203:F210)</f>
        <v>0</v>
      </c>
    </row>
    <row r="203" spans="1:6" x14ac:dyDescent="0.2">
      <c r="A203" s="51">
        <f>A202+0.01</f>
        <v>26.01</v>
      </c>
      <c r="B203" s="52" t="s">
        <v>76</v>
      </c>
      <c r="C203" s="59">
        <v>30</v>
      </c>
      <c r="D203" s="54" t="s">
        <v>12</v>
      </c>
      <c r="E203" s="39"/>
      <c r="F203" s="19">
        <f t="shared" ref="F203:F209" si="43">E203*C203</f>
        <v>0</v>
      </c>
    </row>
    <row r="204" spans="1:6" ht="28.5" x14ac:dyDescent="0.2">
      <c r="A204" s="44">
        <f t="shared" ref="A204:A210" si="44">A203+0.01</f>
        <v>26.020000000000003</v>
      </c>
      <c r="B204" s="45" t="s">
        <v>194</v>
      </c>
      <c r="C204" s="60">
        <v>30</v>
      </c>
      <c r="D204" s="43" t="s">
        <v>12</v>
      </c>
      <c r="E204" s="39"/>
      <c r="F204" s="19">
        <f t="shared" si="43"/>
        <v>0</v>
      </c>
    </row>
    <row r="205" spans="1:6" x14ac:dyDescent="0.2">
      <c r="A205" s="44">
        <f t="shared" si="44"/>
        <v>26.030000000000005</v>
      </c>
      <c r="B205" s="45" t="s">
        <v>32</v>
      </c>
      <c r="C205" s="60">
        <v>7</v>
      </c>
      <c r="D205" s="43" t="s">
        <v>12</v>
      </c>
      <c r="E205" s="39"/>
      <c r="F205" s="19">
        <f t="shared" si="43"/>
        <v>0</v>
      </c>
    </row>
    <row r="206" spans="1:6" x14ac:dyDescent="0.2">
      <c r="A206" s="44">
        <f t="shared" si="44"/>
        <v>26.040000000000006</v>
      </c>
      <c r="B206" s="45" t="s">
        <v>33</v>
      </c>
      <c r="C206" s="60">
        <v>3</v>
      </c>
      <c r="D206" s="43" t="s">
        <v>12</v>
      </c>
      <c r="E206" s="39"/>
      <c r="F206" s="19">
        <f t="shared" si="43"/>
        <v>0</v>
      </c>
    </row>
    <row r="207" spans="1:6" x14ac:dyDescent="0.2">
      <c r="A207" s="44">
        <f t="shared" si="44"/>
        <v>26.050000000000008</v>
      </c>
      <c r="B207" s="45" t="s">
        <v>34</v>
      </c>
      <c r="C207" s="60">
        <v>1</v>
      </c>
      <c r="D207" s="43" t="s">
        <v>12</v>
      </c>
      <c r="E207" s="39"/>
      <c r="F207" s="19">
        <f t="shared" si="43"/>
        <v>0</v>
      </c>
    </row>
    <row r="208" spans="1:6" ht="28.5" x14ac:dyDescent="0.2">
      <c r="A208" s="44">
        <f t="shared" si="44"/>
        <v>26.060000000000009</v>
      </c>
      <c r="B208" s="45" t="s">
        <v>35</v>
      </c>
      <c r="C208" s="60">
        <v>38</v>
      </c>
      <c r="D208" s="43" t="s">
        <v>12</v>
      </c>
      <c r="E208" s="39"/>
      <c r="F208" s="19">
        <f t="shared" si="43"/>
        <v>0</v>
      </c>
    </row>
    <row r="209" spans="1:6" ht="28.5" x14ac:dyDescent="0.2">
      <c r="A209" s="44">
        <f t="shared" si="44"/>
        <v>26.070000000000011</v>
      </c>
      <c r="B209" s="45" t="s">
        <v>36</v>
      </c>
      <c r="C209" s="60">
        <v>33</v>
      </c>
      <c r="D209" s="43" t="s">
        <v>12</v>
      </c>
      <c r="E209" s="39"/>
      <c r="F209" s="19">
        <f t="shared" si="43"/>
        <v>0</v>
      </c>
    </row>
    <row r="210" spans="1:6" x14ac:dyDescent="0.2">
      <c r="A210" s="56">
        <f t="shared" si="44"/>
        <v>26.080000000000013</v>
      </c>
      <c r="B210" s="57" t="s">
        <v>37</v>
      </c>
      <c r="C210" s="61">
        <v>33</v>
      </c>
      <c r="D210" s="55" t="s">
        <v>12</v>
      </c>
      <c r="E210" s="37"/>
      <c r="F210" s="20">
        <f>E210*C210</f>
        <v>0</v>
      </c>
    </row>
    <row r="211" spans="1:6" x14ac:dyDescent="0.2">
      <c r="A211" s="51"/>
      <c r="B211" s="52"/>
      <c r="C211" s="53"/>
      <c r="E211" s="14"/>
    </row>
    <row r="212" spans="1:6" ht="15" x14ac:dyDescent="0.2">
      <c r="A212" s="78">
        <f>A202+1</f>
        <v>27</v>
      </c>
      <c r="B212" s="79" t="s">
        <v>195</v>
      </c>
      <c r="C212" s="80"/>
      <c r="D212" s="81"/>
      <c r="E212" s="80"/>
      <c r="F212" s="82">
        <f>SUM(F213:F223)</f>
        <v>0</v>
      </c>
    </row>
    <row r="213" spans="1:6" ht="28.5" x14ac:dyDescent="0.2">
      <c r="A213" s="44">
        <f>A212+0.01</f>
        <v>27.01</v>
      </c>
      <c r="B213" s="45" t="s">
        <v>196</v>
      </c>
      <c r="C213" s="60">
        <v>1</v>
      </c>
      <c r="D213" s="43" t="s">
        <v>12</v>
      </c>
      <c r="E213" s="39"/>
      <c r="F213" s="19">
        <f t="shared" ref="F213" si="45">E213*C213</f>
        <v>0</v>
      </c>
    </row>
    <row r="214" spans="1:6" x14ac:dyDescent="0.2">
      <c r="A214" s="44"/>
      <c r="B214" s="45" t="s">
        <v>38</v>
      </c>
      <c r="C214" s="17"/>
      <c r="E214" s="39"/>
    </row>
    <row r="215" spans="1:6" ht="28.5" x14ac:dyDescent="0.2">
      <c r="A215" s="44">
        <f>A213+0.01</f>
        <v>27.020000000000003</v>
      </c>
      <c r="B215" s="45" t="s">
        <v>197</v>
      </c>
      <c r="C215" s="60">
        <v>1</v>
      </c>
      <c r="D215" s="43" t="s">
        <v>12</v>
      </c>
      <c r="E215" s="39"/>
      <c r="F215" s="19">
        <f t="shared" ref="F215" si="46">E215*C215</f>
        <v>0</v>
      </c>
    </row>
    <row r="216" spans="1:6" x14ac:dyDescent="0.2">
      <c r="A216" s="44"/>
      <c r="B216" s="45" t="s">
        <v>39</v>
      </c>
      <c r="C216" s="17"/>
      <c r="E216" s="39"/>
    </row>
    <row r="217" spans="1:6" ht="28.5" x14ac:dyDescent="0.2">
      <c r="A217" s="44">
        <f>A215+0.01</f>
        <v>27.030000000000005</v>
      </c>
      <c r="B217" s="45" t="s">
        <v>198</v>
      </c>
      <c r="C217" s="60">
        <v>1</v>
      </c>
      <c r="D217" s="43" t="s">
        <v>12</v>
      </c>
      <c r="E217" s="39"/>
      <c r="F217" s="19">
        <f t="shared" ref="F217" si="47">E217*C217</f>
        <v>0</v>
      </c>
    </row>
    <row r="218" spans="1:6" x14ac:dyDescent="0.2">
      <c r="A218" s="44"/>
      <c r="B218" s="45" t="s">
        <v>40</v>
      </c>
      <c r="C218" s="17"/>
      <c r="E218" s="39"/>
    </row>
    <row r="219" spans="1:6" ht="28.5" x14ac:dyDescent="0.2">
      <c r="A219" s="44">
        <f>A217+0.01</f>
        <v>27.040000000000006</v>
      </c>
      <c r="B219" s="45" t="s">
        <v>199</v>
      </c>
      <c r="C219" s="60">
        <v>1</v>
      </c>
      <c r="D219" s="43" t="s">
        <v>12</v>
      </c>
      <c r="E219" s="39"/>
      <c r="F219" s="19">
        <f t="shared" ref="F219" si="48">E219*C219</f>
        <v>0</v>
      </c>
    </row>
    <row r="220" spans="1:6" x14ac:dyDescent="0.2">
      <c r="A220" s="44"/>
      <c r="B220" s="45" t="s">
        <v>41</v>
      </c>
      <c r="C220" s="17"/>
      <c r="E220" s="39"/>
    </row>
    <row r="221" spans="1:6" ht="28.5" x14ac:dyDescent="0.2">
      <c r="A221" s="44">
        <f>A219+0.01</f>
        <v>27.050000000000008</v>
      </c>
      <c r="B221" s="45" t="s">
        <v>200</v>
      </c>
      <c r="C221" s="60">
        <v>1</v>
      </c>
      <c r="D221" s="43" t="s">
        <v>12</v>
      </c>
      <c r="E221" s="39"/>
      <c r="F221" s="19">
        <f t="shared" ref="F221" si="49">E221*C221</f>
        <v>0</v>
      </c>
    </row>
    <row r="222" spans="1:6" x14ac:dyDescent="0.2">
      <c r="A222" s="44"/>
      <c r="B222" s="45" t="s">
        <v>42</v>
      </c>
      <c r="C222" s="60"/>
      <c r="D222" s="43"/>
      <c r="E222" s="42"/>
      <c r="F222" s="46"/>
    </row>
    <row r="223" spans="1:6" x14ac:dyDescent="0.2">
      <c r="A223" s="44"/>
      <c r="B223" s="45" t="s">
        <v>43</v>
      </c>
      <c r="C223" s="17"/>
      <c r="E223" s="14"/>
    </row>
    <row r="224" spans="1:6" x14ac:dyDescent="0.2">
      <c r="A224" s="44"/>
      <c r="B224" s="45" t="s">
        <v>44</v>
      </c>
      <c r="C224" s="60"/>
      <c r="D224" s="43"/>
      <c r="E224" s="46"/>
      <c r="F224" s="46"/>
    </row>
    <row r="225" spans="1:6" x14ac:dyDescent="0.2">
      <c r="A225" s="56"/>
      <c r="B225" s="57" t="s">
        <v>201</v>
      </c>
      <c r="C225" s="61"/>
      <c r="D225" s="55"/>
      <c r="E225" s="58"/>
      <c r="F225" s="58"/>
    </row>
    <row r="226" spans="1:6" x14ac:dyDescent="0.2">
      <c r="A226" s="51"/>
      <c r="B226" s="52"/>
      <c r="C226" s="59"/>
      <c r="D226" s="54"/>
      <c r="E226" s="46"/>
      <c r="F226" s="46"/>
    </row>
    <row r="227" spans="1:6" ht="15" x14ac:dyDescent="0.2">
      <c r="A227" s="78">
        <f>A212+1</f>
        <v>28</v>
      </c>
      <c r="B227" s="79" t="s">
        <v>202</v>
      </c>
      <c r="C227" s="80"/>
      <c r="D227" s="81"/>
      <c r="E227" s="80"/>
      <c r="F227" s="82">
        <f>SUM(F228:F302)</f>
        <v>0</v>
      </c>
    </row>
    <row r="228" spans="1:6" ht="28.5" x14ac:dyDescent="0.2">
      <c r="A228" s="44">
        <f>A227+0.01</f>
        <v>28.01</v>
      </c>
      <c r="B228" s="45" t="s">
        <v>45</v>
      </c>
      <c r="C228" s="60"/>
      <c r="D228" s="43"/>
      <c r="E228" s="46"/>
      <c r="F228" s="46"/>
    </row>
    <row r="229" spans="1:6" x14ac:dyDescent="0.2">
      <c r="A229" s="44"/>
      <c r="B229" s="45" t="s">
        <v>46</v>
      </c>
      <c r="C229" s="60">
        <v>6.4</v>
      </c>
      <c r="D229" s="43" t="s">
        <v>12</v>
      </c>
      <c r="E229" s="39"/>
      <c r="F229" s="19">
        <f>E229*C229</f>
        <v>0</v>
      </c>
    </row>
    <row r="230" spans="1:6" x14ac:dyDescent="0.2">
      <c r="A230" s="44"/>
      <c r="B230" s="45" t="s">
        <v>47</v>
      </c>
      <c r="C230" s="60">
        <v>2</v>
      </c>
      <c r="D230" s="43" t="s">
        <v>12</v>
      </c>
      <c r="E230" s="39"/>
      <c r="F230" s="19">
        <f t="shared" ref="F230:F237" si="50">E230*C230</f>
        <v>0</v>
      </c>
    </row>
    <row r="231" spans="1:6" x14ac:dyDescent="0.2">
      <c r="A231" s="44"/>
      <c r="B231" s="45" t="s">
        <v>48</v>
      </c>
      <c r="C231" s="60">
        <v>7</v>
      </c>
      <c r="D231" s="43" t="s">
        <v>12</v>
      </c>
      <c r="E231" s="39"/>
      <c r="F231" s="19">
        <f t="shared" si="50"/>
        <v>0</v>
      </c>
    </row>
    <row r="232" spans="1:6" x14ac:dyDescent="0.2">
      <c r="A232" s="44"/>
      <c r="B232" s="45" t="s">
        <v>49</v>
      </c>
      <c r="C232" s="60">
        <v>1</v>
      </c>
      <c r="D232" s="43" t="s">
        <v>12</v>
      </c>
      <c r="E232" s="39"/>
      <c r="F232" s="19">
        <f t="shared" si="50"/>
        <v>0</v>
      </c>
    </row>
    <row r="233" spans="1:6" x14ac:dyDescent="0.2">
      <c r="A233" s="44"/>
      <c r="B233" s="45" t="s">
        <v>50</v>
      </c>
      <c r="C233" s="60">
        <v>210</v>
      </c>
      <c r="D233" s="43" t="s">
        <v>51</v>
      </c>
      <c r="E233" s="39"/>
      <c r="F233" s="19">
        <f t="shared" si="50"/>
        <v>0</v>
      </c>
    </row>
    <row r="234" spans="1:6" x14ac:dyDescent="0.2">
      <c r="A234" s="44"/>
      <c r="B234" s="45" t="s">
        <v>52</v>
      </c>
      <c r="C234" s="60">
        <v>70</v>
      </c>
      <c r="D234" s="43" t="s">
        <v>51</v>
      </c>
      <c r="E234" s="39"/>
      <c r="F234" s="19">
        <f t="shared" si="50"/>
        <v>0</v>
      </c>
    </row>
    <row r="235" spans="1:6" x14ac:dyDescent="0.2">
      <c r="A235" s="44"/>
      <c r="B235" s="45" t="s">
        <v>53</v>
      </c>
      <c r="C235" s="60">
        <v>70</v>
      </c>
      <c r="D235" s="43" t="s">
        <v>51</v>
      </c>
      <c r="E235" s="39"/>
      <c r="F235" s="19">
        <f t="shared" si="50"/>
        <v>0</v>
      </c>
    </row>
    <row r="236" spans="1:6" x14ac:dyDescent="0.2">
      <c r="A236" s="44"/>
      <c r="B236" s="45" t="s">
        <v>203</v>
      </c>
      <c r="C236" s="60">
        <v>70</v>
      </c>
      <c r="D236" s="43" t="s">
        <v>51</v>
      </c>
      <c r="E236" s="39"/>
      <c r="F236" s="19">
        <f t="shared" si="50"/>
        <v>0</v>
      </c>
    </row>
    <row r="237" spans="1:6" x14ac:dyDescent="0.2">
      <c r="A237" s="56"/>
      <c r="B237" s="57" t="s">
        <v>54</v>
      </c>
      <c r="C237" s="61">
        <v>1</v>
      </c>
      <c r="D237" s="55" t="s">
        <v>55</v>
      </c>
      <c r="E237" s="65"/>
      <c r="F237" s="20">
        <f t="shared" si="50"/>
        <v>0</v>
      </c>
    </row>
    <row r="238" spans="1:6" x14ac:dyDescent="0.2">
      <c r="A238" s="51"/>
      <c r="B238" s="52"/>
      <c r="C238" s="59"/>
      <c r="D238" s="54"/>
      <c r="E238" s="46"/>
      <c r="F238" s="46"/>
    </row>
    <row r="239" spans="1:6" x14ac:dyDescent="0.2">
      <c r="A239" s="56">
        <f>A228+0.01</f>
        <v>28.020000000000003</v>
      </c>
      <c r="B239" s="57" t="s">
        <v>56</v>
      </c>
      <c r="C239" s="61"/>
      <c r="D239" s="55"/>
      <c r="E239" s="58"/>
      <c r="F239" s="58"/>
    </row>
    <row r="240" spans="1:6" x14ac:dyDescent="0.2">
      <c r="A240" s="51"/>
      <c r="B240" s="52" t="s">
        <v>57</v>
      </c>
      <c r="C240" s="59">
        <v>1.64</v>
      </c>
      <c r="D240" s="54" t="s">
        <v>12</v>
      </c>
      <c r="E240" s="39"/>
      <c r="F240" s="19">
        <f>E240*C240</f>
        <v>0</v>
      </c>
    </row>
    <row r="241" spans="1:6" x14ac:dyDescent="0.2">
      <c r="A241" s="44"/>
      <c r="B241" s="45" t="s">
        <v>58</v>
      </c>
      <c r="C241" s="60">
        <v>2</v>
      </c>
      <c r="D241" s="43" t="s">
        <v>12</v>
      </c>
      <c r="E241" s="39"/>
      <c r="F241" s="19">
        <f t="shared" ref="F241:F248" si="51">E241*C241</f>
        <v>0</v>
      </c>
    </row>
    <row r="242" spans="1:6" x14ac:dyDescent="0.2">
      <c r="A242" s="44"/>
      <c r="B242" s="45" t="s">
        <v>59</v>
      </c>
      <c r="C242" s="60">
        <v>5</v>
      </c>
      <c r="D242" s="43" t="s">
        <v>12</v>
      </c>
      <c r="E242" s="39"/>
      <c r="F242" s="19">
        <f t="shared" si="51"/>
        <v>0</v>
      </c>
    </row>
    <row r="243" spans="1:6" x14ac:dyDescent="0.2">
      <c r="A243" s="44"/>
      <c r="B243" s="45" t="s">
        <v>60</v>
      </c>
      <c r="C243" s="60">
        <v>2</v>
      </c>
      <c r="D243" s="43" t="s">
        <v>12</v>
      </c>
      <c r="E243" s="39"/>
      <c r="F243" s="19">
        <f t="shared" si="51"/>
        <v>0</v>
      </c>
    </row>
    <row r="244" spans="1:6" x14ac:dyDescent="0.2">
      <c r="A244" s="44"/>
      <c r="B244" s="45" t="s">
        <v>61</v>
      </c>
      <c r="C244" s="60">
        <v>40</v>
      </c>
      <c r="D244" s="43" t="s">
        <v>12</v>
      </c>
      <c r="E244" s="39"/>
      <c r="F244" s="19">
        <f t="shared" si="51"/>
        <v>0</v>
      </c>
    </row>
    <row r="245" spans="1:6" x14ac:dyDescent="0.2">
      <c r="A245" s="44"/>
      <c r="B245" s="45" t="s">
        <v>62</v>
      </c>
      <c r="C245" s="60">
        <v>20</v>
      </c>
      <c r="D245" s="43" t="s">
        <v>51</v>
      </c>
      <c r="E245" s="39"/>
      <c r="F245" s="19">
        <f t="shared" si="51"/>
        <v>0</v>
      </c>
    </row>
    <row r="246" spans="1:6" x14ac:dyDescent="0.2">
      <c r="A246" s="44"/>
      <c r="B246" s="45" t="s">
        <v>63</v>
      </c>
      <c r="C246" s="60">
        <v>20</v>
      </c>
      <c r="D246" s="43" t="s">
        <v>51</v>
      </c>
      <c r="E246" s="39"/>
      <c r="F246" s="19">
        <f t="shared" si="51"/>
        <v>0</v>
      </c>
    </row>
    <row r="247" spans="1:6" x14ac:dyDescent="0.2">
      <c r="A247" s="44"/>
      <c r="B247" s="45" t="s">
        <v>203</v>
      </c>
      <c r="C247" s="60">
        <v>20</v>
      </c>
      <c r="D247" s="43" t="s">
        <v>51</v>
      </c>
      <c r="E247" s="39"/>
      <c r="F247" s="19">
        <f t="shared" si="51"/>
        <v>0</v>
      </c>
    </row>
    <row r="248" spans="1:6" x14ac:dyDescent="0.2">
      <c r="A248" s="56"/>
      <c r="B248" s="57" t="s">
        <v>54</v>
      </c>
      <c r="C248" s="61">
        <v>1</v>
      </c>
      <c r="D248" s="55" t="s">
        <v>64</v>
      </c>
      <c r="E248" s="65"/>
      <c r="F248" s="20">
        <f t="shared" si="51"/>
        <v>0</v>
      </c>
    </row>
    <row r="249" spans="1:6" x14ac:dyDescent="0.2">
      <c r="A249" s="47"/>
      <c r="B249" s="48"/>
      <c r="C249" s="62"/>
      <c r="D249" s="50"/>
      <c r="E249" s="46"/>
      <c r="F249" s="46"/>
    </row>
    <row r="250" spans="1:6" x14ac:dyDescent="0.2">
      <c r="A250" s="56">
        <f>A239+0.01</f>
        <v>28.030000000000005</v>
      </c>
      <c r="B250" s="57" t="s">
        <v>65</v>
      </c>
      <c r="C250" s="61"/>
      <c r="D250" s="55"/>
      <c r="E250" s="58"/>
      <c r="F250" s="58"/>
    </row>
    <row r="251" spans="1:6" x14ac:dyDescent="0.2">
      <c r="A251" s="51"/>
      <c r="B251" s="52" t="s">
        <v>57</v>
      </c>
      <c r="C251" s="59">
        <v>1</v>
      </c>
      <c r="D251" s="54" t="s">
        <v>12</v>
      </c>
      <c r="E251" s="39"/>
      <c r="F251" s="19">
        <f>E251*C251</f>
        <v>0</v>
      </c>
    </row>
    <row r="252" spans="1:6" x14ac:dyDescent="0.2">
      <c r="A252" s="44"/>
      <c r="B252" s="45" t="s">
        <v>58</v>
      </c>
      <c r="C252" s="60">
        <v>2</v>
      </c>
      <c r="D252" s="43" t="s">
        <v>12</v>
      </c>
      <c r="E252" s="39"/>
      <c r="F252" s="19">
        <f t="shared" ref="F252:F259" si="52">E252*C252</f>
        <v>0</v>
      </c>
    </row>
    <row r="253" spans="1:6" x14ac:dyDescent="0.2">
      <c r="A253" s="44"/>
      <c r="B253" s="45" t="s">
        <v>59</v>
      </c>
      <c r="C253" s="60">
        <v>5</v>
      </c>
      <c r="D253" s="43" t="s">
        <v>12</v>
      </c>
      <c r="E253" s="39"/>
      <c r="F253" s="19">
        <f t="shared" si="52"/>
        <v>0</v>
      </c>
    </row>
    <row r="254" spans="1:6" x14ac:dyDescent="0.2">
      <c r="A254" s="44"/>
      <c r="B254" s="45" t="s">
        <v>60</v>
      </c>
      <c r="C254" s="60">
        <v>2</v>
      </c>
      <c r="D254" s="43" t="s">
        <v>12</v>
      </c>
      <c r="E254" s="39"/>
      <c r="F254" s="19">
        <f t="shared" si="52"/>
        <v>0</v>
      </c>
    </row>
    <row r="255" spans="1:6" x14ac:dyDescent="0.2">
      <c r="A255" s="44"/>
      <c r="B255" s="45" t="s">
        <v>61</v>
      </c>
      <c r="C255" s="60">
        <v>20</v>
      </c>
      <c r="D255" s="43" t="s">
        <v>12</v>
      </c>
      <c r="E255" s="39"/>
      <c r="F255" s="19">
        <f t="shared" si="52"/>
        <v>0</v>
      </c>
    </row>
    <row r="256" spans="1:6" x14ac:dyDescent="0.2">
      <c r="A256" s="44"/>
      <c r="B256" s="45" t="s">
        <v>62</v>
      </c>
      <c r="C256" s="60">
        <v>10</v>
      </c>
      <c r="D256" s="43" t="s">
        <v>51</v>
      </c>
      <c r="E256" s="39"/>
      <c r="F256" s="19">
        <f t="shared" si="52"/>
        <v>0</v>
      </c>
    </row>
    <row r="257" spans="1:6" x14ac:dyDescent="0.2">
      <c r="A257" s="44"/>
      <c r="B257" s="45" t="s">
        <v>63</v>
      </c>
      <c r="C257" s="60">
        <v>10</v>
      </c>
      <c r="D257" s="43" t="s">
        <v>51</v>
      </c>
      <c r="E257" s="39"/>
      <c r="F257" s="19">
        <f t="shared" si="52"/>
        <v>0</v>
      </c>
    </row>
    <row r="258" spans="1:6" x14ac:dyDescent="0.2">
      <c r="A258" s="44"/>
      <c r="B258" s="45" t="s">
        <v>203</v>
      </c>
      <c r="C258" s="60">
        <v>10</v>
      </c>
      <c r="D258" s="43" t="s">
        <v>51</v>
      </c>
      <c r="E258" s="39"/>
      <c r="F258" s="19">
        <f t="shared" si="52"/>
        <v>0</v>
      </c>
    </row>
    <row r="259" spans="1:6" x14ac:dyDescent="0.2">
      <c r="A259" s="56"/>
      <c r="B259" s="57" t="s">
        <v>54</v>
      </c>
      <c r="C259" s="61">
        <v>1</v>
      </c>
      <c r="D259" s="55" t="s">
        <v>64</v>
      </c>
      <c r="E259" s="65"/>
      <c r="F259" s="20">
        <f t="shared" si="52"/>
        <v>0</v>
      </c>
    </row>
    <row r="260" spans="1:6" x14ac:dyDescent="0.2">
      <c r="A260" s="47"/>
      <c r="B260" s="48"/>
      <c r="C260" s="62"/>
      <c r="D260" s="50"/>
      <c r="E260" s="46"/>
      <c r="F260" s="46"/>
    </row>
    <row r="261" spans="1:6" x14ac:dyDescent="0.2">
      <c r="A261" s="56">
        <f>A250+0.01</f>
        <v>28.040000000000006</v>
      </c>
      <c r="B261" s="57" t="s">
        <v>66</v>
      </c>
      <c r="C261" s="61"/>
      <c r="D261" s="55"/>
      <c r="E261" s="58"/>
      <c r="F261" s="58"/>
    </row>
    <row r="262" spans="1:6" x14ac:dyDescent="0.2">
      <c r="A262" s="51"/>
      <c r="B262" s="52" t="s">
        <v>57</v>
      </c>
      <c r="C262" s="59">
        <v>1</v>
      </c>
      <c r="D262" s="54" t="s">
        <v>12</v>
      </c>
      <c r="E262" s="39"/>
      <c r="F262" s="19">
        <f>E262*C262</f>
        <v>0</v>
      </c>
    </row>
    <row r="263" spans="1:6" x14ac:dyDescent="0.2">
      <c r="A263" s="44"/>
      <c r="B263" s="45" t="s">
        <v>58</v>
      </c>
      <c r="C263" s="60">
        <v>2</v>
      </c>
      <c r="D263" s="43" t="s">
        <v>12</v>
      </c>
      <c r="E263" s="39"/>
      <c r="F263" s="19">
        <f t="shared" ref="F263:F270" si="53">E263*C263</f>
        <v>0</v>
      </c>
    </row>
    <row r="264" spans="1:6" x14ac:dyDescent="0.2">
      <c r="A264" s="44"/>
      <c r="B264" s="45" t="s">
        <v>59</v>
      </c>
      <c r="C264" s="60">
        <v>5</v>
      </c>
      <c r="D264" s="43" t="s">
        <v>12</v>
      </c>
      <c r="E264" s="39"/>
      <c r="F264" s="19">
        <f t="shared" si="53"/>
        <v>0</v>
      </c>
    </row>
    <row r="265" spans="1:6" x14ac:dyDescent="0.2">
      <c r="A265" s="44"/>
      <c r="B265" s="45" t="s">
        <v>60</v>
      </c>
      <c r="C265" s="60">
        <v>2</v>
      </c>
      <c r="D265" s="43" t="s">
        <v>12</v>
      </c>
      <c r="E265" s="39"/>
      <c r="F265" s="19">
        <f t="shared" si="53"/>
        <v>0</v>
      </c>
    </row>
    <row r="266" spans="1:6" x14ac:dyDescent="0.2">
      <c r="A266" s="44"/>
      <c r="B266" s="45" t="s">
        <v>61</v>
      </c>
      <c r="C266" s="60">
        <v>16</v>
      </c>
      <c r="D266" s="43" t="s">
        <v>12</v>
      </c>
      <c r="E266" s="39"/>
      <c r="F266" s="19">
        <f t="shared" si="53"/>
        <v>0</v>
      </c>
    </row>
    <row r="267" spans="1:6" x14ac:dyDescent="0.2">
      <c r="A267" s="44"/>
      <c r="B267" s="45" t="s">
        <v>62</v>
      </c>
      <c r="C267" s="60">
        <v>8</v>
      </c>
      <c r="D267" s="43" t="s">
        <v>51</v>
      </c>
      <c r="E267" s="39"/>
      <c r="F267" s="19">
        <f t="shared" si="53"/>
        <v>0</v>
      </c>
    </row>
    <row r="268" spans="1:6" x14ac:dyDescent="0.2">
      <c r="A268" s="44"/>
      <c r="B268" s="45" t="s">
        <v>63</v>
      </c>
      <c r="C268" s="60">
        <v>8</v>
      </c>
      <c r="D268" s="43" t="s">
        <v>51</v>
      </c>
      <c r="E268" s="39"/>
      <c r="F268" s="19">
        <f t="shared" si="53"/>
        <v>0</v>
      </c>
    </row>
    <row r="269" spans="1:6" x14ac:dyDescent="0.2">
      <c r="A269" s="44"/>
      <c r="B269" s="45" t="s">
        <v>203</v>
      </c>
      <c r="C269" s="60">
        <v>8</v>
      </c>
      <c r="D269" s="43" t="s">
        <v>51</v>
      </c>
      <c r="E269" s="39"/>
      <c r="F269" s="19">
        <f t="shared" si="53"/>
        <v>0</v>
      </c>
    </row>
    <row r="270" spans="1:6" x14ac:dyDescent="0.2">
      <c r="A270" s="56"/>
      <c r="B270" s="57" t="s">
        <v>54</v>
      </c>
      <c r="C270" s="61">
        <v>1</v>
      </c>
      <c r="D270" s="55" t="s">
        <v>64</v>
      </c>
      <c r="E270" s="65"/>
      <c r="F270" s="20">
        <f t="shared" si="53"/>
        <v>0</v>
      </c>
    </row>
    <row r="271" spans="1:6" x14ac:dyDescent="0.2">
      <c r="A271" s="47"/>
      <c r="B271" s="48"/>
      <c r="C271" s="62"/>
      <c r="D271" s="50"/>
      <c r="E271" s="46"/>
      <c r="F271" s="46"/>
    </row>
    <row r="272" spans="1:6" ht="28.5" x14ac:dyDescent="0.2">
      <c r="A272" s="56">
        <f>A261+0.01</f>
        <v>28.050000000000008</v>
      </c>
      <c r="B272" s="57" t="s">
        <v>67</v>
      </c>
      <c r="C272" s="61"/>
      <c r="D272" s="55"/>
      <c r="E272" s="58"/>
      <c r="F272" s="58"/>
    </row>
    <row r="273" spans="1:6" x14ac:dyDescent="0.2">
      <c r="A273" s="47"/>
      <c r="B273" s="52" t="s">
        <v>57</v>
      </c>
      <c r="C273" s="59">
        <v>1</v>
      </c>
      <c r="D273" s="54" t="s">
        <v>12</v>
      </c>
      <c r="E273" s="39"/>
      <c r="F273" s="19">
        <f>E273*C273</f>
        <v>0</v>
      </c>
    </row>
    <row r="274" spans="1:6" x14ac:dyDescent="0.2">
      <c r="A274" s="47"/>
      <c r="B274" s="45" t="s">
        <v>58</v>
      </c>
      <c r="C274" s="60">
        <v>2</v>
      </c>
      <c r="D274" s="43" t="s">
        <v>12</v>
      </c>
      <c r="E274" s="39"/>
      <c r="F274" s="19">
        <f t="shared" ref="F274:F281" si="54">E274*C274</f>
        <v>0</v>
      </c>
    </row>
    <row r="275" spans="1:6" x14ac:dyDescent="0.2">
      <c r="A275" s="47"/>
      <c r="B275" s="45" t="s">
        <v>59</v>
      </c>
      <c r="C275" s="60">
        <v>5</v>
      </c>
      <c r="D275" s="43" t="s">
        <v>12</v>
      </c>
      <c r="E275" s="39"/>
      <c r="F275" s="19">
        <f t="shared" si="54"/>
        <v>0</v>
      </c>
    </row>
    <row r="276" spans="1:6" x14ac:dyDescent="0.2">
      <c r="A276" s="47"/>
      <c r="B276" s="45" t="s">
        <v>60</v>
      </c>
      <c r="C276" s="60">
        <v>2</v>
      </c>
      <c r="D276" s="43" t="s">
        <v>12</v>
      </c>
      <c r="E276" s="39"/>
      <c r="F276" s="19">
        <f t="shared" si="54"/>
        <v>0</v>
      </c>
    </row>
    <row r="277" spans="1:6" x14ac:dyDescent="0.2">
      <c r="A277" s="47"/>
      <c r="B277" s="45" t="s">
        <v>61</v>
      </c>
      <c r="C277" s="60">
        <v>10</v>
      </c>
      <c r="D277" s="43" t="s">
        <v>12</v>
      </c>
      <c r="E277" s="39"/>
      <c r="F277" s="19">
        <f t="shared" si="54"/>
        <v>0</v>
      </c>
    </row>
    <row r="278" spans="1:6" x14ac:dyDescent="0.2">
      <c r="A278" s="47"/>
      <c r="B278" s="45" t="s">
        <v>62</v>
      </c>
      <c r="C278" s="60">
        <v>5</v>
      </c>
      <c r="D278" s="43" t="s">
        <v>51</v>
      </c>
      <c r="E278" s="39"/>
      <c r="F278" s="19">
        <f t="shared" si="54"/>
        <v>0</v>
      </c>
    </row>
    <row r="279" spans="1:6" x14ac:dyDescent="0.2">
      <c r="A279" s="47"/>
      <c r="B279" s="45" t="s">
        <v>63</v>
      </c>
      <c r="C279" s="60">
        <v>5</v>
      </c>
      <c r="D279" s="43" t="s">
        <v>51</v>
      </c>
      <c r="E279" s="39"/>
      <c r="F279" s="19">
        <f t="shared" si="54"/>
        <v>0</v>
      </c>
    </row>
    <row r="280" spans="1:6" x14ac:dyDescent="0.2">
      <c r="A280" s="47"/>
      <c r="B280" s="45" t="s">
        <v>203</v>
      </c>
      <c r="C280" s="60">
        <v>5</v>
      </c>
      <c r="D280" s="43" t="s">
        <v>51</v>
      </c>
      <c r="E280" s="39"/>
      <c r="F280" s="19">
        <f t="shared" si="54"/>
        <v>0</v>
      </c>
    </row>
    <row r="281" spans="1:6" x14ac:dyDescent="0.2">
      <c r="A281" s="64"/>
      <c r="B281" s="57" t="s">
        <v>54</v>
      </c>
      <c r="C281" s="61">
        <v>1</v>
      </c>
      <c r="D281" s="55" t="s">
        <v>64</v>
      </c>
      <c r="E281" s="65"/>
      <c r="F281" s="20">
        <f t="shared" si="54"/>
        <v>0</v>
      </c>
    </row>
    <row r="282" spans="1:6" x14ac:dyDescent="0.2">
      <c r="A282" s="47"/>
      <c r="B282" s="48"/>
      <c r="C282" s="62"/>
      <c r="D282" s="50"/>
      <c r="E282" s="46"/>
      <c r="F282" s="46"/>
    </row>
    <row r="283" spans="1:6" x14ac:dyDescent="0.2">
      <c r="A283" s="56">
        <f>A272+0.01</f>
        <v>28.060000000000009</v>
      </c>
      <c r="B283" s="57" t="s">
        <v>68</v>
      </c>
      <c r="C283" s="61"/>
      <c r="D283" s="55"/>
      <c r="E283" s="58"/>
      <c r="F283" s="58"/>
    </row>
    <row r="284" spans="1:6" x14ac:dyDescent="0.2">
      <c r="A284" s="47"/>
      <c r="B284" s="52" t="s">
        <v>57</v>
      </c>
      <c r="C284" s="59">
        <v>1</v>
      </c>
      <c r="D284" s="54" t="s">
        <v>12</v>
      </c>
      <c r="E284" s="39"/>
      <c r="F284" s="19">
        <f>E284*C284</f>
        <v>0</v>
      </c>
    </row>
    <row r="285" spans="1:6" x14ac:dyDescent="0.2">
      <c r="A285" s="47"/>
      <c r="B285" s="45" t="s">
        <v>58</v>
      </c>
      <c r="C285" s="60">
        <v>2</v>
      </c>
      <c r="D285" s="43" t="s">
        <v>12</v>
      </c>
      <c r="E285" s="39"/>
      <c r="F285" s="19">
        <f t="shared" ref="F285:F292" si="55">E285*C285</f>
        <v>0</v>
      </c>
    </row>
    <row r="286" spans="1:6" x14ac:dyDescent="0.2">
      <c r="A286" s="47"/>
      <c r="B286" s="45" t="s">
        <v>59</v>
      </c>
      <c r="C286" s="60">
        <v>5</v>
      </c>
      <c r="D286" s="43" t="s">
        <v>12</v>
      </c>
      <c r="E286" s="39"/>
      <c r="F286" s="19">
        <f t="shared" si="55"/>
        <v>0</v>
      </c>
    </row>
    <row r="287" spans="1:6" x14ac:dyDescent="0.2">
      <c r="A287" s="47"/>
      <c r="B287" s="45" t="s">
        <v>60</v>
      </c>
      <c r="C287" s="60">
        <v>2</v>
      </c>
      <c r="D287" s="43" t="s">
        <v>12</v>
      </c>
      <c r="E287" s="39"/>
      <c r="F287" s="19">
        <f t="shared" si="55"/>
        <v>0</v>
      </c>
    </row>
    <row r="288" spans="1:6" x14ac:dyDescent="0.2">
      <c r="A288" s="47"/>
      <c r="B288" s="45" t="s">
        <v>61</v>
      </c>
      <c r="C288" s="60">
        <v>10</v>
      </c>
      <c r="D288" s="43" t="s">
        <v>12</v>
      </c>
      <c r="E288" s="39"/>
      <c r="F288" s="19">
        <f t="shared" si="55"/>
        <v>0</v>
      </c>
    </row>
    <row r="289" spans="1:6" x14ac:dyDescent="0.2">
      <c r="A289" s="47"/>
      <c r="B289" s="45" t="s">
        <v>62</v>
      </c>
      <c r="C289" s="60">
        <v>5</v>
      </c>
      <c r="D289" s="43" t="s">
        <v>51</v>
      </c>
      <c r="E289" s="39"/>
      <c r="F289" s="19">
        <f t="shared" si="55"/>
        <v>0</v>
      </c>
    </row>
    <row r="290" spans="1:6" x14ac:dyDescent="0.2">
      <c r="A290" s="47"/>
      <c r="B290" s="45" t="s">
        <v>63</v>
      </c>
      <c r="C290" s="60">
        <v>5</v>
      </c>
      <c r="D290" s="43" t="s">
        <v>51</v>
      </c>
      <c r="E290" s="39"/>
      <c r="F290" s="19">
        <f t="shared" si="55"/>
        <v>0</v>
      </c>
    </row>
    <row r="291" spans="1:6" x14ac:dyDescent="0.2">
      <c r="A291" s="47"/>
      <c r="B291" s="45" t="s">
        <v>203</v>
      </c>
      <c r="C291" s="60">
        <v>5</v>
      </c>
      <c r="D291" s="43" t="s">
        <v>51</v>
      </c>
      <c r="E291" s="39"/>
      <c r="F291" s="19">
        <f t="shared" si="55"/>
        <v>0</v>
      </c>
    </row>
    <row r="292" spans="1:6" x14ac:dyDescent="0.2">
      <c r="A292" s="64"/>
      <c r="B292" s="57" t="s">
        <v>54</v>
      </c>
      <c r="C292" s="61">
        <v>1</v>
      </c>
      <c r="D292" s="55" t="s">
        <v>64</v>
      </c>
      <c r="E292" s="65"/>
      <c r="F292" s="20">
        <f t="shared" si="55"/>
        <v>0</v>
      </c>
    </row>
    <row r="293" spans="1:6" x14ac:dyDescent="0.2">
      <c r="A293" s="47"/>
      <c r="B293" s="48"/>
      <c r="C293" s="62"/>
      <c r="D293" s="50"/>
      <c r="E293" s="46"/>
      <c r="F293" s="46"/>
    </row>
    <row r="294" spans="1:6" x14ac:dyDescent="0.2">
      <c r="A294" s="56">
        <f>A283+0.01</f>
        <v>28.070000000000011</v>
      </c>
      <c r="B294" s="57" t="s">
        <v>69</v>
      </c>
      <c r="C294" s="61"/>
      <c r="D294" s="55"/>
      <c r="E294" s="58"/>
      <c r="F294" s="58"/>
    </row>
    <row r="295" spans="1:6" x14ac:dyDescent="0.2">
      <c r="A295" s="51"/>
      <c r="B295" s="52" t="s">
        <v>70</v>
      </c>
      <c r="C295" s="59">
        <v>19</v>
      </c>
      <c r="D295" s="54" t="s">
        <v>12</v>
      </c>
      <c r="E295" s="39"/>
      <c r="F295" s="19">
        <f>E295*C295</f>
        <v>0</v>
      </c>
    </row>
    <row r="296" spans="1:6" x14ac:dyDescent="0.2">
      <c r="A296" s="44"/>
      <c r="B296" s="45" t="s">
        <v>71</v>
      </c>
      <c r="C296" s="60">
        <v>2</v>
      </c>
      <c r="D296" s="43" t="s">
        <v>12</v>
      </c>
      <c r="E296" s="39"/>
      <c r="F296" s="19">
        <f t="shared" ref="F296:F299" si="56">E296*C296</f>
        <v>0</v>
      </c>
    </row>
    <row r="297" spans="1:6" x14ac:dyDescent="0.2">
      <c r="A297" s="44"/>
      <c r="B297" s="45" t="s">
        <v>72</v>
      </c>
      <c r="C297" s="60">
        <v>22</v>
      </c>
      <c r="D297" s="43" t="s">
        <v>12</v>
      </c>
      <c r="E297" s="39"/>
      <c r="F297" s="19">
        <f t="shared" si="56"/>
        <v>0</v>
      </c>
    </row>
    <row r="298" spans="1:6" x14ac:dyDescent="0.2">
      <c r="A298" s="44"/>
      <c r="B298" s="45" t="s">
        <v>73</v>
      </c>
      <c r="C298" s="60">
        <v>5</v>
      </c>
      <c r="D298" s="43" t="s">
        <v>12</v>
      </c>
      <c r="E298" s="39"/>
      <c r="F298" s="19">
        <f t="shared" si="56"/>
        <v>0</v>
      </c>
    </row>
    <row r="299" spans="1:6" x14ac:dyDescent="0.2">
      <c r="A299" s="44"/>
      <c r="B299" s="45" t="s">
        <v>74</v>
      </c>
      <c r="C299" s="60">
        <v>563</v>
      </c>
      <c r="D299" s="43" t="s">
        <v>12</v>
      </c>
      <c r="E299" s="39"/>
      <c r="F299" s="19">
        <f t="shared" si="56"/>
        <v>0</v>
      </c>
    </row>
    <row r="300" spans="1:6" x14ac:dyDescent="0.2">
      <c r="A300" s="44"/>
      <c r="B300" s="45" t="s">
        <v>75</v>
      </c>
      <c r="C300" s="60">
        <v>187.68</v>
      </c>
      <c r="D300" s="43" t="s">
        <v>51</v>
      </c>
      <c r="E300" s="39"/>
      <c r="F300" s="19">
        <f t="shared" ref="F300:F302" si="57">E300*C300</f>
        <v>0</v>
      </c>
    </row>
    <row r="301" spans="1:6" x14ac:dyDescent="0.2">
      <c r="A301" s="44"/>
      <c r="B301" s="45" t="s">
        <v>203</v>
      </c>
      <c r="C301" s="60">
        <v>187.68</v>
      </c>
      <c r="D301" s="43" t="s">
        <v>51</v>
      </c>
      <c r="E301" s="66"/>
      <c r="F301" s="19">
        <f t="shared" si="57"/>
        <v>0</v>
      </c>
    </row>
    <row r="302" spans="1:6" x14ac:dyDescent="0.2">
      <c r="A302" s="56"/>
      <c r="B302" s="57" t="s">
        <v>54</v>
      </c>
      <c r="C302" s="61">
        <v>1</v>
      </c>
      <c r="D302" s="55" t="s">
        <v>64</v>
      </c>
      <c r="E302" s="65"/>
      <c r="F302" s="20">
        <f t="shared" si="57"/>
        <v>0</v>
      </c>
    </row>
    <row r="303" spans="1:6" x14ac:dyDescent="0.2">
      <c r="A303" s="51"/>
      <c r="B303" s="52"/>
      <c r="C303" s="54"/>
      <c r="D303" s="53"/>
      <c r="E303" s="46"/>
      <c r="F303" s="46"/>
    </row>
    <row r="304" spans="1:6" ht="15" x14ac:dyDescent="0.2">
      <c r="A304" s="78">
        <f>A227+1</f>
        <v>29</v>
      </c>
      <c r="B304" s="79" t="s">
        <v>78</v>
      </c>
      <c r="C304" s="80"/>
      <c r="D304" s="81"/>
      <c r="E304" s="80"/>
      <c r="F304" s="82">
        <f>SUM(F305:F308)</f>
        <v>0</v>
      </c>
    </row>
    <row r="305" spans="1:6" x14ac:dyDescent="0.2">
      <c r="A305" s="47"/>
      <c r="B305" s="48" t="s">
        <v>80</v>
      </c>
      <c r="C305" s="50">
        <f>((6.35*2.1*2)+(2.9*2.1)+(3.5*1.7))*10.72</f>
        <v>414.97120000000001</v>
      </c>
      <c r="D305" s="49" t="s">
        <v>83</v>
      </c>
      <c r="E305" s="39"/>
      <c r="F305" s="19">
        <f>E305*C305</f>
        <v>0</v>
      </c>
    </row>
    <row r="306" spans="1:6" x14ac:dyDescent="0.2">
      <c r="A306" s="47"/>
      <c r="B306" s="48" t="s">
        <v>79</v>
      </c>
      <c r="C306" s="50">
        <v>11</v>
      </c>
      <c r="D306" s="43" t="s">
        <v>12</v>
      </c>
      <c r="E306" s="39"/>
      <c r="F306" s="19">
        <f t="shared" ref="F306:F307" si="58">E306*C306</f>
        <v>0</v>
      </c>
    </row>
    <row r="307" spans="1:6" x14ac:dyDescent="0.2">
      <c r="A307" s="47"/>
      <c r="B307" s="48" t="s">
        <v>81</v>
      </c>
      <c r="C307" s="50">
        <v>3</v>
      </c>
      <c r="D307" s="43" t="s">
        <v>12</v>
      </c>
      <c r="E307" s="39"/>
      <c r="F307" s="19">
        <f t="shared" si="58"/>
        <v>0</v>
      </c>
    </row>
    <row r="308" spans="1:6" x14ac:dyDescent="0.2">
      <c r="A308" s="64"/>
      <c r="B308" s="73"/>
      <c r="C308" s="74"/>
      <c r="D308" s="75"/>
      <c r="E308" s="37"/>
      <c r="F308" s="20"/>
    </row>
    <row r="309" spans="1:6" x14ac:dyDescent="0.2">
      <c r="A309" s="47"/>
      <c r="B309" s="48"/>
      <c r="C309" s="50"/>
      <c r="D309" s="49"/>
      <c r="E309" s="46"/>
      <c r="F309" s="46"/>
    </row>
    <row r="310" spans="1:6" x14ac:dyDescent="0.2">
      <c r="A310" s="47"/>
      <c r="B310" s="48"/>
      <c r="C310" s="50"/>
    </row>
    <row r="311" spans="1:6" ht="15" x14ac:dyDescent="0.25">
      <c r="A311" s="130" t="s">
        <v>163</v>
      </c>
      <c r="B311" s="26" t="s">
        <v>158</v>
      </c>
      <c r="C311" s="74"/>
      <c r="D311" s="75"/>
      <c r="E311" s="16"/>
      <c r="F311" s="58">
        <f>SUM(F312:F321)</f>
        <v>0</v>
      </c>
    </row>
    <row r="312" spans="1:6" ht="15" x14ac:dyDescent="0.25">
      <c r="A312" s="47"/>
      <c r="B312" s="48" t="s">
        <v>204</v>
      </c>
      <c r="C312" s="50">
        <v>1</v>
      </c>
      <c r="D312" s="49" t="s">
        <v>142</v>
      </c>
      <c r="E312" s="23"/>
      <c r="F312" s="19">
        <f t="shared" ref="F312:F321" si="59">E312*C312</f>
        <v>0</v>
      </c>
    </row>
    <row r="313" spans="1:6" ht="15" x14ac:dyDescent="0.25">
      <c r="A313" s="47"/>
      <c r="B313" s="48" t="s">
        <v>165</v>
      </c>
      <c r="C313" s="50">
        <v>1</v>
      </c>
      <c r="D313" s="49" t="s">
        <v>166</v>
      </c>
      <c r="E313" s="23"/>
      <c r="F313" s="19">
        <f t="shared" si="59"/>
        <v>0</v>
      </c>
    </row>
    <row r="314" spans="1:6" ht="15" x14ac:dyDescent="0.25">
      <c r="A314" s="47"/>
      <c r="B314" s="48" t="s">
        <v>205</v>
      </c>
      <c r="C314" s="50">
        <v>1</v>
      </c>
      <c r="D314" s="49" t="s">
        <v>142</v>
      </c>
      <c r="E314" s="23"/>
      <c r="F314" s="19">
        <f t="shared" si="59"/>
        <v>0</v>
      </c>
    </row>
    <row r="315" spans="1:6" ht="42.75" x14ac:dyDescent="0.25">
      <c r="A315" s="47"/>
      <c r="B315" s="48" t="s">
        <v>176</v>
      </c>
      <c r="C315" s="50">
        <v>1</v>
      </c>
      <c r="D315" s="49" t="s">
        <v>166</v>
      </c>
      <c r="E315" s="23"/>
      <c r="F315" s="19">
        <f t="shared" si="59"/>
        <v>0</v>
      </c>
    </row>
    <row r="316" spans="1:6" ht="28.5" x14ac:dyDescent="0.25">
      <c r="A316" s="47"/>
      <c r="B316" s="48" t="s">
        <v>206</v>
      </c>
      <c r="C316" s="50">
        <v>1</v>
      </c>
      <c r="D316" s="49" t="s">
        <v>142</v>
      </c>
      <c r="E316" s="23"/>
      <c r="F316" s="19">
        <f t="shared" ref="F316:F318" si="60">E316*C316</f>
        <v>0</v>
      </c>
    </row>
    <row r="317" spans="1:6" ht="15" x14ac:dyDescent="0.25">
      <c r="A317" s="47"/>
      <c r="B317" s="48" t="s">
        <v>208</v>
      </c>
      <c r="C317" s="50">
        <v>1</v>
      </c>
      <c r="D317" s="49" t="s">
        <v>142</v>
      </c>
      <c r="E317" s="23"/>
      <c r="F317" s="19">
        <f t="shared" si="60"/>
        <v>0</v>
      </c>
    </row>
    <row r="318" spans="1:6" ht="15" x14ac:dyDescent="0.25">
      <c r="A318" s="47"/>
      <c r="B318" s="48" t="s">
        <v>207</v>
      </c>
      <c r="C318" s="50">
        <v>1</v>
      </c>
      <c r="D318" s="49" t="s">
        <v>142</v>
      </c>
      <c r="E318" s="23"/>
      <c r="F318" s="19">
        <f t="shared" si="60"/>
        <v>0</v>
      </c>
    </row>
    <row r="319" spans="1:6" ht="28.5" x14ac:dyDescent="0.25">
      <c r="A319" s="47"/>
      <c r="B319" s="48" t="s">
        <v>177</v>
      </c>
      <c r="C319" s="50">
        <v>1</v>
      </c>
      <c r="D319" s="49" t="s">
        <v>166</v>
      </c>
      <c r="E319" s="23"/>
      <c r="F319" s="19">
        <f t="shared" si="59"/>
        <v>0</v>
      </c>
    </row>
    <row r="320" spans="1:6" ht="28.5" x14ac:dyDescent="0.25">
      <c r="A320" s="47"/>
      <c r="B320" s="48" t="s">
        <v>178</v>
      </c>
      <c r="C320" s="50">
        <v>7</v>
      </c>
      <c r="D320" s="49" t="s">
        <v>166</v>
      </c>
      <c r="E320" s="23"/>
      <c r="F320" s="19">
        <f t="shared" si="59"/>
        <v>0</v>
      </c>
    </row>
    <row r="321" spans="1:6" ht="15" x14ac:dyDescent="0.25">
      <c r="A321" s="64"/>
      <c r="B321" s="73" t="s">
        <v>179</v>
      </c>
      <c r="C321" s="74">
        <v>2</v>
      </c>
      <c r="D321" s="75" t="s">
        <v>166</v>
      </c>
      <c r="E321" s="16"/>
      <c r="F321" s="20">
        <f t="shared" si="59"/>
        <v>0</v>
      </c>
    </row>
    <row r="322" spans="1:6" ht="15" x14ac:dyDescent="0.25">
      <c r="A322" s="47"/>
      <c r="B322" s="48"/>
      <c r="C322" s="50"/>
      <c r="D322" s="49"/>
      <c r="E322" s="23"/>
      <c r="F322" s="46"/>
    </row>
    <row r="323" spans="1:6" ht="15" x14ac:dyDescent="0.25">
      <c r="A323" s="47"/>
      <c r="B323" s="48"/>
      <c r="C323" s="50"/>
      <c r="D323" s="49"/>
      <c r="E323" s="23"/>
      <c r="F323" s="46"/>
    </row>
    <row r="324" spans="1:6" ht="15" x14ac:dyDescent="0.25">
      <c r="A324" s="47"/>
      <c r="B324" s="48"/>
      <c r="C324" s="50"/>
      <c r="D324" s="75"/>
      <c r="E324" s="16" t="s">
        <v>77</v>
      </c>
      <c r="F324" s="33">
        <f>F10+F185+F311</f>
        <v>0</v>
      </c>
    </row>
    <row r="325" spans="1:6" ht="15" x14ac:dyDescent="0.25">
      <c r="A325" s="47"/>
      <c r="B325" s="48"/>
      <c r="C325" s="50"/>
      <c r="D325" s="49"/>
      <c r="E325" s="23"/>
      <c r="F325" s="46"/>
    </row>
    <row r="326" spans="1:6" ht="15" x14ac:dyDescent="0.25">
      <c r="A326" s="47"/>
      <c r="B326" s="48"/>
      <c r="C326" s="50"/>
      <c r="D326" s="49"/>
      <c r="E326" s="23"/>
      <c r="F326" s="46"/>
    </row>
    <row r="327" spans="1:6" ht="15" x14ac:dyDescent="0.2">
      <c r="A327" s="2">
        <f>A304+1</f>
        <v>30</v>
      </c>
      <c r="B327" s="128" t="s">
        <v>5</v>
      </c>
      <c r="C327" s="5"/>
      <c r="D327" s="5"/>
      <c r="E327" s="5"/>
      <c r="F327" s="33">
        <f>SUM(F328:F336)</f>
        <v>0</v>
      </c>
    </row>
    <row r="328" spans="1:6" x14ac:dyDescent="0.2">
      <c r="A328" s="3"/>
      <c r="B328" s="77" t="s">
        <v>6</v>
      </c>
      <c r="C328" s="1"/>
      <c r="D328" s="3"/>
      <c r="E328" s="137">
        <v>0.1</v>
      </c>
      <c r="F328" s="34">
        <f>E328*F324</f>
        <v>0</v>
      </c>
    </row>
    <row r="329" spans="1:6" x14ac:dyDescent="0.2">
      <c r="A329" s="3"/>
      <c r="B329" s="77" t="s">
        <v>7</v>
      </c>
      <c r="C329" s="1"/>
      <c r="D329" s="3"/>
      <c r="E329" s="137">
        <v>0.02</v>
      </c>
      <c r="F329" s="34">
        <f>E329*F324</f>
        <v>0</v>
      </c>
    </row>
    <row r="330" spans="1:6" x14ac:dyDescent="0.2">
      <c r="A330" s="3"/>
      <c r="B330" s="77" t="s">
        <v>8</v>
      </c>
      <c r="C330" s="1"/>
      <c r="D330" s="3"/>
      <c r="E330" s="137">
        <v>0.01</v>
      </c>
      <c r="F330" s="34">
        <f>E330*F324</f>
        <v>0</v>
      </c>
    </row>
    <row r="331" spans="1:6" x14ac:dyDescent="0.2">
      <c r="A331" s="3"/>
      <c r="B331" s="77" t="s">
        <v>10</v>
      </c>
      <c r="C331" s="1"/>
      <c r="D331" s="3"/>
      <c r="E331" s="137">
        <v>0.03</v>
      </c>
      <c r="F331" s="34">
        <f>E331*F324</f>
        <v>0</v>
      </c>
    </row>
    <row r="332" spans="1:6" x14ac:dyDescent="0.2">
      <c r="A332" s="3"/>
      <c r="B332" s="92" t="s">
        <v>9</v>
      </c>
      <c r="C332" s="91"/>
      <c r="D332" s="12"/>
      <c r="E332" s="138">
        <v>0.05</v>
      </c>
      <c r="F332" s="129">
        <f>E332*F324</f>
        <v>0</v>
      </c>
    </row>
    <row r="333" spans="1:6" x14ac:dyDescent="0.2">
      <c r="A333" s="3"/>
      <c r="B333" s="92" t="s">
        <v>24</v>
      </c>
      <c r="C333" s="91"/>
      <c r="D333" s="12"/>
      <c r="E333" s="138">
        <v>0.02</v>
      </c>
      <c r="F333" s="129">
        <f>E333*F324</f>
        <v>0</v>
      </c>
    </row>
    <row r="334" spans="1:6" x14ac:dyDescent="0.2">
      <c r="A334" s="3"/>
      <c r="B334" s="92" t="s">
        <v>25</v>
      </c>
      <c r="C334" s="91"/>
      <c r="D334" s="12"/>
      <c r="E334" s="138">
        <v>0.01</v>
      </c>
      <c r="F334" s="129">
        <f>E334*F324</f>
        <v>0</v>
      </c>
    </row>
    <row r="335" spans="1:6" x14ac:dyDescent="0.2">
      <c r="A335" s="3"/>
      <c r="B335" s="92" t="s">
        <v>26</v>
      </c>
      <c r="C335" s="91"/>
      <c r="D335" s="12"/>
      <c r="E335" s="139">
        <v>1E-3</v>
      </c>
      <c r="F335" s="129">
        <f>E335*F324</f>
        <v>0</v>
      </c>
    </row>
    <row r="336" spans="1:6" x14ac:dyDescent="0.2">
      <c r="A336" s="5"/>
      <c r="B336" s="63" t="s">
        <v>175</v>
      </c>
      <c r="C336" s="4"/>
      <c r="D336" s="5"/>
      <c r="E336" s="140">
        <v>0.18</v>
      </c>
      <c r="F336" s="35">
        <f>E336*F328</f>
        <v>0</v>
      </c>
    </row>
    <row r="337" spans="1:6" x14ac:dyDescent="0.2">
      <c r="A337" s="12"/>
      <c r="F337" s="6"/>
    </row>
    <row r="338" spans="1:6" ht="15" x14ac:dyDescent="0.25">
      <c r="A338" s="12"/>
      <c r="E338" s="23" t="s">
        <v>27</v>
      </c>
      <c r="F338" s="36">
        <f>F327+F324</f>
        <v>0</v>
      </c>
    </row>
    <row r="339" spans="1:6" x14ac:dyDescent="0.2">
      <c r="A339" s="125" t="s">
        <v>157</v>
      </c>
      <c r="E339" s="17"/>
      <c r="F339" s="6"/>
    </row>
    <row r="340" spans="1:6" x14ac:dyDescent="0.2">
      <c r="A340" s="126" t="s">
        <v>180</v>
      </c>
      <c r="E340" s="17"/>
      <c r="F340" s="6"/>
    </row>
    <row r="341" spans="1:6" x14ac:dyDescent="0.2">
      <c r="A341" s="127" t="s">
        <v>181</v>
      </c>
      <c r="E341" s="17"/>
      <c r="F341" s="6"/>
    </row>
    <row r="342" spans="1:6" x14ac:dyDescent="0.2">
      <c r="A342" s="126" t="s">
        <v>182</v>
      </c>
      <c r="E342" s="17"/>
      <c r="F342" s="6"/>
    </row>
    <row r="343" spans="1:6" x14ac:dyDescent="0.2">
      <c r="A343" s="126" t="s">
        <v>183</v>
      </c>
      <c r="E343" s="17"/>
      <c r="F343" s="6"/>
    </row>
    <row r="344" spans="1:6" x14ac:dyDescent="0.2">
      <c r="A344" s="126" t="s">
        <v>184</v>
      </c>
      <c r="E344" s="17"/>
      <c r="F344" s="6"/>
    </row>
    <row r="345" spans="1:6" x14ac:dyDescent="0.2">
      <c r="A345" s="126" t="s">
        <v>185</v>
      </c>
      <c r="E345" s="17"/>
      <c r="F345" s="6"/>
    </row>
    <row r="346" spans="1:6" x14ac:dyDescent="0.2">
      <c r="A346" s="126" t="s">
        <v>210</v>
      </c>
      <c r="E346" s="17"/>
      <c r="F346" s="6"/>
    </row>
    <row r="347" spans="1:6" x14ac:dyDescent="0.2">
      <c r="A347" s="12"/>
      <c r="E347" s="17"/>
      <c r="F347" s="6"/>
    </row>
    <row r="348" spans="1:6" x14ac:dyDescent="0.2">
      <c r="A348" s="12"/>
      <c r="E348" s="17"/>
      <c r="F348" s="6"/>
    </row>
    <row r="349" spans="1:6" x14ac:dyDescent="0.2">
      <c r="A349" s="12"/>
      <c r="E349" s="17"/>
      <c r="F349" s="6"/>
    </row>
    <row r="350" spans="1:6" x14ac:dyDescent="0.2">
      <c r="A350" s="12"/>
      <c r="E350" s="17"/>
      <c r="F350" s="6"/>
    </row>
    <row r="351" spans="1:6" x14ac:dyDescent="0.2">
      <c r="A351" s="12"/>
      <c r="E351" s="17"/>
      <c r="F351" s="6"/>
    </row>
    <row r="352" spans="1:6" x14ac:dyDescent="0.2">
      <c r="A352" s="12"/>
      <c r="B352" s="141"/>
      <c r="E352" s="17"/>
      <c r="F352" s="6"/>
    </row>
    <row r="353" spans="1:6" x14ac:dyDescent="0.2">
      <c r="A353" s="12"/>
      <c r="B353" s="3" t="s">
        <v>209</v>
      </c>
      <c r="E353" s="17"/>
      <c r="F353" s="6"/>
    </row>
    <row r="354" spans="1:6" x14ac:dyDescent="0.2">
      <c r="A354" s="12"/>
      <c r="E354" s="17"/>
      <c r="F354" s="6"/>
    </row>
    <row r="355" spans="1:6" x14ac:dyDescent="0.2">
      <c r="A355" s="12"/>
      <c r="E355" s="17"/>
      <c r="F355" s="6"/>
    </row>
    <row r="356" spans="1:6" x14ac:dyDescent="0.2">
      <c r="A356" s="12"/>
      <c r="E356" s="17"/>
      <c r="F356" s="6"/>
    </row>
    <row r="357" spans="1:6" x14ac:dyDescent="0.2">
      <c r="A357" s="12"/>
      <c r="E357" s="17"/>
      <c r="F357" s="6"/>
    </row>
    <row r="358" spans="1:6" x14ac:dyDescent="0.2">
      <c r="A358" s="12"/>
      <c r="E358" s="17"/>
      <c r="F358" s="6"/>
    </row>
    <row r="359" spans="1:6" x14ac:dyDescent="0.2">
      <c r="A359" s="12"/>
      <c r="E359" s="17"/>
      <c r="F359" s="6"/>
    </row>
    <row r="360" spans="1:6" x14ac:dyDescent="0.2">
      <c r="A360" s="12"/>
      <c r="E360" s="17"/>
      <c r="F360" s="6"/>
    </row>
    <row r="361" spans="1:6" x14ac:dyDescent="0.2">
      <c r="A361" s="12"/>
      <c r="E361" s="17"/>
      <c r="F361" s="6"/>
    </row>
    <row r="362" spans="1:6" x14ac:dyDescent="0.2">
      <c r="A362" s="12"/>
      <c r="E362" s="17"/>
      <c r="F362" s="6"/>
    </row>
    <row r="363" spans="1:6" x14ac:dyDescent="0.2">
      <c r="A363" s="12"/>
      <c r="E363" s="17"/>
      <c r="F363" s="6"/>
    </row>
    <row r="364" spans="1:6" x14ac:dyDescent="0.2">
      <c r="A364" s="12"/>
      <c r="E364" s="17"/>
      <c r="F364" s="6"/>
    </row>
    <row r="365" spans="1:6" x14ac:dyDescent="0.2">
      <c r="A365" s="12"/>
      <c r="E365" s="17"/>
      <c r="F365" s="6"/>
    </row>
    <row r="366" spans="1:6" x14ac:dyDescent="0.2">
      <c r="A366" s="12"/>
      <c r="E366" s="17"/>
      <c r="F366" s="6"/>
    </row>
    <row r="367" spans="1:6" x14ac:dyDescent="0.2">
      <c r="A367" s="12"/>
      <c r="E367" s="17"/>
      <c r="F367" s="6"/>
    </row>
    <row r="368" spans="1:6" x14ac:dyDescent="0.2">
      <c r="A368" s="12"/>
      <c r="E368" s="17"/>
      <c r="F368" s="6"/>
    </row>
    <row r="369" spans="1:6" x14ac:dyDescent="0.2">
      <c r="A369" s="12"/>
      <c r="E369" s="17"/>
      <c r="F369" s="6"/>
    </row>
    <row r="370" spans="1:6" x14ac:dyDescent="0.2">
      <c r="A370" s="12"/>
      <c r="E370" s="17"/>
      <c r="F370" s="6"/>
    </row>
    <row r="371" spans="1:6" x14ac:dyDescent="0.2">
      <c r="A371" s="12"/>
      <c r="E371" s="17"/>
      <c r="F371" s="6"/>
    </row>
    <row r="372" spans="1:6" x14ac:dyDescent="0.2">
      <c r="A372" s="12"/>
      <c r="E372" s="17"/>
      <c r="F372" s="6"/>
    </row>
    <row r="373" spans="1:6" x14ac:dyDescent="0.2">
      <c r="A373" s="12"/>
      <c r="E373" s="17"/>
      <c r="F373" s="6"/>
    </row>
    <row r="374" spans="1:6" x14ac:dyDescent="0.2">
      <c r="A374" s="12"/>
      <c r="E374" s="17"/>
      <c r="F374" s="6"/>
    </row>
    <row r="375" spans="1:6" x14ac:dyDescent="0.2">
      <c r="A375" s="12"/>
      <c r="E375" s="17"/>
      <c r="F375" s="6"/>
    </row>
    <row r="376" spans="1:6" x14ac:dyDescent="0.2">
      <c r="A376" s="12"/>
      <c r="E376" s="17"/>
      <c r="F376" s="6"/>
    </row>
    <row r="377" spans="1:6" x14ac:dyDescent="0.2">
      <c r="A377" s="12"/>
      <c r="E377" s="17"/>
      <c r="F377" s="6"/>
    </row>
    <row r="378" spans="1:6" x14ac:dyDescent="0.2">
      <c r="A378" s="12"/>
      <c r="E378" s="17"/>
      <c r="F378" s="6"/>
    </row>
    <row r="379" spans="1:6" x14ac:dyDescent="0.2">
      <c r="A379" s="12"/>
      <c r="E379" s="17"/>
      <c r="F379" s="6"/>
    </row>
    <row r="380" spans="1:6" x14ac:dyDescent="0.2">
      <c r="A380" s="12"/>
      <c r="E380" s="17"/>
      <c r="F380" s="6"/>
    </row>
    <row r="381" spans="1:6" x14ac:dyDescent="0.2">
      <c r="A381" s="12"/>
      <c r="E381" s="17"/>
      <c r="F381" s="6"/>
    </row>
    <row r="382" spans="1:6" x14ac:dyDescent="0.2">
      <c r="A382" s="12"/>
      <c r="E382" s="17"/>
      <c r="F382" s="6"/>
    </row>
    <row r="383" spans="1:6" x14ac:dyDescent="0.2">
      <c r="A383" s="12"/>
      <c r="E383" s="17"/>
      <c r="F383" s="6"/>
    </row>
    <row r="384" spans="1:6" x14ac:dyDescent="0.2">
      <c r="A384" s="12"/>
      <c r="E384" s="17"/>
      <c r="F384" s="6"/>
    </row>
    <row r="385" spans="1:6" x14ac:dyDescent="0.2">
      <c r="A385" s="12"/>
      <c r="E385" s="17"/>
      <c r="F385" s="6"/>
    </row>
    <row r="386" spans="1:6" x14ac:dyDescent="0.2">
      <c r="A386" s="12"/>
      <c r="E386" s="17"/>
      <c r="F386" s="6"/>
    </row>
    <row r="387" spans="1:6" x14ac:dyDescent="0.2">
      <c r="A387" s="12"/>
      <c r="E387" s="17"/>
      <c r="F387" s="6"/>
    </row>
    <row r="388" spans="1:6" x14ac:dyDescent="0.2">
      <c r="A388" s="12"/>
      <c r="E388" s="17"/>
      <c r="F388" s="6"/>
    </row>
    <row r="389" spans="1:6" x14ac:dyDescent="0.2">
      <c r="A389" s="12"/>
      <c r="E389" s="17"/>
      <c r="F389" s="6"/>
    </row>
    <row r="390" spans="1:6" x14ac:dyDescent="0.2">
      <c r="A390" s="12"/>
      <c r="E390" s="17"/>
      <c r="F390" s="6"/>
    </row>
    <row r="391" spans="1:6" x14ac:dyDescent="0.2">
      <c r="A391" s="12"/>
      <c r="E391" s="17"/>
      <c r="F391" s="6"/>
    </row>
    <row r="392" spans="1:6" x14ac:dyDescent="0.2">
      <c r="A392" s="12"/>
      <c r="E392" s="17"/>
      <c r="F392" s="6"/>
    </row>
    <row r="393" spans="1:6" x14ac:dyDescent="0.2">
      <c r="A393" s="12"/>
      <c r="E393" s="17"/>
      <c r="F393" s="6"/>
    </row>
    <row r="394" spans="1:6" x14ac:dyDescent="0.2">
      <c r="A394" s="12"/>
      <c r="E394" s="17"/>
      <c r="F394" s="6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&amp;R&amp;"Arial,Normal"&amp;9Página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Zuleika Feliz</dc:creator>
  <cp:lastModifiedBy>Frannier</cp:lastModifiedBy>
  <cp:lastPrinted>2019-04-15T17:01:14Z</cp:lastPrinted>
  <dcterms:created xsi:type="dcterms:W3CDTF">2019-04-12T15:43:01Z</dcterms:created>
  <dcterms:modified xsi:type="dcterms:W3CDTF">2020-01-29T16:30:59Z</dcterms:modified>
</cp:coreProperties>
</file>