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.pilar\Documents\"/>
    </mc:Choice>
  </mc:AlternateContent>
  <xr:revisionPtr revIDLastSave="0" documentId="8_{A96FFEB8-453C-4D26-B15E-49F819F8B11F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0">'LICENCIA DE CONDUCIR'!$A$1:$X$1305</definedName>
    <definedName name="_xlnm.Print_Area" localSheetId="4">'TRÁNSITO Y VIALIDAD'!$A$1:$T$68</definedName>
    <definedName name="_xlnm.Print_Area" localSheetId="3">'TRANSPORTE DE PASAJEROS'!$A$1:$U$32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 l="1"/>
  <c r="S10" i="6"/>
  <c r="F10" i="6"/>
  <c r="S10" i="8"/>
  <c r="S11" i="5"/>
  <c r="S10" i="5"/>
  <c r="S9" i="5"/>
  <c r="F12" i="5"/>
  <c r="E12" i="5"/>
  <c r="D12" i="5"/>
  <c r="C12" i="5"/>
  <c r="S10" i="4" l="1"/>
  <c r="S9" i="4"/>
  <c r="E67" i="8"/>
  <c r="D67" i="8"/>
  <c r="C67" i="8"/>
  <c r="S65" i="8"/>
  <c r="S64" i="8"/>
  <c r="S63" i="8"/>
  <c r="S62" i="8"/>
  <c r="S66" i="8"/>
  <c r="S19" i="8"/>
  <c r="S18" i="8"/>
  <c r="S17" i="8"/>
  <c r="S16" i="8"/>
  <c r="S15" i="8"/>
  <c r="F16" i="4"/>
  <c r="F15" i="4"/>
  <c r="F14" i="4"/>
  <c r="F13" i="4"/>
  <c r="F12" i="4"/>
  <c r="F11" i="4"/>
  <c r="F10" i="4"/>
  <c r="F9" i="4"/>
  <c r="E17" i="4"/>
  <c r="D17" i="4"/>
  <c r="C17" i="4"/>
  <c r="S28" i="6" l="1"/>
  <c r="S27" i="6"/>
  <c r="S22" i="6"/>
  <c r="S21" i="6"/>
  <c r="S20" i="6"/>
  <c r="S17" i="6"/>
  <c r="S15" i="6"/>
  <c r="S14" i="6"/>
  <c r="S9" i="6"/>
  <c r="S8" i="6"/>
  <c r="E29" i="6"/>
  <c r="D29" i="6"/>
  <c r="C29" i="6"/>
  <c r="F28" i="6"/>
  <c r="F27" i="6"/>
  <c r="F26" i="6"/>
  <c r="S26" i="6" s="1"/>
  <c r="F25" i="6"/>
  <c r="S25" i="6" s="1"/>
  <c r="F24" i="6"/>
  <c r="S24" i="6" s="1"/>
  <c r="F23" i="6"/>
  <c r="S23" i="6" s="1"/>
  <c r="F22" i="6"/>
  <c r="F21" i="6"/>
  <c r="F20" i="6"/>
  <c r="F19" i="6"/>
  <c r="S19" i="6" s="1"/>
  <c r="F18" i="6"/>
  <c r="S18" i="6" s="1"/>
  <c r="F17" i="6"/>
  <c r="F16" i="6"/>
  <c r="S16" i="6" s="1"/>
  <c r="F15" i="6"/>
  <c r="F14" i="6"/>
  <c r="F13" i="6"/>
  <c r="S13" i="6" s="1"/>
  <c r="F12" i="6"/>
  <c r="S12" i="6" s="1"/>
  <c r="F11" i="6"/>
  <c r="S11" i="6" s="1"/>
  <c r="F9" i="6"/>
  <c r="F8" i="6"/>
  <c r="T13" i="2"/>
  <c r="T11" i="2"/>
  <c r="G253" i="1"/>
  <c r="T253" i="1" s="1"/>
  <c r="G252" i="1"/>
  <c r="T252" i="1" s="1"/>
  <c r="G251" i="1"/>
  <c r="T251" i="1" s="1"/>
  <c r="G250" i="1"/>
  <c r="T250" i="1" s="1"/>
  <c r="G13" i="2"/>
  <c r="G12" i="2"/>
  <c r="T12" i="2" s="1"/>
  <c r="G11" i="2"/>
  <c r="G10" i="2"/>
  <c r="T10" i="2" s="1"/>
  <c r="G9" i="2"/>
  <c r="G14" i="2" s="1"/>
  <c r="G8" i="2"/>
  <c r="T8" i="2" s="1"/>
  <c r="G1215" i="1"/>
  <c r="G1214" i="1"/>
  <c r="G1213" i="1"/>
  <c r="G1212" i="1"/>
  <c r="G121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S14" i="2"/>
  <c r="F14" i="2"/>
  <c r="H14" i="2"/>
  <c r="I14" i="2"/>
  <c r="J14" i="2"/>
  <c r="L14" i="2"/>
  <c r="M14" i="2"/>
  <c r="N14" i="2"/>
  <c r="P14" i="2"/>
  <c r="Q14" i="2"/>
  <c r="R14" i="2"/>
  <c r="R1216" i="1"/>
  <c r="Q1216" i="1"/>
  <c r="P1216" i="1"/>
  <c r="N1216" i="1"/>
  <c r="M1216" i="1"/>
  <c r="L1216" i="1"/>
  <c r="J1216" i="1"/>
  <c r="I1216" i="1"/>
  <c r="H1216" i="1"/>
  <c r="F1216" i="1"/>
  <c r="E1216" i="1"/>
  <c r="D1216" i="1"/>
  <c r="K1216" i="1"/>
  <c r="G511" i="1"/>
  <c r="G512" i="1"/>
  <c r="G513" i="1"/>
  <c r="G514" i="1"/>
  <c r="G510" i="1"/>
  <c r="G249" i="1"/>
  <c r="P454" i="1"/>
  <c r="P309" i="1"/>
  <c r="G12" i="5"/>
  <c r="H12" i="5"/>
  <c r="I12" i="5"/>
  <c r="K12" i="5"/>
  <c r="L12" i="5"/>
  <c r="M12" i="5"/>
  <c r="O12" i="5"/>
  <c r="P12" i="5"/>
  <c r="Q12" i="5"/>
  <c r="F11" i="5"/>
  <c r="F10" i="5"/>
  <c r="R12" i="5"/>
  <c r="N12" i="5"/>
  <c r="J12" i="5"/>
  <c r="F9" i="5"/>
  <c r="F8" i="5"/>
  <c r="L61" i="2"/>
  <c r="J62" i="2"/>
  <c r="H62" i="2"/>
  <c r="D62" i="2"/>
  <c r="F62" i="2"/>
  <c r="J191" i="2"/>
  <c r="H191" i="2"/>
  <c r="F191" i="2"/>
  <c r="D191" i="2"/>
  <c r="L190" i="2"/>
  <c r="L189" i="2"/>
  <c r="L188" i="2"/>
  <c r="J153" i="2"/>
  <c r="H153" i="2"/>
  <c r="F153" i="2"/>
  <c r="D153" i="2"/>
  <c r="L152" i="2"/>
  <c r="L151" i="2"/>
  <c r="L150" i="2"/>
  <c r="L149" i="2"/>
  <c r="J111" i="2"/>
  <c r="H111" i="2"/>
  <c r="F111" i="2"/>
  <c r="D111" i="2"/>
  <c r="L110" i="2"/>
  <c r="L109" i="2"/>
  <c r="L108" i="2"/>
  <c r="L107" i="2"/>
  <c r="L106" i="2"/>
  <c r="L105" i="2"/>
  <c r="L104" i="2"/>
  <c r="L103" i="2"/>
  <c r="L58" i="2"/>
  <c r="L57" i="2"/>
  <c r="L55" i="2"/>
  <c r="L56" i="2"/>
  <c r="L54" i="2"/>
  <c r="L53" i="2"/>
  <c r="T9" i="2" l="1"/>
  <c r="G1216" i="1"/>
  <c r="T34" i="1"/>
  <c r="T1215" i="1"/>
  <c r="T31" i="1"/>
  <c r="T32" i="1"/>
  <c r="T29" i="1"/>
  <c r="T24" i="1"/>
  <c r="T19" i="1"/>
  <c r="T17" i="1"/>
  <c r="T14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7" i="1"/>
  <c r="T27" i="1"/>
  <c r="T23" i="1"/>
  <c r="O14" i="2"/>
  <c r="K14" i="2"/>
  <c r="O1216" i="1"/>
  <c r="T1212" i="1"/>
  <c r="T1214" i="1"/>
  <c r="T1213" i="1"/>
  <c r="S1216" i="1"/>
  <c r="T1211" i="1"/>
  <c r="T512" i="1"/>
  <c r="T514" i="1"/>
  <c r="T511" i="1"/>
  <c r="T513" i="1"/>
  <c r="T249" i="1"/>
  <c r="T510" i="1"/>
  <c r="T816" i="1"/>
  <c r="R35" i="1"/>
  <c r="Q35" i="1"/>
  <c r="S8" i="5"/>
  <c r="L191" i="2"/>
  <c r="L153" i="2"/>
  <c r="L111" i="2"/>
  <c r="L52" i="2"/>
  <c r="L59" i="2"/>
  <c r="L60" i="2"/>
  <c r="L51" i="2"/>
  <c r="T1216" i="1" l="1"/>
  <c r="T14" i="2"/>
  <c r="L62" i="2"/>
  <c r="E35" i="1"/>
  <c r="F35" i="1"/>
  <c r="H35" i="1"/>
  <c r="I35" i="1"/>
  <c r="J35" i="1"/>
  <c r="L35" i="1"/>
  <c r="M35" i="1"/>
  <c r="N35" i="1"/>
  <c r="P35" i="1"/>
  <c r="G1266" i="1"/>
  <c r="G1267" i="1"/>
  <c r="G1268" i="1"/>
  <c r="E1269" i="1"/>
  <c r="F1269" i="1"/>
  <c r="H1269" i="1"/>
  <c r="I1269" i="1"/>
  <c r="J1269" i="1"/>
  <c r="L1269" i="1"/>
  <c r="M1269" i="1"/>
  <c r="N1269" i="1"/>
  <c r="P1269" i="1"/>
  <c r="Q1269" i="1"/>
  <c r="R1269" i="1"/>
  <c r="G1165" i="1"/>
  <c r="G1166" i="1"/>
  <c r="G1167" i="1"/>
  <c r="G1168" i="1"/>
  <c r="E1169" i="1"/>
  <c r="F1169" i="1"/>
  <c r="H1169" i="1"/>
  <c r="I1169" i="1"/>
  <c r="J1169" i="1"/>
  <c r="L1169" i="1"/>
  <c r="M1169" i="1"/>
  <c r="N1169" i="1"/>
  <c r="P1169" i="1"/>
  <c r="Q1169" i="1"/>
  <c r="R1169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E1106" i="1"/>
  <c r="F1106" i="1"/>
  <c r="H1106" i="1"/>
  <c r="I1106" i="1"/>
  <c r="J1106" i="1"/>
  <c r="L1106" i="1"/>
  <c r="M1106" i="1"/>
  <c r="N1106" i="1"/>
  <c r="P1106" i="1"/>
  <c r="Q1106" i="1"/>
  <c r="R110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E1049" i="1"/>
  <c r="F1049" i="1"/>
  <c r="H1049" i="1"/>
  <c r="I1049" i="1"/>
  <c r="J1049" i="1"/>
  <c r="L1049" i="1"/>
  <c r="M1049" i="1"/>
  <c r="N1049" i="1"/>
  <c r="P1049" i="1"/>
  <c r="Q1049" i="1"/>
  <c r="R104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E992" i="1"/>
  <c r="F992" i="1"/>
  <c r="H992" i="1"/>
  <c r="I992" i="1"/>
  <c r="J992" i="1"/>
  <c r="L992" i="1"/>
  <c r="M992" i="1"/>
  <c r="N992" i="1"/>
  <c r="P992" i="1"/>
  <c r="Q992" i="1"/>
  <c r="R99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E935" i="1"/>
  <c r="F935" i="1"/>
  <c r="H935" i="1"/>
  <c r="I935" i="1"/>
  <c r="J935" i="1"/>
  <c r="L935" i="1"/>
  <c r="M935" i="1"/>
  <c r="N935" i="1"/>
  <c r="P935" i="1"/>
  <c r="Q935" i="1"/>
  <c r="R935" i="1"/>
  <c r="G868" i="1"/>
  <c r="G869" i="1"/>
  <c r="G870" i="1"/>
  <c r="G871" i="1"/>
  <c r="G872" i="1"/>
  <c r="G873" i="1"/>
  <c r="G874" i="1"/>
  <c r="G875" i="1"/>
  <c r="G876" i="1"/>
  <c r="G877" i="1"/>
  <c r="G878" i="1"/>
  <c r="E879" i="1"/>
  <c r="F879" i="1"/>
  <c r="H879" i="1"/>
  <c r="I879" i="1"/>
  <c r="J879" i="1"/>
  <c r="L879" i="1"/>
  <c r="M879" i="1"/>
  <c r="N879" i="1"/>
  <c r="P879" i="1"/>
  <c r="Q879" i="1"/>
  <c r="R879" i="1"/>
  <c r="G812" i="1"/>
  <c r="G813" i="1"/>
  <c r="G814" i="1"/>
  <c r="G815" i="1"/>
  <c r="G817" i="1"/>
  <c r="G818" i="1"/>
  <c r="G819" i="1"/>
  <c r="G820" i="1"/>
  <c r="G821" i="1"/>
  <c r="G822" i="1"/>
  <c r="G823" i="1"/>
  <c r="G824" i="1"/>
  <c r="E825" i="1"/>
  <c r="F825" i="1"/>
  <c r="H825" i="1"/>
  <c r="I825" i="1"/>
  <c r="J825" i="1"/>
  <c r="L825" i="1"/>
  <c r="M825" i="1"/>
  <c r="N825" i="1"/>
  <c r="P825" i="1"/>
  <c r="Q825" i="1"/>
  <c r="R825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E766" i="1"/>
  <c r="F766" i="1"/>
  <c r="H766" i="1"/>
  <c r="I766" i="1"/>
  <c r="J766" i="1"/>
  <c r="L766" i="1"/>
  <c r="M766" i="1"/>
  <c r="N766" i="1"/>
  <c r="P766" i="1"/>
  <c r="Q766" i="1"/>
  <c r="R766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E710" i="1"/>
  <c r="F710" i="1"/>
  <c r="H710" i="1"/>
  <c r="I710" i="1"/>
  <c r="J710" i="1"/>
  <c r="L710" i="1"/>
  <c r="M710" i="1"/>
  <c r="N710" i="1"/>
  <c r="P710" i="1"/>
  <c r="Q710" i="1"/>
  <c r="R710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E643" i="1"/>
  <c r="F643" i="1"/>
  <c r="H643" i="1"/>
  <c r="I643" i="1"/>
  <c r="J643" i="1"/>
  <c r="L643" i="1"/>
  <c r="M643" i="1"/>
  <c r="N643" i="1"/>
  <c r="P643" i="1"/>
  <c r="Q643" i="1"/>
  <c r="R643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E583" i="1"/>
  <c r="F583" i="1"/>
  <c r="H583" i="1"/>
  <c r="I583" i="1"/>
  <c r="J583" i="1"/>
  <c r="L583" i="1"/>
  <c r="M583" i="1"/>
  <c r="N583" i="1"/>
  <c r="P583" i="1"/>
  <c r="Q583" i="1"/>
  <c r="R583" i="1"/>
  <c r="G499" i="1"/>
  <c r="G500" i="1"/>
  <c r="G501" i="1"/>
  <c r="G502" i="1"/>
  <c r="G503" i="1"/>
  <c r="G504" i="1"/>
  <c r="G505" i="1"/>
  <c r="G506" i="1"/>
  <c r="G507" i="1"/>
  <c r="G508" i="1"/>
  <c r="G509" i="1"/>
  <c r="G498" i="1"/>
  <c r="E515" i="1"/>
  <c r="F515" i="1"/>
  <c r="H515" i="1"/>
  <c r="I515" i="1"/>
  <c r="J515" i="1"/>
  <c r="L515" i="1"/>
  <c r="M515" i="1"/>
  <c r="N515" i="1"/>
  <c r="P515" i="1"/>
  <c r="Q515" i="1"/>
  <c r="R515" i="1"/>
  <c r="Q454" i="1"/>
  <c r="R454" i="1"/>
  <c r="G444" i="1"/>
  <c r="G445" i="1"/>
  <c r="G446" i="1"/>
  <c r="G447" i="1"/>
  <c r="G448" i="1"/>
  <c r="G449" i="1"/>
  <c r="G450" i="1"/>
  <c r="G451" i="1"/>
  <c r="G452" i="1"/>
  <c r="G453" i="1"/>
  <c r="E454" i="1"/>
  <c r="F454" i="1"/>
  <c r="H454" i="1"/>
  <c r="I454" i="1"/>
  <c r="J454" i="1"/>
  <c r="L454" i="1"/>
  <c r="M454" i="1"/>
  <c r="N454" i="1"/>
  <c r="G395" i="1"/>
  <c r="G396" i="1"/>
  <c r="G397" i="1"/>
  <c r="G398" i="1"/>
  <c r="G399" i="1"/>
  <c r="E400" i="1"/>
  <c r="F400" i="1"/>
  <c r="H400" i="1"/>
  <c r="I400" i="1"/>
  <c r="J400" i="1"/>
  <c r="L400" i="1"/>
  <c r="M400" i="1"/>
  <c r="N400" i="1"/>
  <c r="P400" i="1"/>
  <c r="Q400" i="1"/>
  <c r="R400" i="1"/>
  <c r="G349" i="1"/>
  <c r="G350" i="1"/>
  <c r="G351" i="1"/>
  <c r="G352" i="1"/>
  <c r="G353" i="1"/>
  <c r="E354" i="1"/>
  <c r="F354" i="1"/>
  <c r="H354" i="1"/>
  <c r="I354" i="1"/>
  <c r="J354" i="1"/>
  <c r="L354" i="1"/>
  <c r="M354" i="1"/>
  <c r="N354" i="1"/>
  <c r="P354" i="1"/>
  <c r="Q354" i="1"/>
  <c r="R354" i="1"/>
  <c r="G304" i="1"/>
  <c r="G305" i="1"/>
  <c r="G306" i="1"/>
  <c r="G307" i="1"/>
  <c r="G308" i="1"/>
  <c r="E309" i="1"/>
  <c r="F309" i="1"/>
  <c r="H309" i="1"/>
  <c r="I309" i="1"/>
  <c r="J309" i="1"/>
  <c r="L309" i="1"/>
  <c r="M309" i="1"/>
  <c r="N309" i="1"/>
  <c r="Q309" i="1"/>
  <c r="R30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30" i="1"/>
  <c r="E254" i="1"/>
  <c r="F254" i="1"/>
  <c r="H254" i="1"/>
  <c r="I254" i="1"/>
  <c r="J254" i="1"/>
  <c r="L254" i="1"/>
  <c r="M254" i="1"/>
  <c r="N254" i="1"/>
  <c r="P254" i="1"/>
  <c r="Q254" i="1"/>
  <c r="R254" i="1"/>
  <c r="D254" i="1"/>
  <c r="T509" i="1" l="1"/>
  <c r="S1169" i="1"/>
  <c r="T926" i="1"/>
  <c r="K1269" i="1"/>
  <c r="O1269" i="1"/>
  <c r="S454" i="1"/>
  <c r="T448" i="1"/>
  <c r="T350" i="1"/>
  <c r="T305" i="1"/>
  <c r="T243" i="1"/>
  <c r="T239" i="1"/>
  <c r="T234" i="1"/>
  <c r="S309" i="1"/>
  <c r="T245" i="1"/>
  <c r="T237" i="1"/>
  <c r="T233" i="1"/>
  <c r="S643" i="1"/>
  <c r="T247" i="1"/>
  <c r="T235" i="1"/>
  <c r="T230" i="1"/>
  <c r="T246" i="1"/>
  <c r="T242" i="1"/>
  <c r="T238" i="1"/>
  <c r="T450" i="1"/>
  <c r="T449" i="1"/>
  <c r="S992" i="1"/>
  <c r="T241" i="1"/>
  <c r="T248" i="1"/>
  <c r="T244" i="1"/>
  <c r="T240" i="1"/>
  <c r="T236" i="1"/>
  <c r="T232" i="1"/>
  <c r="T395" i="1"/>
  <c r="S825" i="1"/>
  <c r="S879" i="1"/>
  <c r="S1106" i="1"/>
  <c r="S354" i="1"/>
  <c r="S766" i="1"/>
  <c r="O254" i="1"/>
  <c r="S1269" i="1"/>
  <c r="T397" i="1"/>
  <c r="S515" i="1"/>
  <c r="S1049" i="1"/>
  <c r="K254" i="1"/>
  <c r="S254" i="1"/>
  <c r="T231" i="1"/>
  <c r="T399" i="1"/>
  <c r="S583" i="1"/>
  <c r="S935" i="1"/>
  <c r="S35" i="1"/>
  <c r="S710" i="1"/>
  <c r="G515" i="1"/>
  <c r="T451" i="1"/>
  <c r="T447" i="1"/>
  <c r="T453" i="1"/>
  <c r="T445" i="1"/>
  <c r="T452" i="1"/>
  <c r="T444" i="1"/>
  <c r="T446" i="1"/>
  <c r="T398" i="1"/>
  <c r="S400" i="1"/>
  <c r="T396" i="1"/>
  <c r="T351" i="1"/>
  <c r="T353" i="1"/>
  <c r="T349" i="1"/>
  <c r="T352" i="1"/>
  <c r="T308" i="1"/>
  <c r="T304" i="1"/>
  <c r="T307" i="1"/>
  <c r="T306" i="1"/>
  <c r="G254" i="1"/>
  <c r="G1265" i="1"/>
  <c r="G1269" i="1" s="1"/>
  <c r="T1168" i="1"/>
  <c r="T1166" i="1"/>
  <c r="T1167" i="1"/>
  <c r="O1169" i="1"/>
  <c r="K1169" i="1"/>
  <c r="T254" i="1" l="1"/>
  <c r="Y7" i="1" s="1"/>
  <c r="G1164" i="1"/>
  <c r="G1169" i="1" s="1"/>
  <c r="D1169" i="1"/>
  <c r="O1106" i="1"/>
  <c r="K1106" i="1"/>
  <c r="G1093" i="1" l="1"/>
  <c r="G1106" i="1" s="1"/>
  <c r="O1049" i="1"/>
  <c r="K1049" i="1"/>
  <c r="G1036" i="1" l="1"/>
  <c r="G1049" i="1" s="1"/>
  <c r="O992" i="1"/>
  <c r="K992" i="1"/>
  <c r="T983" i="1" l="1"/>
  <c r="D992" i="1"/>
  <c r="T984" i="1"/>
  <c r="G979" i="1"/>
  <c r="G992" i="1" s="1"/>
  <c r="O935" i="1"/>
  <c r="K935" i="1"/>
  <c r="G922" i="1" l="1"/>
  <c r="G935" i="1" s="1"/>
  <c r="O879" i="1"/>
  <c r="K879" i="1"/>
  <c r="G867" i="1" l="1"/>
  <c r="G879" i="1" s="1"/>
  <c r="O825" i="1"/>
  <c r="K825" i="1"/>
  <c r="T815" i="1" l="1"/>
  <c r="G811" i="1"/>
  <c r="G825" i="1" s="1"/>
  <c r="O766" i="1"/>
  <c r="K766" i="1"/>
  <c r="D766" i="1" l="1"/>
  <c r="G753" i="1"/>
  <c r="G766" i="1" s="1"/>
  <c r="O710" i="1"/>
  <c r="K710" i="1"/>
  <c r="G695" i="1" l="1"/>
  <c r="G710" i="1" s="1"/>
  <c r="D710" i="1"/>
  <c r="O643" i="1"/>
  <c r="K643" i="1"/>
  <c r="G628" i="1" l="1"/>
  <c r="G643" i="1" s="1"/>
  <c r="O583" i="1"/>
  <c r="K583" i="1"/>
  <c r="G569" i="1" l="1"/>
  <c r="G583" i="1" s="1"/>
  <c r="D583" i="1"/>
  <c r="O515" i="1"/>
  <c r="K515" i="1"/>
  <c r="D515" i="1" l="1"/>
  <c r="O454" i="1"/>
  <c r="K454" i="1"/>
  <c r="D454" i="1" l="1"/>
  <c r="G443" i="1"/>
  <c r="G454" i="1" s="1"/>
  <c r="O400" i="1"/>
  <c r="K400" i="1"/>
  <c r="T443" i="1" l="1"/>
  <c r="T454" i="1" s="1"/>
  <c r="Y11" i="1" s="1"/>
  <c r="G394" i="1"/>
  <c r="G400" i="1" s="1"/>
  <c r="O354" i="1"/>
  <c r="K354" i="1"/>
  <c r="G348" i="1" l="1"/>
  <c r="G354" i="1" s="1"/>
  <c r="K309" i="1"/>
  <c r="O309" i="1" l="1"/>
  <c r="G303" i="1"/>
  <c r="G309" i="1" s="1"/>
  <c r="T303" i="1" l="1"/>
  <c r="R66" i="8"/>
  <c r="R65" i="8"/>
  <c r="R64" i="8"/>
  <c r="R63" i="8"/>
  <c r="R62" i="8"/>
  <c r="Q67" i="8"/>
  <c r="P67" i="8"/>
  <c r="O67" i="8"/>
  <c r="N66" i="8"/>
  <c r="N65" i="8"/>
  <c r="N64" i="8"/>
  <c r="N63" i="8"/>
  <c r="N62" i="8"/>
  <c r="M67" i="8"/>
  <c r="L67" i="8"/>
  <c r="K67" i="8"/>
  <c r="J66" i="8"/>
  <c r="J65" i="8"/>
  <c r="J64" i="8"/>
  <c r="J63" i="8"/>
  <c r="J62" i="8"/>
  <c r="I67" i="8"/>
  <c r="H67" i="8"/>
  <c r="G67" i="8"/>
  <c r="F66" i="8"/>
  <c r="F65" i="8"/>
  <c r="F64" i="8"/>
  <c r="F63" i="8"/>
  <c r="F62" i="8"/>
  <c r="Q20" i="8"/>
  <c r="P20" i="8"/>
  <c r="O20" i="8"/>
  <c r="I20" i="8"/>
  <c r="H20" i="8"/>
  <c r="G20" i="8"/>
  <c r="F19" i="8"/>
  <c r="E20" i="8"/>
  <c r="D20" i="8"/>
  <c r="C20" i="8"/>
  <c r="F18" i="8"/>
  <c r="F17" i="8"/>
  <c r="F16" i="8"/>
  <c r="F15" i="8"/>
  <c r="F14" i="8"/>
  <c r="F13" i="8"/>
  <c r="F12" i="8"/>
  <c r="F11" i="8"/>
  <c r="S14" i="8" l="1"/>
  <c r="S13" i="8"/>
  <c r="S12" i="8"/>
  <c r="R20" i="8"/>
  <c r="F67" i="8"/>
  <c r="J67" i="8"/>
  <c r="N67" i="8"/>
  <c r="S11" i="8"/>
  <c r="F20" i="8"/>
  <c r="J20" i="8"/>
  <c r="R67" i="8"/>
  <c r="N20" i="8"/>
  <c r="M20" i="8"/>
  <c r="L20" i="8"/>
  <c r="K20" i="8"/>
  <c r="S67" i="8" l="1"/>
  <c r="S20" i="8"/>
  <c r="D1269" i="1"/>
  <c r="T1268" i="1"/>
  <c r="D1106" i="1"/>
  <c r="D1049" i="1"/>
  <c r="D935" i="1"/>
  <c r="D879" i="1"/>
  <c r="D825" i="1"/>
  <c r="D643" i="1"/>
  <c r="T1266" i="1" l="1"/>
  <c r="T1265" i="1"/>
  <c r="T1267" i="1"/>
  <c r="T1040" i="1"/>
  <c r="T824" i="1"/>
  <c r="T1047" i="1"/>
  <c r="T1048" i="1"/>
  <c r="T823" i="1"/>
  <c r="T991" i="1"/>
  <c r="T870" i="1"/>
  <c r="T871" i="1"/>
  <c r="T873" i="1"/>
  <c r="T877" i="1"/>
  <c r="T1037" i="1"/>
  <c r="T1042" i="1"/>
  <c r="T1044" i="1"/>
  <c r="T1046" i="1"/>
  <c r="T1098" i="1"/>
  <c r="T1100" i="1"/>
  <c r="T1104" i="1"/>
  <c r="T924" i="1"/>
  <c r="T927" i="1"/>
  <c r="T634" i="1"/>
  <c r="T765" i="1"/>
  <c r="T1105" i="1"/>
  <c r="T637" i="1"/>
  <c r="T812" i="1"/>
  <c r="T822" i="1"/>
  <c r="T1038" i="1"/>
  <c r="T1041" i="1"/>
  <c r="T989" i="1"/>
  <c r="T697" i="1"/>
  <c r="T699" i="1"/>
  <c r="T700" i="1"/>
  <c r="T702" i="1"/>
  <c r="T868" i="1"/>
  <c r="T1101" i="1"/>
  <c r="T820" i="1"/>
  <c r="T925" i="1"/>
  <c r="T928" i="1"/>
  <c r="T930" i="1"/>
  <c r="T703" i="1"/>
  <c r="T705" i="1"/>
  <c r="T709" i="1"/>
  <c r="T755" i="1"/>
  <c r="T758" i="1"/>
  <c r="T931" i="1"/>
  <c r="T1095" i="1"/>
  <c r="T1103" i="1"/>
  <c r="T639" i="1"/>
  <c r="T762" i="1"/>
  <c r="T814" i="1"/>
  <c r="T638" i="1"/>
  <c r="T640" i="1"/>
  <c r="T708" i="1"/>
  <c r="T818" i="1"/>
  <c r="T987" i="1"/>
  <c r="T1094" i="1"/>
  <c r="T878" i="1"/>
  <c r="T981" i="1"/>
  <c r="T1039" i="1"/>
  <c r="T696" i="1"/>
  <c r="T821" i="1"/>
  <c r="T876" i="1"/>
  <c r="T980" i="1"/>
  <c r="T990" i="1"/>
  <c r="T761" i="1"/>
  <c r="T934" i="1"/>
  <c r="T986" i="1"/>
  <c r="T1097" i="1"/>
  <c r="T631" i="1"/>
  <c r="T628" i="1"/>
  <c r="T817" i="1"/>
  <c r="T811" i="1"/>
  <c r="T819" i="1"/>
  <c r="T929" i="1"/>
  <c r="T632" i="1"/>
  <c r="T635" i="1"/>
  <c r="T695" i="1"/>
  <c r="T707" i="1"/>
  <c r="T757" i="1"/>
  <c r="T760" i="1"/>
  <c r="T875" i="1"/>
  <c r="T923" i="1"/>
  <c r="T933" i="1"/>
  <c r="T982" i="1"/>
  <c r="T985" i="1"/>
  <c r="T1102" i="1"/>
  <c r="T1165" i="1"/>
  <c r="T698" i="1"/>
  <c r="T701" i="1"/>
  <c r="T867" i="1"/>
  <c r="T630" i="1"/>
  <c r="T633" i="1"/>
  <c r="T642" i="1"/>
  <c r="T706" i="1"/>
  <c r="T756" i="1"/>
  <c r="T759" i="1"/>
  <c r="T813" i="1"/>
  <c r="T874" i="1"/>
  <c r="T1043" i="1"/>
  <c r="T1096" i="1"/>
  <c r="T1099" i="1"/>
  <c r="T1164" i="1"/>
  <c r="T763" i="1"/>
  <c r="T988" i="1"/>
  <c r="T636" i="1"/>
  <c r="T629" i="1"/>
  <c r="T641" i="1"/>
  <c r="T704" i="1"/>
  <c r="T754" i="1"/>
  <c r="T764" i="1"/>
  <c r="T869" i="1"/>
  <c r="T872" i="1"/>
  <c r="T932" i="1"/>
  <c r="T979" i="1"/>
  <c r="T1045" i="1"/>
  <c r="T1093" i="1"/>
  <c r="T1036" i="1"/>
  <c r="T922" i="1"/>
  <c r="T753" i="1"/>
  <c r="D400" i="1"/>
  <c r="D354" i="1"/>
  <c r="D309" i="1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Q17" i="4"/>
  <c r="P17" i="4"/>
  <c r="O17" i="4"/>
  <c r="M17" i="4"/>
  <c r="L17" i="4"/>
  <c r="K17" i="4"/>
  <c r="I17" i="4"/>
  <c r="H17" i="4"/>
  <c r="G17" i="4"/>
  <c r="S16" i="4"/>
  <c r="S15" i="4"/>
  <c r="S13" i="4"/>
  <c r="S12" i="4"/>
  <c r="E14" i="2"/>
  <c r="D14" i="2"/>
  <c r="N17" i="4" l="1"/>
  <c r="T1269" i="1"/>
  <c r="T1169" i="1"/>
  <c r="Y23" i="1" s="1"/>
  <c r="T1106" i="1"/>
  <c r="Y22" i="1" s="1"/>
  <c r="T1049" i="1"/>
  <c r="Y21" i="1" s="1"/>
  <c r="T992" i="1"/>
  <c r="Y20" i="1" s="1"/>
  <c r="T935" i="1"/>
  <c r="Y19" i="1" s="1"/>
  <c r="T879" i="1"/>
  <c r="Y18" i="1" s="1"/>
  <c r="T825" i="1"/>
  <c r="Y17" i="1" s="1"/>
  <c r="T766" i="1"/>
  <c r="Y16" i="1" s="1"/>
  <c r="T710" i="1"/>
  <c r="Y15" i="1" s="1"/>
  <c r="T643" i="1"/>
  <c r="Y14" i="1" s="1"/>
  <c r="T503" i="1"/>
  <c r="T348" i="1"/>
  <c r="T354" i="1" s="1"/>
  <c r="Y9" i="1" s="1"/>
  <c r="T570" i="1"/>
  <c r="T571" i="1"/>
  <c r="T574" i="1"/>
  <c r="T578" i="1"/>
  <c r="T580" i="1"/>
  <c r="T394" i="1"/>
  <c r="T400" i="1" s="1"/>
  <c r="Y10" i="1" s="1"/>
  <c r="T507" i="1"/>
  <c r="T499" i="1"/>
  <c r="T506" i="1"/>
  <c r="T573" i="1"/>
  <c r="T579" i="1"/>
  <c r="T500" i="1"/>
  <c r="T504" i="1"/>
  <c r="T508" i="1"/>
  <c r="T576" i="1"/>
  <c r="T582" i="1"/>
  <c r="T502" i="1"/>
  <c r="T572" i="1"/>
  <c r="T575" i="1"/>
  <c r="T577" i="1"/>
  <c r="T581" i="1"/>
  <c r="T501" i="1"/>
  <c r="T505" i="1"/>
  <c r="T569" i="1"/>
  <c r="T498" i="1"/>
  <c r="S12" i="5"/>
  <c r="S29" i="6"/>
  <c r="J17" i="4"/>
  <c r="S14" i="4"/>
  <c r="F17" i="4"/>
  <c r="R17" i="4"/>
  <c r="S11" i="4"/>
  <c r="T583" i="1" l="1"/>
  <c r="Y13" i="1" s="1"/>
  <c r="T515" i="1"/>
  <c r="Y12" i="1" s="1"/>
  <c r="T309" i="1"/>
  <c r="Y8" i="1" s="1"/>
  <c r="S17" i="4"/>
  <c r="D35" i="1" l="1"/>
  <c r="G35" i="1" l="1"/>
  <c r="O35" i="1"/>
  <c r="K35" i="1"/>
  <c r="T35" i="1" l="1"/>
</calcChain>
</file>

<file path=xl/sharedStrings.xml><?xml version="1.0" encoding="utf-8"?>
<sst xmlns="http://schemas.openxmlformats.org/spreadsheetml/2006/main" count="1032" uniqueCount="201">
  <si>
    <t>Período: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</si>
  <si>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</si>
  <si>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</si>
  <si>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</si>
  <si>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</si>
  <si>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</si>
  <si>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</si>
  <si>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</si>
  <si>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</si>
  <si>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</si>
  <si>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</si>
  <si>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</si>
  <si>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1er Trimestre</t>
  </si>
  <si>
    <t>2do Trimestre</t>
  </si>
  <si>
    <t>3er Trimestre</t>
  </si>
  <si>
    <t>4to Trimestre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</si>
  <si>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</si>
  <si>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</si>
  <si>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</si>
  <si>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</si>
  <si>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</si>
  <si>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>Total 1T</t>
  </si>
  <si>
    <t xml:space="preserve">Carnet de Aprendizaje </t>
  </si>
  <si>
    <t>Licencia de Motorista</t>
  </si>
  <si>
    <t xml:space="preserve">Duplicados </t>
  </si>
  <si>
    <t xml:space="preserve">Cambio de Transmisión </t>
  </si>
  <si>
    <t>Cambio de Oficial a Civil</t>
  </si>
  <si>
    <t>Cambio de Militar a Civil</t>
  </si>
  <si>
    <t>Licencia de Conducir Categoría 5</t>
  </si>
  <si>
    <t>Licencia de Conducir Policías</t>
  </si>
  <si>
    <t>Licencia de Conducir Militares</t>
  </si>
  <si>
    <t>Re-Examen Teórico</t>
  </si>
  <si>
    <t>Re-Examen Práctico</t>
  </si>
  <si>
    <t>Renovación Policías</t>
  </si>
  <si>
    <t>Duplicados Policías</t>
  </si>
  <si>
    <t>Cambio de Categoría Policías</t>
  </si>
  <si>
    <t>Renovación Militares</t>
  </si>
  <si>
    <t>Duplicados Militares</t>
  </si>
  <si>
    <t>Cambio de Categoría Militares</t>
  </si>
  <si>
    <t xml:space="preserve">TOTAL GENERAL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</si>
  <si>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</si>
  <si>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</si>
  <si>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</si>
  <si>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</si>
  <si>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</si>
  <si>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Contactos con operadores de TP</t>
  </si>
  <si>
    <t>Inspección de vehiculos</t>
  </si>
  <si>
    <t>Certificación de Trailer</t>
  </si>
  <si>
    <t>Certificación de Buggys</t>
  </si>
  <si>
    <t>Inspección de Four Wheel</t>
  </si>
  <si>
    <t>Transformaciones de vehículos</t>
  </si>
  <si>
    <t>Registro y Validación de Talleres</t>
  </si>
  <si>
    <t>Recepción de documentos TP</t>
  </si>
  <si>
    <t>Total 2T</t>
  </si>
  <si>
    <t>Total 3T</t>
  </si>
  <si>
    <t>Total 4T</t>
  </si>
  <si>
    <t xml:space="preserve">SERVICIOS DE LICENCIAS DE CONDUCIR </t>
  </si>
  <si>
    <t xml:space="preserve">SERVICIOS DE TRANSPORTE DE CARGA </t>
  </si>
  <si>
    <t>SERVICIOS DE VEHÍCULOS DE MOTOR</t>
  </si>
  <si>
    <t xml:space="preserve">Septiembre </t>
  </si>
  <si>
    <t>SERVICIOS DE LICENCIA DE OPERACIÓN DE TRANSPORTE DE PASAJEROS</t>
  </si>
  <si>
    <t>SERVICIOS DE ENEVIAL</t>
  </si>
  <si>
    <t xml:space="preserve">TOTAL </t>
  </si>
  <si>
    <t xml:space="preserve">SERVICIOS DE LICENCIAS DE CONDUCIR SEDE CENTRAL </t>
  </si>
  <si>
    <t>SERVICIOS DE LICENCIAS DE CONDUCIR MULTICENTRO CHURCHILL</t>
  </si>
  <si>
    <t>SERVICIOS DE LICENCIAS DE CONDUCIR BLUE MALL</t>
  </si>
  <si>
    <t xml:space="preserve">SERVICIOS DE LICENCIAS DE CONDUCIR MEGACENTRO </t>
  </si>
  <si>
    <t>SERVICIOS DE LICENCIAS DE CONDUCIR SAMBIL</t>
  </si>
  <si>
    <t>SERVICIOS DE LICENCIAS DE CONDUCIR SANTIAGO</t>
  </si>
  <si>
    <t>SERVICIOS DE LICENCIAS DE CONDUCIR ROMANA</t>
  </si>
  <si>
    <t>SERVICIOS DE LICENCIAS DE CONDUCIR AZUA</t>
  </si>
  <si>
    <t>SERVICIOS DE LICENCIAS DE CONDUCIR PUERTO PLATA</t>
  </si>
  <si>
    <t>SERVICIOS DE LICENCIAS DE CONDUCIR MAO</t>
  </si>
  <si>
    <t>SERVICIOS DE LICENCIAS DE CONDUCIR HIGUEY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</si>
  <si>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</si>
  <si>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</si>
  <si>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</si>
  <si>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</si>
  <si>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>SERVICIOS DE LICENCIAS DE CONDUCIR NEW YORK</t>
  </si>
  <si>
    <t xml:space="preserve">Licencia de  Conducir </t>
  </si>
  <si>
    <t>Renovación</t>
  </si>
  <si>
    <t xml:space="preserve">Cambio de Categoría </t>
  </si>
  <si>
    <t>SERVICIOS DE LICENCIAS DE CONDUCIR FUERZAS ARMADAS</t>
  </si>
  <si>
    <t xml:space="preserve">Garantizar el correcto funcionamiento de las Terminales privadas de pasajeros. 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</si>
  <si>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</si>
  <si>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</si>
  <si>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</si>
  <si>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</si>
  <si>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</si>
  <si>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</si>
  <si>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</si>
  <si>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</si>
  <si>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(GESTIÓN DE VÍAS)</t>
  </si>
  <si>
    <t>SERVICIOS DE TRÁNSITO Y VIALIDAD (DEPARTAMENTO DE SUPERVISIÓN Y CONTROL)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</si>
  <si>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</si>
  <si>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</si>
  <si>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</si>
  <si>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</si>
  <si>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</si>
  <si>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TIPO DE SERVICIOS</t>
  </si>
  <si>
    <t>ELABORADO POR:</t>
  </si>
  <si>
    <t>REVISADO POR:</t>
  </si>
  <si>
    <t>DIRECTOR (A) PLANIFICACIÓN  Y DESARROLLO</t>
  </si>
  <si>
    <t>SERVICIOS DE LICENCIAS DE CONDUCIR SAN FRANCISCO DE MACORÍS</t>
  </si>
  <si>
    <t xml:space="preserve">SEDE CENTRAL </t>
  </si>
  <si>
    <t>MULTICENTRO CHURCHILL</t>
  </si>
  <si>
    <t xml:space="preserve">MEGACENTRO </t>
  </si>
  <si>
    <t>SAMBIL</t>
  </si>
  <si>
    <t>BLUE MALL</t>
  </si>
  <si>
    <t>SANTIAGO</t>
  </si>
  <si>
    <t>ROMANA</t>
  </si>
  <si>
    <t xml:space="preserve"> AZUA</t>
  </si>
  <si>
    <t>SAN FRANCISCO DE MACORÍS</t>
  </si>
  <si>
    <t>PUERTO PLATA</t>
  </si>
  <si>
    <t>MAO</t>
  </si>
  <si>
    <t>HIGUEY</t>
  </si>
  <si>
    <t>BARAHONA</t>
  </si>
  <si>
    <t>SAN JUAN DE LA MAGUANA</t>
  </si>
  <si>
    <t xml:space="preserve"> NAGUA</t>
  </si>
  <si>
    <t>LA VEGA</t>
  </si>
  <si>
    <t>NEW YORK</t>
  </si>
  <si>
    <t xml:space="preserve">Centros con mayores servicios Realizados </t>
  </si>
  <si>
    <t xml:space="preserve">Abastecimiento de Alimentos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</si>
  <si>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</si>
  <si>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</si>
  <si>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</si>
  <si>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</si>
  <si>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</si>
  <si>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</si>
  <si>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</si>
  <si>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</si>
  <si>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</si>
  <si>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TIPO DE CARGA </t>
  </si>
  <si>
    <t>TOTAL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</si>
  <si>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</si>
  <si>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</si>
  <si>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</si>
  <si>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</si>
  <si>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</si>
  <si>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</si>
  <si>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</si>
  <si>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</si>
  <si>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SECTOR </t>
  </si>
  <si>
    <t>Certificaciones de Inscripción de  Registros</t>
  </si>
  <si>
    <t>Cuatro Ejes</t>
  </si>
  <si>
    <t xml:space="preserve">Cinco Ejes </t>
  </si>
  <si>
    <t xml:space="preserve">Seis Ejes </t>
  </si>
  <si>
    <t xml:space="preserve">Siete Ejes o mas </t>
  </si>
  <si>
    <t>Puntual</t>
  </si>
  <si>
    <t xml:space="preserve">Recurrente </t>
  </si>
  <si>
    <t xml:space="preserve">Extrapesado </t>
  </si>
  <si>
    <t xml:space="preserve">Transporte de Valores </t>
  </si>
  <si>
    <t>TIPOS DE PERMISOS EN ZONA DE ACCESO RESTRINGIDO (ZAR)</t>
  </si>
  <si>
    <t xml:space="preserve">TIPOS DE PERMISOS 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</si>
  <si>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</si>
  <si>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</si>
  <si>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</si>
  <si>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</si>
  <si>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 xml:space="preserve">ENCARGADO (A) CALIDAD EN LA GESTIÓN </t>
  </si>
  <si>
    <t>ENCARGADO (A) FORMULACIÓN, MONITOREO Y EVALUACIÓN PPP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</si>
  <si>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</si>
  <si>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</si>
  <si>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</si>
  <si>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</si>
  <si>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MADRID</t>
  </si>
  <si>
    <t>Renovación Permiso de Aprendizaje</t>
  </si>
  <si>
    <t xml:space="preserve">Permiso de Aprendizaje </t>
  </si>
  <si>
    <t>Período: 2023</t>
  </si>
  <si>
    <t>Permiso de colocación de publicidad exterior en vías interurbanas (Esta actividad la esta realizando desde el mes de julio 2022 la subdirección)</t>
  </si>
  <si>
    <t xml:space="preserve">PERMISOS DE EMITIDOS EN FERIADO DE SEMANA SANTA POR TIPO DE CARGA </t>
  </si>
  <si>
    <t>PERMISOS DE CARGA EMITIDOS PARA ZONA DE ACCESO RESTRINGIDO POR SECTOR AL QUE PERTENECE</t>
  </si>
  <si>
    <t>CANTIDAD DE EJES</t>
  </si>
  <si>
    <t xml:space="preserve">PERMISOS ENTREGADOS PARA ZONA DE ACCESO RESTRINGIDO SEGÚN TAMAÑO DE LOS VEHÍCULOS </t>
  </si>
  <si>
    <t>ENCARGADO DE ATENCIÓN AL CIUDADANO</t>
  </si>
  <si>
    <t>Emisión Licencia de Conducir Diplomática</t>
  </si>
  <si>
    <t xml:space="preserve">Cambio de Licencias de Conducir Categoría 2 a 3 </t>
  </si>
  <si>
    <t>Cambio de Licencias de Conducir Categoría 3 a 4</t>
  </si>
  <si>
    <t>Cambio de Licencias de Conducir Categoría 2 a 3</t>
  </si>
  <si>
    <t xml:space="preserve">Licencia de Operación Alquiler Autobuses Panorámicos </t>
  </si>
  <si>
    <t xml:space="preserve">Licencia de Operación Alquiler Bicicletas 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</si>
  <si>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</si>
  <si>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</si>
  <si>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</si>
  <si>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</si>
  <si>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</si>
  <si>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</si>
  <si>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</si>
  <si>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</si>
  <si>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</si>
  <si>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</si>
  <si>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</si>
  <si>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</si>
  <si>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</si>
  <si>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</si>
  <si>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</si>
  <si>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</si>
  <si>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</si>
  <si>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</si>
  <si>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Cambio de Extranjero a Dominicano</t>
  </si>
  <si>
    <t>Licencia de Operación Scooters</t>
  </si>
  <si>
    <t xml:space="preserve">Licencia de Conducir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</si>
</sst>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"/>
    </font>
    <font>
      <b/>
      <sz val="12"/>
      <name val="Calibri "/>
    </font>
    <font>
      <sz val="12"/>
      <name val="Calibri "/>
    </font>
    <font>
      <b/>
      <sz val="12"/>
      <color theme="1"/>
      <name val="Calibri 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</cellStyleXfs>
  <cellXfs count="17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2" xfId="0" applyFont="1" applyBorder="1" applyAlignment="1">
      <alignment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2" fillId="0" borderId="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0" fillId="0" borderId="2" xfId="0" applyBorder="1"/>
    <xf numFmtId="0" fontId="5" fillId="0" borderId="2" xfId="0" applyFont="1" applyBorder="1"/>
    <xf numFmtId="0" fontId="3" fillId="0" borderId="2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3" fontId="10" fillId="0" borderId="2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9" fillId="0" borderId="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" fontId="11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3" fillId="0" borderId="0" xfId="0" applyFont="1"/>
    <xf numFmtId="3" fontId="1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/>
    <xf numFmtId="3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11" fillId="0" borderId="21" xfId="0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3" fontId="10" fillId="2" borderId="2" xfId="0" applyNumberFormat="1" applyFont="1" applyFill="1" applyBorder="1" applyAlignment="1">
      <alignment horizontal="right"/>
    </xf>
    <xf numFmtId="1" fontId="11" fillId="2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0" fontId="0" fillId="2" borderId="0" xfId="0" applyFill="1" applyAlignment="1">
      <alignment horizontal="right"/>
    </xf>
    <xf numFmtId="0" fontId="3" fillId="2" borderId="2" xfId="0" applyFont="1" applyFill="1" applyBorder="1"/>
    <xf numFmtId="3" fontId="2" fillId="0" borderId="2" xfId="0" applyNumberFormat="1" applyFont="1" applyBorder="1" applyAlignment="1">
      <alignment horizontal="right"/>
    </xf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16" fillId="7" borderId="19" xfId="0" applyNumberFormat="1" applyFont="1" applyFill="1" applyBorder="1" applyAlignment="1">
      <alignment horizontal="right"/>
    </xf>
    <xf numFmtId="3" fontId="16" fillId="7" borderId="20" xfId="0" applyNumberFormat="1" applyFont="1" applyFill="1" applyBorder="1" applyAlignment="1">
      <alignment horizontal="right"/>
    </xf>
    <xf numFmtId="0" fontId="16" fillId="7" borderId="19" xfId="0" applyFont="1" applyFill="1" applyBorder="1" applyAlignment="1">
      <alignment horizontal="right"/>
    </xf>
    <xf numFmtId="0" fontId="16" fillId="7" borderId="20" xfId="0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16" fillId="8" borderId="19" xfId="0" applyNumberFormat="1" applyFont="1" applyFill="1" applyBorder="1" applyAlignment="1">
      <alignment horizontal="right"/>
    </xf>
    <xf numFmtId="3" fontId="16" fillId="8" borderId="20" xfId="0" applyNumberFormat="1" applyFont="1" applyFill="1" applyBorder="1" applyAlignment="1">
      <alignment horizontal="right"/>
    </xf>
    <xf numFmtId="0" fontId="16" fillId="8" borderId="19" xfId="0" applyFont="1" applyFill="1" applyBorder="1" applyAlignment="1">
      <alignment horizontal="right"/>
    </xf>
    <xf numFmtId="0" fontId="16" fillId="8" borderId="20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Porcentual 2 5" xfId="1" xr:uid="{00000000-0005-0000-0000-000003000000}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238409377354495E-2"/>
          <c:y val="9.0565992156168576E-2"/>
          <c:w val="0.75772308946755185"/>
          <c:h val="0.851014769367391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CONDUCIR'!$T$7</c:f>
              <c:numCache>
                <c:formatCode>#,##0</c:formatCode>
                <c:ptCount val="1"/>
                <c:pt idx="0">
                  <c:v>34182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0E-4C3A-88BE-14C6F68CC230}"/>
            </c:ext>
          </c:extLst>
        </c:ser>
        <c:ser>
          <c:idx val="0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CONDUCIR'!$T$8</c:f>
              <c:numCache>
                <c:formatCode>#,##0</c:formatCode>
                <c:ptCount val="1"/>
                <c:pt idx="0">
                  <c:v>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0E-4C3A-88BE-14C6F68CC230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CONDUCIR'!$T$9</c:f>
              <c:numCache>
                <c:formatCode>#,##0</c:formatCode>
                <c:ptCount val="1"/>
                <c:pt idx="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0E-4C3A-88BE-14C6F68CC230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CONDUCIR'!$T$10</c:f>
              <c:numCache>
                <c:formatCode>#,##0</c:formatCode>
                <c:ptCount val="1"/>
                <c:pt idx="0">
                  <c:v>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0E-4C3A-88BE-14C6F68CC230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E-4C3A-88BE-14C6F68CC230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CONDUCIR'!$T$12</c:f>
              <c:numCache>
                <c:formatCode>#,##0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0E-4C3A-88BE-14C6F68CC230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CONDUCIR'!$T$13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0E-4C3A-88BE-14C6F68CC230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CONDUCIR'!$T$14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0E-4C3A-88BE-14C6F68CC230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CONDUCIR'!$T$15</c:f>
              <c:numCache>
                <c:formatCode>#,##0</c:formatCode>
                <c:ptCount val="1"/>
                <c:pt idx="0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0E-4C3A-88BE-14C6F68CC230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CONDUCIR'!$T$16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0E-4C3A-88BE-14C6F68CC230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CONDUCIR'!$T$17</c:f>
              <c:numCache>
                <c:formatCode>#,##0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0E-4C3A-88BE-14C6F68CC230}"/>
            </c:ext>
          </c:extLst>
        </c:ser>
        <c:ser>
          <c:idx val="12"/>
          <c:order val="12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CONDUCIR'!$T$18</c:f>
              <c:numCache>
                <c:formatCode>#,##0</c:formatCode>
                <c:ptCount val="1"/>
                <c:pt idx="0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0E-4C3A-88BE-14C6F68CC230}"/>
            </c:ext>
          </c:extLst>
        </c:ser>
        <c:ser>
          <c:idx val="13"/>
          <c:order val="13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CONDUCIR'!$T$19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0E-4C3A-88BE-14C6F68CC230}"/>
            </c:ext>
          </c:extLst>
        </c:ser>
        <c:ser>
          <c:idx val="14"/>
          <c:order val="14"/>
          <c:tx>
            <c:strRef>
              <c:f>'LICENCIA DE CONDUCIR'!$C$20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CONDUCIR'!$T$20</c:f>
              <c:numCache>
                <c:formatCode>#,##0</c:formatCode>
                <c:ptCount val="1"/>
                <c:pt idx="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0E-4C3A-88BE-14C6F68CC230}"/>
            </c:ext>
          </c:extLst>
        </c:ser>
        <c:ser>
          <c:idx val="16"/>
          <c:order val="16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CONDUCIR'!$T$21</c:f>
              <c:numCache>
                <c:formatCode>#,##0</c:formatCode>
                <c:ptCount val="1"/>
                <c:pt idx="0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0E-4C3A-88BE-14C6F68CC230}"/>
            </c:ext>
          </c:extLst>
        </c:ser>
        <c:ser>
          <c:idx val="17"/>
          <c:order val="17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CONDUCIR'!$T$22</c:f>
              <c:numCache>
                <c:formatCode>#,##0</c:formatCode>
                <c:ptCount val="1"/>
                <c:pt idx="0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0E-4C3A-88BE-14C6F68CC230}"/>
            </c:ext>
          </c:extLst>
        </c:ser>
        <c:ser>
          <c:idx val="18"/>
          <c:order val="18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</c:f>
              <c:numCache>
                <c:formatCode>#,##0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0E-4C3A-88BE-14C6F68CC230}"/>
            </c:ext>
          </c:extLst>
        </c:ser>
        <c:ser>
          <c:idx val="19"/>
          <c:order val="19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</c:f>
              <c:numCache>
                <c:formatCode>#,##0</c:formatCode>
                <c:ptCount val="1"/>
                <c:pt idx="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0E-4C3A-88BE-14C6F68CC230}"/>
            </c:ext>
          </c:extLst>
        </c:ser>
        <c:ser>
          <c:idx val="20"/>
          <c:order val="20"/>
          <c:tx>
            <c:strRef>
              <c:f>'LICENCIA DE CONDUCIR'!$C$25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</c:f>
              <c:numCache>
                <c:formatCode>#,##0</c:formatCode>
                <c:ptCount val="1"/>
                <c:pt idx="0">
                  <c:v>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0E-4C3A-88BE-14C6F68CC230}"/>
            </c:ext>
          </c:extLst>
        </c:ser>
        <c:ser>
          <c:idx val="21"/>
          <c:order val="21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A0E-4C3A-88BE-14C6F68CC230}"/>
            </c:ext>
          </c:extLst>
        </c:ser>
        <c:ser>
          <c:idx val="22"/>
          <c:order val="22"/>
          <c:tx>
            <c:strRef>
              <c:f>'LICENCIA DE CONDUCIR'!$C$26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CONDUCIR'!$T$26</c:f>
              <c:numCache>
                <c:formatCode>#,##0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A0E-4C3A-88BE-14C6F68CC230}"/>
            </c:ext>
          </c:extLst>
        </c:ser>
        <c:ser>
          <c:idx val="23"/>
          <c:order val="23"/>
          <c:tx>
            <c:strRef>
              <c:f>'LICENCIA DE CONDUCIR'!$C$27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CONDUCIR'!$T$27</c:f>
              <c:numCache>
                <c:formatCode>#,##0</c:formatCode>
                <c:ptCount val="1"/>
                <c:pt idx="0">
                  <c:v>68900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A0E-4C3A-88BE-14C6F68CC230}"/>
            </c:ext>
          </c:extLst>
        </c:ser>
        <c:ser>
          <c:idx val="24"/>
          <c:order val="24"/>
          <c:tx>
            <c:strRef>
              <c:f>'LICENCIA DE CONDUCIR'!$C$28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CONDUCIR'!$T$28</c:f>
              <c:numCache>
                <c:formatCode>#,##0</c:formatCode>
                <c:ptCount val="1"/>
                <c:pt idx="0">
                  <c:v>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0E-4C3A-88BE-14C6F68CC230}"/>
            </c:ext>
          </c:extLst>
        </c:ser>
        <c:ser>
          <c:idx val="25"/>
          <c:order val="25"/>
          <c:tx>
            <c:strRef>
              <c:f>'LICENCIA DE CONDUCIR'!$C$29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CONDUCIR'!$T$29</c:f>
              <c:numCache>
                <c:formatCode>#,##0</c:formatCode>
                <c:ptCount val="1"/>
                <c:pt idx="0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A0E-4C3A-88BE-14C6F68CC230}"/>
            </c:ext>
          </c:extLst>
        </c:ser>
        <c:ser>
          <c:idx val="26"/>
          <c:order val="26"/>
          <c:tx>
            <c:strRef>
              <c:f>'LICENCIA DE CONDUCIR'!$C$30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CONDUCIR'!$T$30</c:f>
              <c:numCache>
                <c:formatCode>#,##0</c:formatCode>
                <c:ptCount val="1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A0E-4C3A-88BE-14C6F68CC230}"/>
            </c:ext>
          </c:extLst>
        </c:ser>
        <c:ser>
          <c:idx val="27"/>
          <c:order val="27"/>
          <c:tx>
            <c:strRef>
              <c:f>'LICENCIA DE CONDUCIR'!$C$31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CONDUCIR'!$T$31</c:f>
              <c:numCache>
                <c:formatCode>#,##0</c:formatCode>
                <c:ptCount val="1"/>
                <c:pt idx="0">
                  <c:v>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A0E-4C3A-88BE-14C6F68CC230}"/>
            </c:ext>
          </c:extLst>
        </c:ser>
        <c:ser>
          <c:idx val="28"/>
          <c:order val="28"/>
          <c:tx>
            <c:strRef>
              <c:f>'LICENCIA DE CONDUCIR'!$C$32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CONDUCIR'!$T$32</c:f>
              <c:numCache>
                <c:formatCode>#,##0</c:formatCode>
                <c:ptCount val="1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0E-4C3A-88BE-14C6F68CC230}"/>
            </c:ext>
          </c:extLst>
        </c:ser>
        <c:ser>
          <c:idx val="29"/>
          <c:order val="29"/>
          <c:tx>
            <c:strRef>
              <c:f>'LICENCIA DE CONDUCIR'!$C$33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CONDUCIR'!$T$33</c:f>
              <c:numCache>
                <c:formatCode>#,##0</c:formatCode>
                <c:ptCount val="1"/>
                <c:pt idx="0">
                  <c:v>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A0E-4C3A-88BE-14C6F68CC230}"/>
            </c:ext>
          </c:extLst>
        </c:ser>
        <c:ser>
          <c:idx val="30"/>
          <c:order val="30"/>
          <c:tx>
            <c:strRef>
              <c:f>'LICENCIA DE CONDUCIR'!$C$34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CONDUCIR'!$T$34</c:f>
              <c:numCache>
                <c:formatCode>#,##0</c:formatCode>
                <c:ptCount val="1"/>
                <c:pt idx="0">
                  <c:v>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A0E-4C3A-88BE-14C6F68CC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50960"/>
        <c:axId val="559753456"/>
        <c:extLst>
          <c:ext xmlns:c15="http://schemas.microsoft.com/office/drawing/2012/chart" uri="{02D57815-91ED-43cb-92C2-25804820EDAC}"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0-CA0E-4C3A-88BE-14C6F68CC23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A0E-4C3A-88BE-14C6F68CC230}"/>
                  </c:ext>
                </c:extLst>
              </c15:ser>
            </c15:filteredBarSeries>
          </c:ext>
        </c:extLst>
      </c:barChart>
      <c:catAx>
        <c:axId val="559750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559753456"/>
        <c:crosses val="autoZero"/>
        <c:auto val="1"/>
        <c:lblAlgn val="ctr"/>
        <c:lblOffset val="100"/>
        <c:noMultiLvlLbl val="0"/>
      </c:catAx>
      <c:valAx>
        <c:axId val="559753456"/>
        <c:scaling>
          <c:orientation val="minMax"/>
          <c:max val="19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Cantidad de Servicios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98680836628965"/>
          <c:y val="2.4415868537446709E-2"/>
          <c:w val="0.20486179109042754"/>
          <c:h val="0.9438354048625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FRANCISCO DE MACORÍS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CONDUCIR'!$C$695:$C$709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CONDUCIR'!$T$695:$T$709</c:f>
              <c:numCache>
                <c:formatCode>#,##0</c:formatCode>
                <c:ptCount val="15"/>
                <c:pt idx="0">
                  <c:v>1231</c:v>
                </c:pt>
                <c:pt idx="1">
                  <c:v>1145</c:v>
                </c:pt>
                <c:pt idx="2">
                  <c:v>2</c:v>
                </c:pt>
                <c:pt idx="3">
                  <c:v>107</c:v>
                </c:pt>
                <c:pt idx="4">
                  <c:v>11</c:v>
                </c:pt>
                <c:pt idx="5">
                  <c:v>22</c:v>
                </c:pt>
                <c:pt idx="6">
                  <c:v>1</c:v>
                </c:pt>
                <c:pt idx="7">
                  <c:v>2487</c:v>
                </c:pt>
                <c:pt idx="8">
                  <c:v>360</c:v>
                </c:pt>
                <c:pt idx="9">
                  <c:v>41</c:v>
                </c:pt>
                <c:pt idx="10">
                  <c:v>20</c:v>
                </c:pt>
                <c:pt idx="11">
                  <c:v>191</c:v>
                </c:pt>
                <c:pt idx="12">
                  <c:v>9</c:v>
                </c:pt>
                <c:pt idx="13">
                  <c:v>64</c:v>
                </c:pt>
                <c:pt idx="1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EDA-B28D-25CE532C84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82816"/>
        <c:axId val="1054661184"/>
      </c:barChart>
      <c:catAx>
        <c:axId val="10546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1184"/>
        <c:crosses val="autoZero"/>
        <c:auto val="1"/>
        <c:lblAlgn val="ctr"/>
        <c:lblOffset val="100"/>
        <c:noMultiLvlLbl val="0"/>
      </c:catAx>
      <c:valAx>
        <c:axId val="1054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PUERTO PLATA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CONDUCIR'!$C$753:$C$765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CONDUCIR'!$T$753:$T$765</c:f>
              <c:numCache>
                <c:formatCode>#,##0</c:formatCode>
                <c:ptCount val="13"/>
                <c:pt idx="0">
                  <c:v>1031</c:v>
                </c:pt>
                <c:pt idx="1">
                  <c:v>987</c:v>
                </c:pt>
                <c:pt idx="2">
                  <c:v>82</c:v>
                </c:pt>
                <c:pt idx="3">
                  <c:v>97</c:v>
                </c:pt>
                <c:pt idx="4">
                  <c:v>3</c:v>
                </c:pt>
                <c:pt idx="5">
                  <c:v>21</c:v>
                </c:pt>
                <c:pt idx="6">
                  <c:v>4</c:v>
                </c:pt>
                <c:pt idx="7">
                  <c:v>2044</c:v>
                </c:pt>
                <c:pt idx="8">
                  <c:v>322</c:v>
                </c:pt>
                <c:pt idx="9">
                  <c:v>54</c:v>
                </c:pt>
                <c:pt idx="10">
                  <c:v>2</c:v>
                </c:pt>
                <c:pt idx="11">
                  <c:v>98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2-455F-9786-A4A3429A7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59936"/>
        <c:axId val="1054660352"/>
      </c:barChart>
      <c:catAx>
        <c:axId val="105465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0352"/>
        <c:crosses val="autoZero"/>
        <c:auto val="1"/>
        <c:lblAlgn val="ctr"/>
        <c:lblOffset val="100"/>
        <c:noMultiLvlLbl val="0"/>
      </c:catAx>
      <c:valAx>
        <c:axId val="10546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CONDUCIR'!$C$811:$C$824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Licencia de Conducir Categoría 5</c:v>
                </c:pt>
                <c:pt idx="6">
                  <c:v>Renovación Permiso de Aprendizaje</c:v>
                </c:pt>
                <c:pt idx="7">
                  <c:v>Renovación de Licencias de Conducir Categoría 1</c:v>
                </c:pt>
                <c:pt idx="8">
                  <c:v>Renovación de Licencias de Conducir Categoría 2</c:v>
                </c:pt>
                <c:pt idx="9">
                  <c:v>Renovación de Licencias de Conducir Categoría 3</c:v>
                </c:pt>
                <c:pt idx="10">
                  <c:v>Renovación de Licencias de Conducir Categoría 4</c:v>
                </c:pt>
                <c:pt idx="11">
                  <c:v>Renovación de Licencias de Conducir Categoría 5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CONDUCIR'!$T$811:$T$824</c:f>
              <c:numCache>
                <c:formatCode>#,##0</c:formatCode>
                <c:ptCount val="14"/>
                <c:pt idx="0">
                  <c:v>1222</c:v>
                </c:pt>
                <c:pt idx="1">
                  <c:v>1124</c:v>
                </c:pt>
                <c:pt idx="2">
                  <c:v>17</c:v>
                </c:pt>
                <c:pt idx="3">
                  <c:v>64</c:v>
                </c:pt>
                <c:pt idx="4">
                  <c:v>3</c:v>
                </c:pt>
                <c:pt idx="5">
                  <c:v>0</c:v>
                </c:pt>
                <c:pt idx="6">
                  <c:v>33</c:v>
                </c:pt>
                <c:pt idx="7">
                  <c:v>3</c:v>
                </c:pt>
                <c:pt idx="8">
                  <c:v>1464</c:v>
                </c:pt>
                <c:pt idx="9">
                  <c:v>337</c:v>
                </c:pt>
                <c:pt idx="10">
                  <c:v>32</c:v>
                </c:pt>
                <c:pt idx="11">
                  <c:v>15</c:v>
                </c:pt>
                <c:pt idx="12">
                  <c:v>74</c:v>
                </c:pt>
                <c:pt idx="13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9-4727-9BE6-AD1A0A232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41664"/>
        <c:axId val="964544576"/>
      </c:barChart>
      <c:catAx>
        <c:axId val="96454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4576"/>
        <c:crosses val="autoZero"/>
        <c:auto val="1"/>
        <c:lblAlgn val="ctr"/>
        <c:lblOffset val="100"/>
        <c:noMultiLvlLbl val="0"/>
      </c:catAx>
      <c:valAx>
        <c:axId val="9645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CONDUCIR'!$C$867:$C$878</c:f>
              <c:strCache>
                <c:ptCount val="12"/>
                <c:pt idx="0">
                  <c:v>Permiso de Aprendizaje </c:v>
                </c:pt>
                <c:pt idx="1">
                  <c:v>Licencia de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Re-Examen Teórico</c:v>
                </c:pt>
                <c:pt idx="11">
                  <c:v>Re-Examen Práctico</c:v>
                </c:pt>
              </c:strCache>
            </c:strRef>
          </c:cat>
          <c:val>
            <c:numRef>
              <c:f>'LICENCIA DE CONDUCIR'!$T$867:$T$878</c:f>
              <c:numCache>
                <c:formatCode>#,##0</c:formatCode>
                <c:ptCount val="12"/>
                <c:pt idx="0">
                  <c:v>1980</c:v>
                </c:pt>
                <c:pt idx="1">
                  <c:v>1443</c:v>
                </c:pt>
                <c:pt idx="2">
                  <c:v>224</c:v>
                </c:pt>
                <c:pt idx="3">
                  <c:v>12</c:v>
                </c:pt>
                <c:pt idx="4">
                  <c:v>36</c:v>
                </c:pt>
                <c:pt idx="5">
                  <c:v>3</c:v>
                </c:pt>
                <c:pt idx="6">
                  <c:v>2128</c:v>
                </c:pt>
                <c:pt idx="7">
                  <c:v>537</c:v>
                </c:pt>
                <c:pt idx="8">
                  <c:v>89</c:v>
                </c:pt>
                <c:pt idx="9">
                  <c:v>12</c:v>
                </c:pt>
                <c:pt idx="10">
                  <c:v>19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1-452C-827D-3EBEE594F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35840"/>
        <c:axId val="964527104"/>
      </c:barChart>
      <c:catAx>
        <c:axId val="9645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27104"/>
        <c:crosses val="autoZero"/>
        <c:auto val="1"/>
        <c:lblAlgn val="ctr"/>
        <c:lblOffset val="100"/>
        <c:noMultiLvlLbl val="0"/>
      </c:catAx>
      <c:valAx>
        <c:axId val="96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CONDUCIR'!$C$922:$C$934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CONDUCIR'!$T$922:$T$934</c:f>
              <c:numCache>
                <c:formatCode>#,##0</c:formatCode>
                <c:ptCount val="13"/>
                <c:pt idx="0">
                  <c:v>663</c:v>
                </c:pt>
                <c:pt idx="1">
                  <c:v>537</c:v>
                </c:pt>
                <c:pt idx="2">
                  <c:v>0</c:v>
                </c:pt>
                <c:pt idx="3">
                  <c:v>59</c:v>
                </c:pt>
                <c:pt idx="4">
                  <c:v>2</c:v>
                </c:pt>
                <c:pt idx="5">
                  <c:v>19</c:v>
                </c:pt>
                <c:pt idx="6">
                  <c:v>2</c:v>
                </c:pt>
                <c:pt idx="7">
                  <c:v>694</c:v>
                </c:pt>
                <c:pt idx="8">
                  <c:v>206</c:v>
                </c:pt>
                <c:pt idx="9">
                  <c:v>46</c:v>
                </c:pt>
                <c:pt idx="10">
                  <c:v>5</c:v>
                </c:pt>
                <c:pt idx="11">
                  <c:v>16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1-4D96-8075-0F454826F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9728"/>
        <c:axId val="964893056"/>
      </c:barChart>
      <c:catAx>
        <c:axId val="9648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3056"/>
        <c:crosses val="autoZero"/>
        <c:auto val="1"/>
        <c:lblAlgn val="ctr"/>
        <c:lblOffset val="100"/>
        <c:noMultiLvlLbl val="0"/>
      </c:catAx>
      <c:valAx>
        <c:axId val="9648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CONDUCIR'!$C$979:$C$991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CONDUCIR'!$T$979:$T$991</c:f>
              <c:numCache>
                <c:formatCode>#,##0</c:formatCode>
                <c:ptCount val="13"/>
                <c:pt idx="0">
                  <c:v>485</c:v>
                </c:pt>
                <c:pt idx="1">
                  <c:v>392</c:v>
                </c:pt>
                <c:pt idx="2">
                  <c:v>3</c:v>
                </c:pt>
                <c:pt idx="3">
                  <c:v>43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  <c:pt idx="7">
                  <c:v>815</c:v>
                </c:pt>
                <c:pt idx="8">
                  <c:v>258</c:v>
                </c:pt>
                <c:pt idx="9">
                  <c:v>22</c:v>
                </c:pt>
                <c:pt idx="10">
                  <c:v>11</c:v>
                </c:pt>
                <c:pt idx="11">
                  <c:v>10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1EA-BDB6-C9D69B7171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5376"/>
        <c:axId val="495487456"/>
      </c:barChart>
      <c:catAx>
        <c:axId val="49548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7456"/>
        <c:crosses val="autoZero"/>
        <c:auto val="1"/>
        <c:lblAlgn val="ctr"/>
        <c:lblOffset val="100"/>
        <c:noMultiLvlLbl val="0"/>
      </c:catAx>
      <c:valAx>
        <c:axId val="4954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CONDUCIR'!$C$1036:$C$1048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CONDUCIR'!$T$1036:$T$1048</c:f>
              <c:numCache>
                <c:formatCode>#,##0</c:formatCode>
                <c:ptCount val="13"/>
                <c:pt idx="0">
                  <c:v>958</c:v>
                </c:pt>
                <c:pt idx="1">
                  <c:v>807</c:v>
                </c:pt>
                <c:pt idx="2">
                  <c:v>13</c:v>
                </c:pt>
                <c:pt idx="3">
                  <c:v>61</c:v>
                </c:pt>
                <c:pt idx="4">
                  <c:v>4</c:v>
                </c:pt>
                <c:pt idx="5">
                  <c:v>29</c:v>
                </c:pt>
                <c:pt idx="6">
                  <c:v>2</c:v>
                </c:pt>
                <c:pt idx="7">
                  <c:v>1182</c:v>
                </c:pt>
                <c:pt idx="8">
                  <c:v>238</c:v>
                </c:pt>
                <c:pt idx="9">
                  <c:v>24</c:v>
                </c:pt>
                <c:pt idx="10">
                  <c:v>4</c:v>
                </c:pt>
                <c:pt idx="11">
                  <c:v>44</c:v>
                </c:pt>
                <c:pt idx="1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834-A223-6B7F5529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312"/>
        <c:axId val="964942976"/>
      </c:barChart>
      <c:catAx>
        <c:axId val="96494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2976"/>
        <c:crosses val="autoZero"/>
        <c:auto val="1"/>
        <c:lblAlgn val="ctr"/>
        <c:lblOffset val="100"/>
        <c:noMultiLvlLbl val="0"/>
      </c:catAx>
      <c:valAx>
        <c:axId val="9649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CONDUCIR'!$C$1093:$C$1105</c:f>
              <c:strCache>
                <c:ptCount val="13"/>
                <c:pt idx="0">
                  <c:v>Carnet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CONDUCIR'!$T$1093:$T$1105</c:f>
              <c:numCache>
                <c:formatCode>#,##0</c:formatCode>
                <c:ptCount val="13"/>
                <c:pt idx="0">
                  <c:v>2019</c:v>
                </c:pt>
                <c:pt idx="1">
                  <c:v>1724</c:v>
                </c:pt>
                <c:pt idx="2">
                  <c:v>0</c:v>
                </c:pt>
                <c:pt idx="3">
                  <c:v>138</c:v>
                </c:pt>
                <c:pt idx="4">
                  <c:v>14</c:v>
                </c:pt>
                <c:pt idx="5">
                  <c:v>34</c:v>
                </c:pt>
                <c:pt idx="6">
                  <c:v>0</c:v>
                </c:pt>
                <c:pt idx="7">
                  <c:v>3047</c:v>
                </c:pt>
                <c:pt idx="8">
                  <c:v>598</c:v>
                </c:pt>
                <c:pt idx="9">
                  <c:v>71</c:v>
                </c:pt>
                <c:pt idx="10">
                  <c:v>19</c:v>
                </c:pt>
                <c:pt idx="11">
                  <c:v>784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6DD-B3EB-8D7844421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7632"/>
        <c:axId val="964894720"/>
      </c:barChart>
      <c:catAx>
        <c:axId val="9648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720"/>
        <c:crosses val="autoZero"/>
        <c:auto val="1"/>
        <c:lblAlgn val="ctr"/>
        <c:lblOffset val="100"/>
        <c:noMultiLvlLbl val="0"/>
      </c:catAx>
      <c:valAx>
        <c:axId val="964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NEW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CONDUCIR'!$C$1164:$C$1168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CONDUCIR'!$T$1164:$T$1168</c:f>
              <c:numCache>
                <c:formatCode>#,##0</c:formatCode>
                <c:ptCount val="5"/>
                <c:pt idx="0">
                  <c:v>129</c:v>
                </c:pt>
                <c:pt idx="1">
                  <c:v>839</c:v>
                </c:pt>
                <c:pt idx="2">
                  <c:v>28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AA2-8025-F1D2E47E3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3072"/>
        <c:axId val="964891808"/>
      </c:barChart>
      <c:catAx>
        <c:axId val="96488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1808"/>
        <c:crosses val="autoZero"/>
        <c:auto val="1"/>
        <c:lblAlgn val="ctr"/>
        <c:lblOffset val="100"/>
        <c:noMultiLvlLbl val="0"/>
      </c:catAx>
      <c:valAx>
        <c:axId val="9648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FUERZAS ARMADAS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CONDUCIR'!$C$1265:$C$1268</c:f>
              <c:strCache>
                <c:ptCount val="4"/>
                <c:pt idx="0">
                  <c:v>Licencia de  Conducir </c:v>
                </c:pt>
                <c:pt idx="1">
                  <c:v>Renovación</c:v>
                </c:pt>
                <c:pt idx="2">
                  <c:v>Duplicados </c:v>
                </c:pt>
                <c:pt idx="3">
                  <c:v>Cambio de Categoría </c:v>
                </c:pt>
              </c:strCache>
            </c:strRef>
          </c:cat>
          <c:val>
            <c:numRef>
              <c:f>'LICENCIA DE CONDUCIR'!$T$1265:$T$1268</c:f>
              <c:numCache>
                <c:formatCode>#,##0</c:formatCode>
                <c:ptCount val="4"/>
                <c:pt idx="0">
                  <c:v>513</c:v>
                </c:pt>
                <c:pt idx="1">
                  <c:v>2039</c:v>
                </c:pt>
                <c:pt idx="2">
                  <c:v>81</c:v>
                </c:pt>
                <c:pt idx="3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220-88FF-FB69DC617A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29248"/>
        <c:axId val="964914272"/>
      </c:barChart>
      <c:catAx>
        <c:axId val="96492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4272"/>
        <c:crosses val="autoZero"/>
        <c:auto val="1"/>
        <c:lblAlgn val="ctr"/>
        <c:lblOffset val="100"/>
        <c:noMultiLvlLbl val="0"/>
      </c:catAx>
      <c:valAx>
        <c:axId val="9649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SEDE CENTRAL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CONDUCIR'!$C$230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CONDUCIR'!$T$230</c:f>
              <c:numCache>
                <c:formatCode>#,##0</c:formatCode>
                <c:ptCount val="1"/>
                <c:pt idx="0">
                  <c:v>12929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E-4B02-972D-CA7F1FDB4974}"/>
            </c:ext>
          </c:extLst>
        </c:ser>
        <c:ser>
          <c:idx val="1"/>
          <c:order val="1"/>
          <c:tx>
            <c:strRef>
              <c:f>'LICENCIA DE CONDUCIR'!$C$231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CONDUCIR'!$T$231</c:f>
              <c:numCache>
                <c:formatCode>#,##0</c:formatCode>
                <c:ptCount val="1"/>
                <c:pt idx="0">
                  <c:v>10818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497-87E4-B98828DBE047}"/>
            </c:ext>
          </c:extLst>
        </c:ser>
        <c:ser>
          <c:idx val="2"/>
          <c:order val="2"/>
          <c:tx>
            <c:strRef>
              <c:f>'LICENCIA DE CONDUCIR'!$C$232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CONDUCIR'!$T$232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3-4497-87E4-B98828DBE047}"/>
            </c:ext>
          </c:extLst>
        </c:ser>
        <c:ser>
          <c:idx val="3"/>
          <c:order val="3"/>
          <c:tx>
            <c:strRef>
              <c:f>'LICENCIA DE CONDUCIR'!$C$233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CONDUCIR'!$T$233</c:f>
              <c:numCache>
                <c:formatCode>#,##0</c:formatCode>
                <c:ptCount val="1"/>
                <c:pt idx="0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3-4497-87E4-B98828DBE047}"/>
            </c:ext>
          </c:extLst>
        </c:ser>
        <c:ser>
          <c:idx val="4"/>
          <c:order val="4"/>
          <c:tx>
            <c:strRef>
              <c:f>'LICENCIA DE CONDUCIR'!$C$234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CONDUCIR'!$T$234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3-4497-87E4-B98828DBE047}"/>
            </c:ext>
          </c:extLst>
        </c:ser>
        <c:ser>
          <c:idx val="5"/>
          <c:order val="5"/>
          <c:tx>
            <c:strRef>
              <c:f>'LICENCIA DE CONDUCIR'!$C$235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CONDUCIR'!$T$235</c:f>
              <c:numCache>
                <c:formatCode>#,##0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3-4497-87E4-B98828DBE047}"/>
            </c:ext>
          </c:extLst>
        </c:ser>
        <c:ser>
          <c:idx val="6"/>
          <c:order val="6"/>
          <c:tx>
            <c:strRef>
              <c:f>'LICENCIA DE CONDUCIR'!$C$236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CONDUCIR'!$T$236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3-4497-87E4-B98828DBE047}"/>
            </c:ext>
          </c:extLst>
        </c:ser>
        <c:ser>
          <c:idx val="7"/>
          <c:order val="7"/>
          <c:tx>
            <c:strRef>
              <c:f>'LICENCIA DE CONDUCIR'!$C$237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CONDUCIR'!$T$237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3-4497-87E4-B98828DBE047}"/>
            </c:ext>
          </c:extLst>
        </c:ser>
        <c:ser>
          <c:idx val="8"/>
          <c:order val="8"/>
          <c:tx>
            <c:strRef>
              <c:f>'LICENCIA DE CONDUCIR'!$C$238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CONDUCIR'!$T$238</c:f>
              <c:numCache>
                <c:formatCode>#,##0</c:formatCode>
                <c:ptCount val="1"/>
                <c:pt idx="0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3-4497-87E4-B98828DBE047}"/>
            </c:ext>
          </c:extLst>
        </c:ser>
        <c:ser>
          <c:idx val="9"/>
          <c:order val="9"/>
          <c:tx>
            <c:strRef>
              <c:f>'LICENCIA DE CONDUCIR'!$C$239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CONDUCIR'!$T$239</c:f>
              <c:numCache>
                <c:formatCode>#,##0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3-4497-87E4-B98828DBE047}"/>
            </c:ext>
          </c:extLst>
        </c:ser>
        <c:ser>
          <c:idx val="10"/>
          <c:order val="10"/>
          <c:tx>
            <c:strRef>
              <c:f>'LICENCIA DE CONDUCIR'!$C$240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CONDUCIR'!$T$240</c:f>
              <c:numCache>
                <c:formatCode>#,##0</c:formatCode>
                <c:ptCount val="1"/>
                <c:pt idx="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D3-4497-87E4-B98828DBE047}"/>
            </c:ext>
          </c:extLst>
        </c:ser>
        <c:ser>
          <c:idx val="11"/>
          <c:order val="11"/>
          <c:tx>
            <c:strRef>
              <c:f>'LICENCIA DE CONDUCIR'!$C$241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CONDUCIR'!$T$241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D3-4497-87E4-B98828DBE047}"/>
            </c:ext>
          </c:extLst>
        </c:ser>
        <c:ser>
          <c:idx val="12"/>
          <c:order val="12"/>
          <c:tx>
            <c:strRef>
              <c:f>'LICENCIA DE CONDUCIR'!$C$242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'LICENCIA DE CONDUCIR'!$T$242</c:f>
              <c:numCache>
                <c:formatCode>#,##0</c:formatCode>
                <c:ptCount val="1"/>
                <c:pt idx="0">
                  <c:v>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D3-4497-87E4-B98828DBE047}"/>
            </c:ext>
          </c:extLst>
        </c:ser>
        <c:ser>
          <c:idx val="13"/>
          <c:order val="13"/>
          <c:tx>
            <c:strRef>
              <c:f>'LICENCIA DE CONDUCIR'!$C$243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CONDUCIR'!$T$243</c:f>
              <c:numCache>
                <c:formatCode>#,##0</c:formatCode>
                <c:ptCount val="1"/>
                <c:pt idx="0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D3-4497-87E4-B98828DBE047}"/>
            </c:ext>
          </c:extLst>
        </c:ser>
        <c:ser>
          <c:idx val="14"/>
          <c:order val="14"/>
          <c:tx>
            <c:strRef>
              <c:f>'LICENCIA DE CONDUCIR'!$C$244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CONDUCIR'!$T$244</c:f>
              <c:numCache>
                <c:formatCode>#,##0</c:formatCode>
                <c:ptCount val="1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D3-4497-87E4-B98828DBE047}"/>
            </c:ext>
          </c:extLst>
        </c:ser>
        <c:ser>
          <c:idx val="15"/>
          <c:order val="15"/>
          <c:tx>
            <c:strRef>
              <c:f>'LICENCIA DE CONDUCIR'!$C$245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CONDUCIR'!$T$245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D3-4497-87E4-B98828DBE047}"/>
            </c:ext>
          </c:extLst>
        </c:ser>
        <c:ser>
          <c:idx val="16"/>
          <c:order val="16"/>
          <c:tx>
            <c:strRef>
              <c:f>'LICENCIA DE CONDUCIR'!$C$246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CONDUCIR'!$T$246</c:f>
              <c:numCache>
                <c:formatCode>#,##0</c:formatCode>
                <c:ptCount val="1"/>
                <c:pt idx="0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0D3-4497-87E4-B98828DBE047}"/>
            </c:ext>
          </c:extLst>
        </c:ser>
        <c:ser>
          <c:idx val="17"/>
          <c:order val="17"/>
          <c:tx>
            <c:strRef>
              <c:f>'LICENCIA DE CONDUCIR'!$C$247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CONDUCIR'!$T$247</c:f>
              <c:numCache>
                <c:formatCode>#,##0</c:formatCode>
                <c:ptCount val="1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0D3-4497-87E4-B98828DBE047}"/>
            </c:ext>
          </c:extLst>
        </c:ser>
        <c:ser>
          <c:idx val="18"/>
          <c:order val="18"/>
          <c:tx>
            <c:strRef>
              <c:f>'LICENCIA DE CONDUCIR'!$C$248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CONDUCIR'!$T$248</c:f>
              <c:numCache>
                <c:formatCode>#,##0</c:formatCode>
                <c:ptCount val="1"/>
                <c:pt idx="0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0D3-4497-87E4-B98828DBE047}"/>
            </c:ext>
          </c:extLst>
        </c:ser>
        <c:ser>
          <c:idx val="19"/>
          <c:order val="19"/>
          <c:tx>
            <c:strRef>
              <c:f>'LICENCIA DE CONDUCIR'!$C$249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CONDUCIR'!$T$249</c:f>
              <c:numCache>
                <c:formatCode>#,##0</c:formatCode>
                <c:ptCount val="1"/>
                <c:pt idx="0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0D3-4497-87E4-B98828DBE047}"/>
            </c:ext>
          </c:extLst>
        </c:ser>
        <c:ser>
          <c:idx val="20"/>
          <c:order val="20"/>
          <c:tx>
            <c:strRef>
              <c:f>'LICENCIA DE CONDUCIR'!$C$250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CONDUCIR'!$T$250</c:f>
              <c:numCache>
                <c:formatCode>#,##0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D3-4497-87E4-B98828DBE047}"/>
            </c:ext>
          </c:extLst>
        </c:ser>
        <c:ser>
          <c:idx val="22"/>
          <c:order val="22"/>
          <c:tx>
            <c:strRef>
              <c:f>'LICENCIA DE CONDUCIR'!$C$251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CONDUCIR'!$T$251</c:f>
              <c:numCache>
                <c:formatCode>#,##0</c:formatCode>
                <c:ptCount val="1"/>
                <c:pt idx="0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D3-4497-87E4-B98828DBE047}"/>
            </c:ext>
          </c:extLst>
        </c:ser>
        <c:ser>
          <c:idx val="23"/>
          <c:order val="23"/>
          <c:tx>
            <c:strRef>
              <c:f>'LICENCIA DE CONDUCIR'!$C$252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CONDUCIR'!$T$252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D3-4497-87E4-B98828DBE047}"/>
            </c:ext>
          </c:extLst>
        </c:ser>
        <c:ser>
          <c:idx val="24"/>
          <c:order val="24"/>
          <c:tx>
            <c:strRef>
              <c:f>'LICENCIA DE CONDUCIR'!$C$253</c:f>
              <c:strCache>
                <c:ptCount val="1"/>
                <c:pt idx="0">
                  <c:v>Cambio de Categoría para Policia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CONDUCIR'!$T$253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D3-4497-87E4-B98828DBE0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3264"/>
        <c:axId val="1054659520"/>
        <c:extLst>
          <c:ext xmlns:c15="http://schemas.microsoft.com/office/drawing/2012/chart" uri="{02D57815-91ED-43cb-92C2-25804820EDAC}">
            <c15:filteredBarSeries>
              <c15:ser>
                <c:idx val="21"/>
                <c:order val="21"/>
                <c:tx>
                  <c:str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F0D3-4497-87E4-B98828DBE047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'LICENCIA DE CONDUCIR'!#REF!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D3-4497-87E4-B98828DBE047}"/>
                  </c:ext>
                </c:extLst>
              </c15:ser>
            </c15:filteredBarSeries>
          </c:ext>
        </c:extLst>
      </c:barChart>
      <c:catAx>
        <c:axId val="105466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520"/>
        <c:crosses val="autoZero"/>
        <c:auto val="1"/>
        <c:lblAlgn val="ctr"/>
        <c:lblOffset val="100"/>
        <c:noMultiLvlLbl val="0"/>
      </c:catAx>
      <c:valAx>
        <c:axId val="1054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1580640239172"/>
          <c:y val="5.8087100398341147E-2"/>
          <c:w val="0.19682502088268924"/>
          <c:h val="0.87782412063149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MAS SOLICITADOS EN EL </a:t>
            </a:r>
            <a:r>
              <a:rPr lang="es-DO" sz="2000" b="1" baseline="0"/>
              <a:t>2023</a:t>
            </a:r>
            <a:endParaRPr lang="es-D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CONDUCIR'!$C$7,'LICENCIA DE CONDUCIR'!$C$8,'LICENCIA DE CONDUCIR'!$C$10,'LICENCIA DE CONDUCIR'!$C$27,'LICENCIA DE CONDUCIR'!$C$28)</c:f>
              <c:strCache>
                <c:ptCount val="5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de Licencias de Conducir Categoría 2</c:v>
                </c:pt>
                <c:pt idx="4">
                  <c:v>Renovación de Licencias de Conducir Categoría 3</c:v>
                </c:pt>
              </c:strCache>
            </c:strRef>
          </c:cat>
          <c:val>
            <c:numRef>
              <c:f>('LICENCIA DE CONDUCIR'!$T$7,'LICENCIA DE CONDUCIR'!$T$8,'LICENCIA DE CONDUCIR'!$T$10,'LICENCIA DE CONDUCIR'!$T$27,'LICENCIA DE CONDUCIR'!$T$28)</c:f>
              <c:numCache>
                <c:formatCode>#,##0</c:formatCode>
                <c:ptCount val="5"/>
                <c:pt idx="0">
                  <c:v>34182</c:v>
                </c:pt>
                <c:pt idx="1">
                  <c:v>29269</c:v>
                </c:pt>
                <c:pt idx="2">
                  <c:v>4566</c:v>
                </c:pt>
                <c:pt idx="3">
                  <c:v>68900</c:v>
                </c:pt>
                <c:pt idx="4">
                  <c:v>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C-4A95-A262-C737DFE53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4304"/>
        <c:axId val="964882656"/>
      </c:barChart>
      <c:catAx>
        <c:axId val="96489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2656"/>
        <c:crosses val="autoZero"/>
        <c:auto val="1"/>
        <c:lblAlgn val="ctr"/>
        <c:lblOffset val="100"/>
        <c:noMultiLvlLbl val="0"/>
      </c:catAx>
      <c:valAx>
        <c:axId val="964882656"/>
        <c:scaling>
          <c:orientation val="minMax"/>
          <c:max val="2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CENTROS CON MAYORES SERVICIOS REALIZADOS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('LICENCIA DE CONDUCIR'!$X$7,'LICENCIA DE CONDUCIR'!$X$8,'LICENCIA DE CONDUCIR'!$X$12,'LICENCIA DE CONDUCIR'!$X$22,'LICENCIA DE CONDUCIR'!$X$13)</c:f>
              <c:strCache>
                <c:ptCount val="5"/>
                <c:pt idx="0">
                  <c:v>SEDE CENTRAL </c:v>
                </c:pt>
                <c:pt idx="1">
                  <c:v>MULTICENTRO CHURCHILL</c:v>
                </c:pt>
                <c:pt idx="2">
                  <c:v>SANTIAGO</c:v>
                </c:pt>
                <c:pt idx="3">
                  <c:v>LA VEGA</c:v>
                </c:pt>
                <c:pt idx="4">
                  <c:v>ROMANA</c:v>
                </c:pt>
              </c:strCache>
            </c:strRef>
          </c:cat>
          <c:val>
            <c:numRef>
              <c:f>('LICENCIA DE CONDUCIR'!$Y$7,'LICENCIA DE CONDUCIR'!$Y$8,'LICENCIA DE CONDUCIR'!$Y$12,'LICENCIA DE CONDUCIR'!$Y$13,'LICENCIA DE CONDUCIR'!$Y$22)</c:f>
            </c:numRef>
          </c:val>
          <c:extLst>
            <c:ext xmlns:c16="http://schemas.microsoft.com/office/drawing/2014/chart" uri="{C3380CC4-5D6E-409C-BE32-E72D297353CC}">
              <c16:uniqueId val="{00000000-046A-4531-98BA-18D9D5F3C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40080"/>
        <c:axId val="1107132592"/>
      </c:barChart>
      <c:catAx>
        <c:axId val="110714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Centros de 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2592"/>
        <c:crosses val="autoZero"/>
        <c:auto val="1"/>
        <c:lblAlgn val="ctr"/>
        <c:lblOffset val="100"/>
        <c:noMultiLvlLbl val="0"/>
      </c:catAx>
      <c:valAx>
        <c:axId val="1107132592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4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COMPARACIÓN</a:t>
            </a:r>
            <a:r>
              <a:rPr lang="es-DO" sz="2000" b="1" baseline="0"/>
              <a:t> DE SERVICIOS BRINDADOS POR TRIMESTRE </a:t>
            </a:r>
            <a:endParaRPr lang="es-DO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CONDUCIR'!$U$6:$X$6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('LICENCIA DE CONDUCIR'!$G$35,'LICENCIA DE CONDUCIR'!$K$35,'LICENCIA DE CONDUCIR'!$O$35,'LICENCIA DE CONDUCIR'!$S$35)</c:f>
              <c:numCache>
                <c:formatCode>#,##0</c:formatCode>
                <c:ptCount val="4"/>
                <c:pt idx="0">
                  <c:v>166571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E-4E28-B0C4-7FB27D9354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657152"/>
        <c:axId val="1985649664"/>
      </c:barChart>
      <c:catAx>
        <c:axId val="198565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Trimestres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49664"/>
        <c:crosses val="autoZero"/>
        <c:auto val="1"/>
        <c:lblAlgn val="ctr"/>
        <c:lblOffset val="100"/>
        <c:noMultiLvlLbl val="0"/>
      </c:catAx>
      <c:valAx>
        <c:axId val="19856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8565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SERVICIOS DE LICENCIAS DE CONDUCIR MADRID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CONDUCIR'!$C$1211:$C$1215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CONDUCIR'!$T$1211:$T$1215</c:f>
              <c:numCache>
                <c:formatCode>#,##0</c:formatCode>
                <c:ptCount val="5"/>
                <c:pt idx="0">
                  <c:v>17</c:v>
                </c:pt>
                <c:pt idx="1">
                  <c:v>218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21F-A6D9-65510050B9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147920"/>
        <c:axId val="654149584"/>
      </c:barChart>
      <c:catAx>
        <c:axId val="6541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9584"/>
        <c:crosses val="autoZero"/>
        <c:auto val="1"/>
        <c:lblAlgn val="ctr"/>
        <c:lblOffset val="100"/>
        <c:noMultiLvlLbl val="0"/>
      </c:catAx>
      <c:valAx>
        <c:axId val="6541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TRANSPORTE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'!$C$8:$C$13</c:f>
              <c:strCache>
                <c:ptCount val="6"/>
                <c:pt idx="0">
                  <c:v>Registro Transporte de Carga </c:v>
                </c:pt>
                <c:pt idx="1">
                  <c:v>Certificaciones de Inscripción de  Registros</c:v>
                </c:pt>
                <c:pt idx="2">
                  <c:v>Permisos de Circulación Vehículos de Carga ZAR</c:v>
                </c:pt>
                <c:pt idx="3">
                  <c:v>Permiso Especial para carga sobredimensionada y/o Sobre Peso </c:v>
                </c:pt>
                <c:pt idx="4">
                  <c:v>Permiso Especial para Transporte de Doble Cola</c:v>
                </c:pt>
                <c:pt idx="5">
                  <c:v>Permisos de Circulación Vehículos de Carga en días Feriados </c:v>
                </c:pt>
              </c:strCache>
            </c:strRef>
          </c:cat>
          <c:val>
            <c:numRef>
              <c:f>'TRANSPORTE DE CARGA '!$T$8:$T$13</c:f>
              <c:numCache>
                <c:formatCode>#,##0</c:formatCode>
                <c:ptCount val="6"/>
                <c:pt idx="0">
                  <c:v>40</c:v>
                </c:pt>
                <c:pt idx="1">
                  <c:v>0</c:v>
                </c:pt>
                <c:pt idx="2">
                  <c:v>22317</c:v>
                </c:pt>
                <c:pt idx="3">
                  <c:v>2</c:v>
                </c:pt>
                <c:pt idx="4">
                  <c:v>77</c:v>
                </c:pt>
                <c:pt idx="5">
                  <c:v>11714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AFC-92AD-F2E739E75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02208"/>
        <c:axId val="964902624"/>
      </c:barChart>
      <c:catAx>
        <c:axId val="9649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624"/>
        <c:crosses val="autoZero"/>
        <c:auto val="1"/>
        <c:lblAlgn val="ctr"/>
        <c:lblOffset val="100"/>
        <c:noMultiLvlLbl val="0"/>
      </c:catAx>
      <c:valAx>
        <c:axId val="964902624"/>
        <c:scaling>
          <c:orientation val="minMax"/>
          <c:max val="5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EMITIDOS POR TIPO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'!$C$51:$C$61</c:f>
              <c:strCache>
                <c:ptCount val="11"/>
                <c:pt idx="0">
                  <c:v>Abastecimiento de Alimentos </c:v>
                </c:pt>
                <c:pt idx="1">
                  <c:v>Agua Envasada </c:v>
                </c:pt>
                <c:pt idx="2">
                  <c:v>Alimentos Perecederos en Poco Tiempo </c:v>
                </c:pt>
                <c:pt idx="3">
                  <c:v>Cal Viva para Genereción Electrica</c:v>
                </c:pt>
                <c:pt idx="4">
                  <c:v>Combustible </c:v>
                </c:pt>
                <c:pt idx="5">
                  <c:v>Envases y Papel Desechables</c:v>
                </c:pt>
                <c:pt idx="6">
                  <c:v>Juguetes</c:v>
                </c:pt>
                <c:pt idx="7">
                  <c:v>Medicamentos, Equipos Medicos y Servicios de Desechos Hospitalarios </c:v>
                </c:pt>
                <c:pt idx="8">
                  <c:v>Organización de Eventos </c:v>
                </c:pt>
                <c:pt idx="9">
                  <c:v>Pollos</c:v>
                </c:pt>
                <c:pt idx="10">
                  <c:v>Transporte de Valores </c:v>
                </c:pt>
              </c:strCache>
            </c:strRef>
          </c:cat>
          <c:val>
            <c:numRef>
              <c:f>'TRANSPORTE DE CARGA '!$L$51:$L$61</c:f>
              <c:numCache>
                <c:formatCode>#,##0</c:formatCode>
                <c:ptCount val="11"/>
                <c:pt idx="0">
                  <c:v>12476</c:v>
                </c:pt>
                <c:pt idx="1">
                  <c:v>2101</c:v>
                </c:pt>
                <c:pt idx="2">
                  <c:v>0</c:v>
                </c:pt>
                <c:pt idx="3">
                  <c:v>88</c:v>
                </c:pt>
                <c:pt idx="4">
                  <c:v>1823</c:v>
                </c:pt>
                <c:pt idx="5">
                  <c:v>382</c:v>
                </c:pt>
                <c:pt idx="6">
                  <c:v>0</c:v>
                </c:pt>
                <c:pt idx="7">
                  <c:v>344</c:v>
                </c:pt>
                <c:pt idx="8">
                  <c:v>1114</c:v>
                </c:pt>
                <c:pt idx="9">
                  <c:v>0</c:v>
                </c:pt>
                <c:pt idx="1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B3C-ADEF-1908AEA04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30080"/>
        <c:axId val="964930912"/>
      </c:barChart>
      <c:catAx>
        <c:axId val="9649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</a:t>
                </a:r>
                <a:r>
                  <a:rPr lang="es-DO" sz="1800" b="1" baseline="0"/>
                  <a:t> de Carga </a:t>
                </a:r>
                <a:endParaRPr lang="es-DO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912"/>
        <c:crosses val="autoZero"/>
        <c:auto val="1"/>
        <c:lblAlgn val="ctr"/>
        <c:lblOffset val="100"/>
        <c:noMultiLvlLbl val="0"/>
      </c:catAx>
      <c:valAx>
        <c:axId val="9649309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CARGA EMITIDOS POR SECTOR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'!$C$103:$C$110</c:f>
              <c:strCache>
                <c:ptCount val="8"/>
                <c:pt idx="0">
                  <c:v>Alimentos </c:v>
                </c:pt>
                <c:pt idx="1">
                  <c:v>Bebidas </c:v>
                </c:pt>
                <c:pt idx="2">
                  <c:v>Comercio </c:v>
                </c:pt>
                <c:pt idx="3">
                  <c:v>Construcción </c:v>
                </c:pt>
                <c:pt idx="4">
                  <c:v>Energía </c:v>
                </c:pt>
                <c:pt idx="5">
                  <c:v>Industria Manofacturera </c:v>
                </c:pt>
                <c:pt idx="6">
                  <c:v>Salud</c:v>
                </c:pt>
                <c:pt idx="7">
                  <c:v>Zona Francas </c:v>
                </c:pt>
              </c:strCache>
            </c:strRef>
          </c:cat>
          <c:val>
            <c:numRef>
              <c:f>'TRANSPORTE DE CARGA '!$L$103:$L$110</c:f>
              <c:numCache>
                <c:formatCode>#,##0</c:formatCode>
                <c:ptCount val="8"/>
                <c:pt idx="0">
                  <c:v>2930</c:v>
                </c:pt>
                <c:pt idx="1">
                  <c:v>608</c:v>
                </c:pt>
                <c:pt idx="2">
                  <c:v>8835</c:v>
                </c:pt>
                <c:pt idx="3">
                  <c:v>2688</c:v>
                </c:pt>
                <c:pt idx="4">
                  <c:v>218</c:v>
                </c:pt>
                <c:pt idx="5">
                  <c:v>2464</c:v>
                </c:pt>
                <c:pt idx="6">
                  <c:v>3235</c:v>
                </c:pt>
                <c:pt idx="7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C-4793-BFAE-9833B644C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7632"/>
        <c:axId val="559745968"/>
      </c:barChart>
      <c:catAx>
        <c:axId val="55974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5968"/>
        <c:crosses val="autoZero"/>
        <c:auto val="1"/>
        <c:lblAlgn val="ctr"/>
        <c:lblOffset val="100"/>
        <c:noMultiLvlLbl val="0"/>
      </c:catAx>
      <c:valAx>
        <c:axId val="5597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ENTREGADOS A VEHICULOS POR EJES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'!$C$149:$C$152</c:f>
              <c:strCache>
                <c:ptCount val="4"/>
                <c:pt idx="0">
                  <c:v>Cuatro Ejes</c:v>
                </c:pt>
                <c:pt idx="1">
                  <c:v>Cinco Ejes </c:v>
                </c:pt>
                <c:pt idx="2">
                  <c:v>Seis Ejes </c:v>
                </c:pt>
                <c:pt idx="3">
                  <c:v>Siete Ejes o mas </c:v>
                </c:pt>
              </c:strCache>
            </c:strRef>
          </c:cat>
          <c:val>
            <c:numRef>
              <c:f>'TRANSPORTE DE CARGA '!$L$149:$L$152</c:f>
              <c:numCache>
                <c:formatCode>#,##0</c:formatCode>
                <c:ptCount val="4"/>
                <c:pt idx="0">
                  <c:v>8610</c:v>
                </c:pt>
                <c:pt idx="1">
                  <c:v>12140</c:v>
                </c:pt>
                <c:pt idx="2">
                  <c:v>1551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C2F-BECD-FBCB51FFF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138000"/>
        <c:axId val="1107130928"/>
      </c:barChart>
      <c:catAx>
        <c:axId val="110713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 de Ejes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0928"/>
        <c:crosses val="autoZero"/>
        <c:auto val="1"/>
        <c:lblAlgn val="ctr"/>
        <c:lblOffset val="100"/>
        <c:noMultiLvlLbl val="0"/>
      </c:catAx>
      <c:valAx>
        <c:axId val="11071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713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TIPOS DE PERMISOS EN ZONA DE ACCESO RESTRINGIDO (ZAR)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'!$C$188:$C$190</c:f>
              <c:strCache>
                <c:ptCount val="3"/>
                <c:pt idx="0">
                  <c:v>Puntual</c:v>
                </c:pt>
                <c:pt idx="1">
                  <c:v>Recurrente </c:v>
                </c:pt>
                <c:pt idx="2">
                  <c:v>Extrapesado </c:v>
                </c:pt>
              </c:strCache>
            </c:strRef>
          </c:cat>
          <c:val>
            <c:numRef>
              <c:f>'TRANSPORTE DE CARGA '!$L$188:$L$190</c:f>
              <c:numCache>
                <c:formatCode>#,##0</c:formatCode>
                <c:ptCount val="3"/>
                <c:pt idx="0">
                  <c:v>19876</c:v>
                </c:pt>
                <c:pt idx="1">
                  <c:v>2425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0-4CE1-B1BE-AA8A2CB0AC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10528"/>
        <c:axId val="964930496"/>
      </c:barChart>
      <c:catAx>
        <c:axId val="96491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Tipos de Permisos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496"/>
        <c:crosses val="autoZero"/>
        <c:auto val="1"/>
        <c:lblAlgn val="ctr"/>
        <c:lblOffset val="100"/>
        <c:noMultiLvlLbl val="0"/>
      </c:catAx>
      <c:valAx>
        <c:axId val="96493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VEHÍCULOS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'VEHICULOS DE MOTOR'!$B$9:$B$16</c:f>
              <c:strCache>
                <c:ptCount val="8"/>
                <c:pt idx="0">
                  <c:v>Inspección de vehiculos</c:v>
                </c:pt>
                <c:pt idx="1">
                  <c:v>Certificación de Trailer</c:v>
                </c:pt>
                <c:pt idx="2">
                  <c:v>Certificación de Buggys</c:v>
                </c:pt>
                <c:pt idx="3">
                  <c:v>Inspección de Four Wheel</c:v>
                </c:pt>
                <c:pt idx="4">
                  <c:v>Transformaciones de vehículos</c:v>
                </c:pt>
                <c:pt idx="5">
                  <c:v>Registro y Validación de Talleres</c:v>
                </c:pt>
                <c:pt idx="6">
                  <c:v>Contactos con operadores de TP</c:v>
                </c:pt>
                <c:pt idx="7">
                  <c:v>Recepción de documentos TP</c:v>
                </c:pt>
              </c:strCache>
            </c:strRef>
          </c:cat>
          <c:val>
            <c:numRef>
              <c:f>'VEHICULOS DE MOTOR'!$S$9:$S$16</c:f>
              <c:numCache>
                <c:formatCode>#,##0</c:formatCode>
                <c:ptCount val="8"/>
                <c:pt idx="0">
                  <c:v>729</c:v>
                </c:pt>
                <c:pt idx="1">
                  <c:v>113</c:v>
                </c:pt>
                <c:pt idx="2">
                  <c:v>183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118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3-45F0-A34E-DC0A8B4EAA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759952"/>
        <c:axId val="638764528"/>
      </c:barChart>
      <c:catAx>
        <c:axId val="63875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64528"/>
        <c:crosses val="autoZero"/>
        <c:auto val="1"/>
        <c:lblAlgn val="ctr"/>
        <c:lblOffset val="100"/>
        <c:noMultiLvlLbl val="0"/>
      </c:catAx>
      <c:valAx>
        <c:axId val="63876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MULTICENTRO CHURCHILL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CONDUCIR'!$C$303:$C$308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CONDUCIR'!$T$303:$T$308</c:f>
              <c:numCache>
                <c:formatCode>#,##0</c:formatCode>
                <c:ptCount val="6"/>
                <c:pt idx="0">
                  <c:v>716</c:v>
                </c:pt>
                <c:pt idx="1">
                  <c:v>1</c:v>
                </c:pt>
                <c:pt idx="2">
                  <c:v>15263</c:v>
                </c:pt>
                <c:pt idx="3">
                  <c:v>1570</c:v>
                </c:pt>
                <c:pt idx="4">
                  <c:v>257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8BD-BAB5-4AE807B6E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9536"/>
        <c:axId val="495488704"/>
      </c:barChart>
      <c:catAx>
        <c:axId val="4954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8704"/>
        <c:crosses val="autoZero"/>
        <c:auto val="1"/>
        <c:lblAlgn val="ctr"/>
        <c:lblOffset val="100"/>
        <c:noMultiLvlLbl val="0"/>
      </c:catAx>
      <c:valAx>
        <c:axId val="495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 DE OPERACIÓN DE TRANSPORTE DE PASAJEROS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8207073071950963E-2"/>
          <c:y val="6.299581269884999E-2"/>
          <c:w val="0.97008555106495409"/>
          <c:h val="0.65144415750457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PASAJEROS'!$B$8:$B$28</c:f>
              <c:strCache>
                <c:ptCount val="21"/>
                <c:pt idx="0">
                  <c:v>Licencia de Operación Alquiler Autobuses Panorámicos </c:v>
                </c:pt>
                <c:pt idx="1">
                  <c:v>Licencia de Operación Alquiler Bicicletas </c:v>
                </c:pt>
                <c:pt idx="2">
                  <c:v>Licencia de Operación Scooters</c:v>
                </c:pt>
                <c:pt idx="3">
                  <c:v>Licencia de Operación Alquiler de Motores </c:v>
                </c:pt>
                <c:pt idx="4">
                  <c:v>Licencia de Operación Alquiler Vehículos de lujo y-o Limosina con chofer </c:v>
                </c:pt>
                <c:pt idx="5">
                  <c:v>Licencia de Operación Alquiler Vehículos o Rent Car </c:v>
                </c:pt>
                <c:pt idx="6">
                  <c:v>Licencia de Operación Autobuses para City Tour (TrolleyBus) </c:v>
                </c:pt>
                <c:pt idx="7">
                  <c:v>Licencia de Operación Compañías Taxis por Comunicación </c:v>
                </c:pt>
                <c:pt idx="8">
                  <c:v>Licencia de Operación Compañías Taxis Turísticos </c:v>
                </c:pt>
                <c:pt idx="9">
                  <c:v>Licencia de Operación Taxi Independiente </c:v>
                </c:pt>
                <c:pt idx="10">
                  <c:v>Licencia de Operación Transporte de Funerarias (Persona Física o Moral) </c:v>
                </c:pt>
                <c:pt idx="11">
                  <c:v>Licencia de Operación Transporte Escolar (Escuelas Centros Educativos y Universidades) </c:v>
                </c:pt>
                <c:pt idx="12">
                  <c:v>Licencia de Operación Transporte City Tour (Tren sobre Ruedas) Persona Física o Moral </c:v>
                </c:pt>
                <c:pt idx="13">
                  <c:v>Licencia de Operación Transporte de Fiesta o Party Bus, Persona Física o Moral </c:v>
                </c:pt>
                <c:pt idx="14">
                  <c:v>Licencia de Operación Transporte Terrestre de Aventura Camionetas y Camiones y o Jeep Safari Camiones </c:v>
                </c:pt>
                <c:pt idx="15">
                  <c:v>Licencia de Operación Transporte de Personal u-o Empresarial </c:v>
                </c:pt>
                <c:pt idx="16">
                  <c:v>Licencia de Operación Transporte Turístico Terrestres de Autobuses y Minibuses Persona Física o Moral </c:v>
                </c:pt>
                <c:pt idx="17">
                  <c:v>Licencia de Operación Ambulancias</c:v>
                </c:pt>
                <c:pt idx="18">
                  <c:v>Licencia de Operación Persona Moral, Transporte Turístico Terrestre de Aventura (Four Wheel y Buggy) </c:v>
                </c:pt>
                <c:pt idx="19">
                  <c:v>Licencia de Operación Transporte Urbano </c:v>
                </c:pt>
                <c:pt idx="20">
                  <c:v>Licencia de Operación Transporte Interurbano </c:v>
                </c:pt>
              </c:strCache>
            </c:strRef>
          </c:cat>
          <c:val>
            <c:numRef>
              <c:f>'TRANSPORTE DE PASAJEROS'!$S$8:$S$28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5-4075-9BE7-A528D67A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728"/>
        <c:axId val="964947136"/>
      </c:barChart>
      <c:catAx>
        <c:axId val="96494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Licencias Emitidas 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0.41762387983248317"/>
              <c:y val="0.94699954663203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7136"/>
        <c:crosses val="autoZero"/>
        <c:auto val="1"/>
        <c:lblAlgn val="ctr"/>
        <c:lblOffset val="100"/>
        <c:noMultiLvlLbl val="0"/>
      </c:catAx>
      <c:valAx>
        <c:axId val="96494713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Licencias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2.1602373685344296E-2"/>
              <c:y val="0.28441042773060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(GESTIÓN DE VÍAS)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VIALIDAD'!$B$10:$B$19</c:f>
              <c:strCache>
                <c:ptCount val="10"/>
                <c:pt idx="0">
                  <c:v>Permiso de colocación de publicidad exterior en vías interurbanas (Esta actividad la esta realizando desde el mes de julio 2022 la subdirección)</c:v>
                </c:pt>
                <c:pt idx="1">
                  <c:v>Garantizar el correcto funcionamiento de las Terminales privadas de pasajeros. </c:v>
                </c:pt>
                <c:pt idx="2">
                  <c:v>Permisos para realizar actividades en vía publica</c:v>
                </c:pt>
                <c:pt idx="3">
                  <c:v>Permiso para cierre temporal de carril o tramo vial</c:v>
                </c:pt>
                <c:pt idx="4">
                  <c:v>Permiso para circulación vehicular en zonas restringidas</c:v>
                </c:pt>
                <c:pt idx="5">
                  <c:v>Permiso de circulación con carga sobredimensionada</c:v>
                </c:pt>
                <c:pt idx="6">
                  <c:v>Permiso para filmaciones en vía publica</c:v>
                </c:pt>
                <c:pt idx="7">
                  <c:v>Permiso estacionamiento por carga/descarga y otros</c:v>
                </c:pt>
                <c:pt idx="8">
                  <c:v>Permisos de trabajos en vía publica</c:v>
                </c:pt>
                <c:pt idx="9">
                  <c:v>Permisos ocupación de carril para vaciado de hormigón</c:v>
                </c:pt>
              </c:strCache>
            </c:strRef>
          </c:cat>
          <c:val>
            <c:numRef>
              <c:f>'TRÁNSITO Y VIALIDAD'!$S$10:$S$19</c:f>
              <c:numCache>
                <c:formatCode>#,##0</c:formatCode>
                <c:ptCount val="10"/>
                <c:pt idx="0">
                  <c:v>14</c:v>
                </c:pt>
                <c:pt idx="1">
                  <c:v>0</c:v>
                </c:pt>
                <c:pt idx="2">
                  <c:v>46</c:v>
                </c:pt>
                <c:pt idx="3">
                  <c:v>18</c:v>
                </c:pt>
                <c:pt idx="4">
                  <c:v>12</c:v>
                </c:pt>
                <c:pt idx="5">
                  <c:v>3</c:v>
                </c:pt>
                <c:pt idx="6">
                  <c:v>16</c:v>
                </c:pt>
                <c:pt idx="7">
                  <c:v>45</c:v>
                </c:pt>
                <c:pt idx="8">
                  <c:v>11</c:v>
                </c:pt>
                <c:pt idx="9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261-BAD5-7886C8199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81920"/>
        <c:axId val="796277760"/>
      </c:barChart>
      <c:catAx>
        <c:axId val="7962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7760"/>
        <c:crosses val="autoZero"/>
        <c:auto val="1"/>
        <c:lblAlgn val="ctr"/>
        <c:lblOffset val="100"/>
        <c:noMultiLvlLbl val="0"/>
      </c:catAx>
      <c:valAx>
        <c:axId val="79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(DEPARTAMENTO DE SUPERVISIÓN Y CONTROL)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VIALIDAD'!$B$62:$B$66</c:f>
              <c:strCache>
                <c:ptCount val="5"/>
                <c:pt idx="0">
                  <c:v>Evaluacion de punton y/o Tramos solicitados</c:v>
                </c:pt>
                <c:pt idx="1">
                  <c:v>Seguimineto y supervicion de recomendaciones realizadas</c:v>
                </c:pt>
                <c:pt idx="2">
                  <c:v>Colocacion de señales verticales (unidad)</c:v>
                </c:pt>
                <c:pt idx="3">
                  <c:v>Aplicación de señales horizontales recomendadas, metros lineales (Pintura de Trafico)</c:v>
                </c:pt>
                <c:pt idx="4">
                  <c:v>Colocacion de elementos de seguridad y canalizacion de transito adecuados (Boyas)</c:v>
                </c:pt>
              </c:strCache>
            </c:strRef>
          </c:cat>
          <c:val>
            <c:numRef>
              <c:f>'TRÁNSITO Y VIALIDAD'!$S$62:$S$66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7-411C-BBA7-56FA880D37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48880"/>
        <c:axId val="559750544"/>
      </c:barChart>
      <c:catAx>
        <c:axId val="55974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layout>
            <c:manualLayout>
              <c:xMode val="edge"/>
              <c:yMode val="edge"/>
              <c:x val="0.46145177404312854"/>
              <c:y val="0.92507002089064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544"/>
        <c:crosses val="autoZero"/>
        <c:auto val="1"/>
        <c:lblAlgn val="ctr"/>
        <c:lblOffset val="100"/>
        <c:noMultiLvlLbl val="0"/>
      </c:catAx>
      <c:valAx>
        <c:axId val="5597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4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ENEVIAL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ENEVIAL!$B$8:$B$11</c:f>
              <c:strCache>
                <c:ptCount val="4"/>
                <c:pt idx="0">
                  <c:v>Parque de Edecucacion Vial en Ciudad Juan Bosch </c:v>
                </c:pt>
                <c:pt idx="1">
                  <c:v>Educación Vial para obtención de Licencia de Conducir</c:v>
                </c:pt>
                <c:pt idx="2">
                  <c:v>Reducacion Vial para Infractores de Transito </c:v>
                </c:pt>
                <c:pt idx="3">
                  <c:v>Acciones Formativas</c:v>
                </c:pt>
              </c:strCache>
            </c:strRef>
          </c:cat>
          <c:val>
            <c:numRef>
              <c:f>ENEVIAL!$S$8:$S$11</c:f>
              <c:numCache>
                <c:formatCode>#,##0</c:formatCode>
                <c:ptCount val="4"/>
                <c:pt idx="0">
                  <c:v>637</c:v>
                </c:pt>
                <c:pt idx="1">
                  <c:v>29827</c:v>
                </c:pt>
                <c:pt idx="2">
                  <c:v>167</c:v>
                </c:pt>
                <c:pt idx="3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5-498B-9AAE-F29BEA7E04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029792"/>
        <c:axId val="474033536"/>
      </c:barChart>
      <c:catAx>
        <c:axId val="4740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33536"/>
        <c:crosses val="autoZero"/>
        <c:auto val="1"/>
        <c:lblAlgn val="ctr"/>
        <c:lblOffset val="100"/>
        <c:noMultiLvlLbl val="0"/>
      </c:catAx>
      <c:valAx>
        <c:axId val="474033536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2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MEGACENTRO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CONDUCIR'!$C$348:$C$353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CONDUCIR'!$T$348:$T$353</c:f>
              <c:numCache>
                <c:formatCode>#,##0</c:formatCode>
                <c:ptCount val="6"/>
                <c:pt idx="0">
                  <c:v>544</c:v>
                </c:pt>
                <c:pt idx="1">
                  <c:v>3</c:v>
                </c:pt>
                <c:pt idx="2">
                  <c:v>6473</c:v>
                </c:pt>
                <c:pt idx="3">
                  <c:v>919</c:v>
                </c:pt>
                <c:pt idx="4">
                  <c:v>99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2-4816-90A8-3964F1185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79008"/>
        <c:axId val="796286496"/>
      </c:barChart>
      <c:catAx>
        <c:axId val="7962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6496"/>
        <c:crosses val="autoZero"/>
        <c:auto val="1"/>
        <c:lblAlgn val="ctr"/>
        <c:lblOffset val="100"/>
        <c:noMultiLvlLbl val="0"/>
      </c:catAx>
      <c:valAx>
        <c:axId val="7962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SAMBIL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CONDUCIR'!$C$394:$C$399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CONDUCIR'!$T$394:$T$399</c:f>
              <c:numCache>
                <c:formatCode>#,##0</c:formatCode>
                <c:ptCount val="6"/>
                <c:pt idx="0">
                  <c:v>502</c:v>
                </c:pt>
                <c:pt idx="1">
                  <c:v>0</c:v>
                </c:pt>
                <c:pt idx="2">
                  <c:v>3687</c:v>
                </c:pt>
                <c:pt idx="3">
                  <c:v>671</c:v>
                </c:pt>
                <c:pt idx="4">
                  <c:v>134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70E-A9B5-568F6A3D4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121904"/>
        <c:axId val="505672096"/>
      </c:barChart>
      <c:catAx>
        <c:axId val="496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5672096"/>
        <c:crosses val="autoZero"/>
        <c:auto val="1"/>
        <c:lblAlgn val="ctr"/>
        <c:lblOffset val="100"/>
        <c:noMultiLvlLbl val="0"/>
      </c:catAx>
      <c:valAx>
        <c:axId val="5056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61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BLUE MALL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CONDUCIR'!$C$443:$C$453</c:f>
              <c:strCache>
                <c:ptCount val="11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Permiso de Aprendizaje</c:v>
                </c:pt>
                <c:pt idx="4">
                  <c:v>Renovación de Licencias de Conducir Categoría 1</c:v>
                </c:pt>
                <c:pt idx="5">
                  <c:v>Renovación de Licencias de Conducir Categoría 2</c:v>
                </c:pt>
                <c:pt idx="6">
                  <c:v>Renovación de Licencias de Conducir Categoría 3</c:v>
                </c:pt>
                <c:pt idx="7">
                  <c:v>Renovación de Licencias de Conducir Categoría 4</c:v>
                </c:pt>
                <c:pt idx="8">
                  <c:v>Renovación de Licencias de Conducir Categoría 5</c:v>
                </c:pt>
                <c:pt idx="9">
                  <c:v>Re-Examen Teórico</c:v>
                </c:pt>
                <c:pt idx="10">
                  <c:v>Re-Examen Práctico</c:v>
                </c:pt>
              </c:strCache>
            </c:strRef>
          </c:cat>
          <c:val>
            <c:numRef>
              <c:f>'LICENCIA DE CONDUCIR'!$T$443:$T$453</c:f>
              <c:numCache>
                <c:formatCode>#,##0</c:formatCode>
                <c:ptCount val="11"/>
                <c:pt idx="0">
                  <c:v>2853</c:v>
                </c:pt>
                <c:pt idx="1">
                  <c:v>2566</c:v>
                </c:pt>
                <c:pt idx="2">
                  <c:v>117</c:v>
                </c:pt>
                <c:pt idx="3">
                  <c:v>159</c:v>
                </c:pt>
                <c:pt idx="4">
                  <c:v>0</c:v>
                </c:pt>
                <c:pt idx="5">
                  <c:v>1868</c:v>
                </c:pt>
                <c:pt idx="6">
                  <c:v>132</c:v>
                </c:pt>
                <c:pt idx="7">
                  <c:v>16</c:v>
                </c:pt>
                <c:pt idx="8">
                  <c:v>7</c:v>
                </c:pt>
                <c:pt idx="9">
                  <c:v>3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36-8426-A901E0482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6510304"/>
        <c:axId val="636494496"/>
      </c:barChart>
      <c:catAx>
        <c:axId val="6365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494496"/>
        <c:crosses val="autoZero"/>
        <c:auto val="1"/>
        <c:lblAlgn val="ctr"/>
        <c:lblOffset val="100"/>
        <c:noMultiLvlLbl val="0"/>
      </c:catAx>
      <c:valAx>
        <c:axId val="63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51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SANTIAGO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CONDUCIR'!$C$498:$C$514</c:f>
              <c:strCache>
                <c:ptCount val="17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Renovación para Policia</c:v>
                </c:pt>
                <c:pt idx="15">
                  <c:v>Duplicados para Policia</c:v>
                </c:pt>
                <c:pt idx="16">
                  <c:v>Cambio de Categoría para Policia</c:v>
                </c:pt>
              </c:strCache>
            </c:strRef>
          </c:cat>
          <c:val>
            <c:numRef>
              <c:f>'LICENCIA DE CONDUCIR'!$T$498:$T$514</c:f>
              <c:numCache>
                <c:formatCode>#,##0</c:formatCode>
                <c:ptCount val="17"/>
                <c:pt idx="0">
                  <c:v>4407</c:v>
                </c:pt>
                <c:pt idx="1">
                  <c:v>3704</c:v>
                </c:pt>
                <c:pt idx="2">
                  <c:v>477</c:v>
                </c:pt>
                <c:pt idx="3">
                  <c:v>17</c:v>
                </c:pt>
                <c:pt idx="4">
                  <c:v>22</c:v>
                </c:pt>
                <c:pt idx="5">
                  <c:v>137</c:v>
                </c:pt>
                <c:pt idx="6">
                  <c:v>4</c:v>
                </c:pt>
                <c:pt idx="7">
                  <c:v>8828</c:v>
                </c:pt>
                <c:pt idx="8">
                  <c:v>1093</c:v>
                </c:pt>
                <c:pt idx="9">
                  <c:v>116</c:v>
                </c:pt>
                <c:pt idx="10">
                  <c:v>10</c:v>
                </c:pt>
                <c:pt idx="11">
                  <c:v>354</c:v>
                </c:pt>
                <c:pt idx="12">
                  <c:v>904</c:v>
                </c:pt>
                <c:pt idx="13">
                  <c:v>0</c:v>
                </c:pt>
                <c:pt idx="14">
                  <c:v>104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A5A-BAB6-BBC0573FF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2848"/>
        <c:axId val="1054669088"/>
      </c:barChart>
      <c:catAx>
        <c:axId val="105466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088"/>
        <c:crosses val="autoZero"/>
        <c:auto val="1"/>
        <c:lblAlgn val="ctr"/>
        <c:lblOffset val="100"/>
        <c:noMultiLvlLbl val="0"/>
      </c:catAx>
      <c:valAx>
        <c:axId val="10546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ROMANA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1409383794686588E-2"/>
          <c:y val="0.11058490960603423"/>
          <c:w val="0.94955001491019708"/>
          <c:h val="0.74573626057815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CONDUCIR'!$C$569:$C$582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Cambio de Licencias de Conducir Categoría 2 a 3</c:v>
                </c:pt>
                <c:pt idx="11">
                  <c:v>Cambio de Licencias de Conducir Categoría 3 a 4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CONDUCIR'!$T$569:$T$582</c:f>
              <c:numCache>
                <c:formatCode>#,##0</c:formatCode>
                <c:ptCount val="14"/>
                <c:pt idx="0">
                  <c:v>2394</c:v>
                </c:pt>
                <c:pt idx="1">
                  <c:v>2326</c:v>
                </c:pt>
                <c:pt idx="2">
                  <c:v>212</c:v>
                </c:pt>
                <c:pt idx="3">
                  <c:v>17</c:v>
                </c:pt>
                <c:pt idx="4">
                  <c:v>88</c:v>
                </c:pt>
                <c:pt idx="5">
                  <c:v>6</c:v>
                </c:pt>
                <c:pt idx="6">
                  <c:v>4898</c:v>
                </c:pt>
                <c:pt idx="7">
                  <c:v>885</c:v>
                </c:pt>
                <c:pt idx="8">
                  <c:v>124</c:v>
                </c:pt>
                <c:pt idx="9">
                  <c:v>12</c:v>
                </c:pt>
                <c:pt idx="10">
                  <c:v>461</c:v>
                </c:pt>
                <c:pt idx="11">
                  <c:v>0</c:v>
                </c:pt>
                <c:pt idx="12">
                  <c:v>199</c:v>
                </c:pt>
                <c:pt idx="13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5-44CA-A3A5-9AB346374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2299920"/>
        <c:axId val="802297008"/>
      </c:barChart>
      <c:catAx>
        <c:axId val="8022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7008"/>
        <c:crosses val="autoZero"/>
        <c:auto val="1"/>
        <c:lblAlgn val="ctr"/>
        <c:lblOffset val="100"/>
        <c:noMultiLvlLbl val="0"/>
      </c:catAx>
      <c:valAx>
        <c:axId val="8022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AZUA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CONDUCIR'!$C$628:$C$642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2 a 3</c:v>
                </c:pt>
                <c:pt idx="12">
                  <c:v>Cambio de Licencias de Conducir Categoría 3 a 4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CONDUCIR'!$T$628:$T$642</c:f>
              <c:numCache>
                <c:formatCode>#,##0</c:formatCode>
                <c:ptCount val="15"/>
                <c:pt idx="0">
                  <c:v>2010</c:v>
                </c:pt>
                <c:pt idx="1">
                  <c:v>1696</c:v>
                </c:pt>
                <c:pt idx="2">
                  <c:v>44</c:v>
                </c:pt>
                <c:pt idx="3">
                  <c:v>108</c:v>
                </c:pt>
                <c:pt idx="4">
                  <c:v>5</c:v>
                </c:pt>
                <c:pt idx="5">
                  <c:v>37</c:v>
                </c:pt>
                <c:pt idx="6">
                  <c:v>6</c:v>
                </c:pt>
                <c:pt idx="7">
                  <c:v>1336</c:v>
                </c:pt>
                <c:pt idx="8">
                  <c:v>489</c:v>
                </c:pt>
                <c:pt idx="9">
                  <c:v>107</c:v>
                </c:pt>
                <c:pt idx="10">
                  <c:v>16</c:v>
                </c:pt>
                <c:pt idx="11">
                  <c:v>399</c:v>
                </c:pt>
                <c:pt idx="12">
                  <c:v>57</c:v>
                </c:pt>
                <c:pt idx="13">
                  <c:v>44</c:v>
                </c:pt>
                <c:pt idx="1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9F-A5F8-943F6C54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9920"/>
        <c:axId val="1054678240"/>
      </c:barChart>
      <c:catAx>
        <c:axId val="10546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78240"/>
        <c:crosses val="autoZero"/>
        <c:auto val="1"/>
        <c:lblAlgn val="ctr"/>
        <c:lblOffset val="100"/>
        <c:noMultiLvlLbl val="0"/>
      </c:catAx>
      <c:valAx>
        <c:axId val="10546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851509</xdr:colOff>
      <xdr:row>36</xdr:row>
      <xdr:rowOff>123563</xdr:rowOff>
    </xdr:from>
    <xdr:to>
      <xdr:col>19</xdr:col>
      <xdr:colOff>905226</xdr:colOff>
      <xdr:row>82</xdr:row>
      <xdr:rowOff>5943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F7737E-763B-01C7-4320-E5362E2D3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685682</xdr:colOff>
      <xdr:row>256</xdr:row>
      <xdr:rowOff>166687</xdr:rowOff>
    </xdr:from>
    <xdr:to>
      <xdr:col>21</xdr:col>
      <xdr:colOff>146190</xdr:colOff>
      <xdr:row>292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182221-6447-DB1A-5C1F-0AF8FBDFA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4009629</xdr:colOff>
      <xdr:row>310</xdr:row>
      <xdr:rowOff>63674</xdr:rowOff>
    </xdr:from>
    <xdr:to>
      <xdr:col>14</xdr:col>
      <xdr:colOff>730685</xdr:colOff>
      <xdr:row>342</xdr:row>
      <xdr:rowOff>13048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DEEDFF-1333-F487-B0E4-E2ED5A13E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3174561</xdr:colOff>
      <xdr:row>356</xdr:row>
      <xdr:rowOff>24529</xdr:rowOff>
    </xdr:from>
    <xdr:to>
      <xdr:col>14</xdr:col>
      <xdr:colOff>1278698</xdr:colOff>
      <xdr:row>388</xdr:row>
      <xdr:rowOff>130480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A5EB1A2-2BE8-23BC-4423-4323AB9012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3539904</xdr:colOff>
      <xdr:row>401</xdr:row>
      <xdr:rowOff>37577</xdr:rowOff>
    </xdr:from>
    <xdr:to>
      <xdr:col>15</xdr:col>
      <xdr:colOff>287054</xdr:colOff>
      <xdr:row>436</xdr:row>
      <xdr:rowOff>13048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8A18CD-895C-FF35-5CE9-43ED67168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3520333</xdr:colOff>
      <xdr:row>455</xdr:row>
      <xdr:rowOff>89770</xdr:rowOff>
    </xdr:from>
    <xdr:to>
      <xdr:col>16</xdr:col>
      <xdr:colOff>117431</xdr:colOff>
      <xdr:row>492</xdr:row>
      <xdr:rowOff>143528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8C6E2FE-28A7-A092-C5AA-DE22F0A09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2655579</xdr:colOff>
      <xdr:row>524</xdr:row>
      <xdr:rowOff>7565</xdr:rowOff>
    </xdr:from>
    <xdr:to>
      <xdr:col>16</xdr:col>
      <xdr:colOff>740145</xdr:colOff>
      <xdr:row>561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7B9E660-6727-4802-5889-FAF397A5F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2380596</xdr:colOff>
      <xdr:row>584</xdr:row>
      <xdr:rowOff>33662</xdr:rowOff>
    </xdr:from>
    <xdr:to>
      <xdr:col>17</xdr:col>
      <xdr:colOff>381651</xdr:colOff>
      <xdr:row>621</xdr:row>
      <xdr:rowOff>-1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EB99250-D22B-481C-3B1E-248186583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2006772</xdr:colOff>
      <xdr:row>645</xdr:row>
      <xdr:rowOff>70519</xdr:rowOff>
    </xdr:from>
    <xdr:to>
      <xdr:col>18</xdr:col>
      <xdr:colOff>208767</xdr:colOff>
      <xdr:row>686</xdr:row>
      <xdr:rowOff>85133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6DF3E81-AE33-CC4F-4432-1B9E8641A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1967630</xdr:colOff>
      <xdr:row>710</xdr:row>
      <xdr:rowOff>115866</xdr:rowOff>
    </xdr:from>
    <xdr:to>
      <xdr:col>17</xdr:col>
      <xdr:colOff>521918</xdr:colOff>
      <xdr:row>748</xdr:row>
      <xdr:rowOff>91335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7E66E5-10A6-64EE-5F3A-CD198C401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2385163</xdr:colOff>
      <xdr:row>771</xdr:row>
      <xdr:rowOff>119065</xdr:rowOff>
    </xdr:from>
    <xdr:to>
      <xdr:col>15</xdr:col>
      <xdr:colOff>495822</xdr:colOff>
      <xdr:row>805</xdr:row>
      <xdr:rowOff>91338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738390B-DB93-B1A7-C1D3-A77E7869E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1798006</xdr:colOff>
      <xdr:row>827</xdr:row>
      <xdr:rowOff>71437</xdr:rowOff>
    </xdr:from>
    <xdr:to>
      <xdr:col>15</xdr:col>
      <xdr:colOff>574109</xdr:colOff>
      <xdr:row>858</xdr:row>
      <xdr:rowOff>95250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641D34-B3C6-93E3-5712-4DA97D736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1993723</xdr:colOff>
      <xdr:row>885</xdr:row>
      <xdr:rowOff>190494</xdr:rowOff>
    </xdr:from>
    <xdr:to>
      <xdr:col>15</xdr:col>
      <xdr:colOff>456677</xdr:colOff>
      <xdr:row>914</xdr:row>
      <xdr:rowOff>190494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ED27138-1854-BD07-FDAB-896BDA076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1602286</xdr:colOff>
      <xdr:row>939</xdr:row>
      <xdr:rowOff>47625</xdr:rowOff>
    </xdr:from>
    <xdr:to>
      <xdr:col>15</xdr:col>
      <xdr:colOff>130479</xdr:colOff>
      <xdr:row>970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A82290E-1EE4-3C5A-C687-12F5AE858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2802697</xdr:colOff>
      <xdr:row>1000</xdr:row>
      <xdr:rowOff>95252</xdr:rowOff>
    </xdr:from>
    <xdr:to>
      <xdr:col>15</xdr:col>
      <xdr:colOff>469727</xdr:colOff>
      <xdr:row>1030</xdr:row>
      <xdr:rowOff>84488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97A0F3B-4D71-0A84-FFF1-ACAC3573D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3429000</xdr:colOff>
      <xdr:row>1053</xdr:row>
      <xdr:rowOff>71437</xdr:rowOff>
    </xdr:from>
    <xdr:to>
      <xdr:col>17</xdr:col>
      <xdr:colOff>130480</xdr:colOff>
      <xdr:row>1084</xdr:row>
      <xdr:rowOff>23812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4EA53D9-1225-58B5-1C00-B784341FF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3161516</xdr:colOff>
      <xdr:row>1125</xdr:row>
      <xdr:rowOff>115846</xdr:rowOff>
    </xdr:from>
    <xdr:to>
      <xdr:col>17</xdr:col>
      <xdr:colOff>169624</xdr:colOff>
      <xdr:row>1157</xdr:row>
      <xdr:rowOff>71417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EB3099A-6CB1-BDAD-9C80-B77DA0A0B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2998417</xdr:colOff>
      <xdr:row>1173</xdr:row>
      <xdr:rowOff>166687</xdr:rowOff>
    </xdr:from>
    <xdr:to>
      <xdr:col>15</xdr:col>
      <xdr:colOff>482774</xdr:colOff>
      <xdr:row>1201</xdr:row>
      <xdr:rowOff>119062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1E690A-5F79-093E-9071-73810A5E7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4916792</xdr:colOff>
      <xdr:row>1270</xdr:row>
      <xdr:rowOff>157294</xdr:rowOff>
    </xdr:from>
    <xdr:to>
      <xdr:col>15</xdr:col>
      <xdr:colOff>80572</xdr:colOff>
      <xdr:row>1304</xdr:row>
      <xdr:rowOff>15332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FBD65643-EF2C-2AE3-262E-58522CC46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1954580</xdr:colOff>
      <xdr:row>127</xdr:row>
      <xdr:rowOff>181105</xdr:rowOff>
    </xdr:from>
    <xdr:to>
      <xdr:col>13</xdr:col>
      <xdr:colOff>919880</xdr:colOff>
      <xdr:row>166</xdr:row>
      <xdr:rowOff>26096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BE2BED7-69AF-F32E-7623-D3AF4245C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2443879</xdr:colOff>
      <xdr:row>182</xdr:row>
      <xdr:rowOff>72806</xdr:rowOff>
    </xdr:from>
    <xdr:to>
      <xdr:col>12</xdr:col>
      <xdr:colOff>1289136</xdr:colOff>
      <xdr:row>220</xdr:row>
      <xdr:rowOff>100468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5CCCFEFA-F5E8-10F0-4E89-D6FE2BE43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3284206</xdr:colOff>
      <xdr:row>85</xdr:row>
      <xdr:rowOff>109970</xdr:rowOff>
    </xdr:from>
    <xdr:to>
      <xdr:col>13</xdr:col>
      <xdr:colOff>144420</xdr:colOff>
      <xdr:row>120</xdr:row>
      <xdr:rowOff>146584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D6A24C-40FA-44DD-6007-46CEA11AF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115954</xdr:colOff>
      <xdr:row>1217</xdr:row>
      <xdr:rowOff>160683</xdr:rowOff>
    </xdr:from>
    <xdr:to>
      <xdr:col>14</xdr:col>
      <xdr:colOff>911086</xdr:colOff>
      <xdr:row>1248</xdr:row>
      <xdr:rowOff>23813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F12423-DBBD-521B-C273-14E458DC6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3312990</xdr:colOff>
      <xdr:row>15</xdr:row>
      <xdr:rowOff>154841</xdr:rowOff>
    </xdr:from>
    <xdr:to>
      <xdr:col>17</xdr:col>
      <xdr:colOff>549519</xdr:colOff>
      <xdr:row>46</xdr:row>
      <xdr:rowOff>61057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584F66-2352-0D2C-1911-F9AC52D32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671635</xdr:colOff>
      <xdr:row>62</xdr:row>
      <xdr:rowOff>109904</xdr:rowOff>
    </xdr:from>
    <xdr:to>
      <xdr:col>12</xdr:col>
      <xdr:colOff>696058</xdr:colOff>
      <xdr:row>98</xdr:row>
      <xdr:rowOff>12210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4A17F7-9EA5-8EDB-A706-4B9B32FC4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40296</xdr:colOff>
      <xdr:row>112</xdr:row>
      <xdr:rowOff>20514</xdr:rowOff>
    </xdr:from>
    <xdr:to>
      <xdr:col>12</xdr:col>
      <xdr:colOff>366346</xdr:colOff>
      <xdr:row>144</xdr:row>
      <xdr:rowOff>97691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B4BB49-8507-2253-E9D1-3B4BAA8F3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1414094</xdr:colOff>
      <xdr:row>154</xdr:row>
      <xdr:rowOff>8304</xdr:rowOff>
    </xdr:from>
    <xdr:to>
      <xdr:col>12</xdr:col>
      <xdr:colOff>329711</xdr:colOff>
      <xdr:row>182</xdr:row>
      <xdr:rowOff>85481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75F4454-DBCB-9394-3B3F-E96F28700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632556</xdr:colOff>
      <xdr:row>192</xdr:row>
      <xdr:rowOff>44939</xdr:rowOff>
    </xdr:from>
    <xdr:to>
      <xdr:col>12</xdr:col>
      <xdr:colOff>195384</xdr:colOff>
      <xdr:row>224</xdr:row>
      <xdr:rowOff>134327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7E14FE8-6D39-E87A-A159-1ACE13522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3330038</xdr:colOff>
      <xdr:row>18</xdr:row>
      <xdr:rowOff>38594</xdr:rowOff>
    </xdr:from>
    <xdr:to>
      <xdr:col>16</xdr:col>
      <xdr:colOff>618507</xdr:colOff>
      <xdr:row>54</xdr:row>
      <xdr:rowOff>98961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F3BB0-40ED-4F5E-87C4-FEB4941DC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854809</xdr:colOff>
      <xdr:row>29</xdr:row>
      <xdr:rowOff>142630</xdr:rowOff>
    </xdr:from>
    <xdr:to>
      <xdr:col>18</xdr:col>
      <xdr:colOff>757116</xdr:colOff>
      <xdr:row>68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D169F-7B66-4BAA-24FE-174934AE4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1774335</xdr:colOff>
      <xdr:row>21</xdr:row>
      <xdr:rowOff>8302</xdr:rowOff>
    </xdr:from>
    <xdr:to>
      <xdr:col>16</xdr:col>
      <xdr:colOff>561731</xdr:colOff>
      <xdr:row>57</xdr:row>
      <xdr:rowOff>97691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BC68-F8DA-0037-DE0C-F261DA02C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2549767</xdr:colOff>
      <xdr:row>68</xdr:row>
      <xdr:rowOff>130419</xdr:rowOff>
    </xdr:from>
    <xdr:to>
      <xdr:col>16</xdr:col>
      <xdr:colOff>354134</xdr:colOff>
      <xdr:row>99</xdr:row>
      <xdr:rowOff>170962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A3FFDB-94CE-7256-3975-861E84586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2389297</xdr:colOff>
      <xdr:row>14</xdr:row>
      <xdr:rowOff>23611</xdr:rowOff>
    </xdr:from>
    <xdr:to>
      <xdr:col>17</xdr:col>
      <xdr:colOff>469541</xdr:colOff>
      <xdr:row>56</xdr:row>
      <xdr:rowOff>80493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69803-A450-EC83-E182-3C87775AE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1269"/>
  <sheetViews>
    <sheetView showGridLines="0" tabSelected="1" view="pageBreakPreview" zoomScale="40" zoomScaleNormal="10" zoomScaleSheetLayoutView="40" workbookViewId="0">
      <selection activeCell="X19" sqref="X19"/>
    </sheetView>
  </sheetViews>
  <sheetFormatPr baseColWidth="10" defaultColWidth="0" defaultRowHeight="15"/>
  <cols>
    <col min="1" max="2" width="11.42578125" customWidth="1"/>
    <col min="3" max="3" width="75.140625" style="2" customWidth="1"/>
    <col min="4" max="6" width="11.42578125" customWidth="1"/>
    <col min="7" max="7" width="11.42578125" style="44" customWidth="1"/>
    <col min="8" max="9" width="11.42578125" customWidth="1"/>
    <col min="10" max="10" width="13.5703125" customWidth="1"/>
    <col min="11" max="11" width="9.140625" style="44" customWidth="1"/>
    <col min="12" max="12" width="14.42578125" customWidth="1"/>
    <col min="13" max="13" width="19.7109375" customWidth="1"/>
    <col min="14" max="14" width="18.42578125" customWidth="1"/>
    <col min="15" max="15" width="20" style="44" customWidth="1"/>
    <col min="16" max="18" width="11.42578125" customWidth="1"/>
    <col min="19" max="19" width="11.42578125" style="44" customWidth="1"/>
    <col min="20" max="20" width="24.85546875" style="44" bestFit="1" customWidth="1"/>
    <col min="21" max="23" width="11.42578125" customWidth="1"/>
    <col min="24" max="24" width="13.140625" customWidth="1"/>
    <col min="29" max="16384" width="11.42578125" hidden="1"/>
  </cols>
  <sheetData>
    <row r="1" spans="3:28">
      <c r="C1" s="82"/>
    </row>
    <row r="3" spans="3:28" ht="15.75" thickBot="1"/>
    <row r="4" spans="3:28" ht="15.75">
      <c r="C4" s="92" t="s">
        <v>56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</row>
    <row r="5" spans="3:28" ht="15.75">
      <c r="C5" s="98" t="s">
        <v>167</v>
      </c>
      <c r="D5" s="95" t="s">
        <v>12</v>
      </c>
      <c r="E5" s="95"/>
      <c r="F5" s="95"/>
      <c r="G5" s="95"/>
      <c r="H5" s="95" t="s">
        <v>13</v>
      </c>
      <c r="I5" s="95"/>
      <c r="J5" s="95"/>
      <c r="K5" s="95"/>
      <c r="L5" s="95" t="s">
        <v>14</v>
      </c>
      <c r="M5" s="95"/>
      <c r="N5" s="95"/>
      <c r="O5" s="95"/>
      <c r="P5" s="95" t="s">
        <v>15</v>
      </c>
      <c r="Q5" s="95"/>
      <c r="R5" s="95"/>
      <c r="S5" s="95"/>
      <c r="T5" s="96" t="s">
        <v>39</v>
      </c>
      <c r="V5" s="59" t="s">
        <v>12</v>
      </c>
      <c r="W5" s="59" t="s">
        <v>13</v>
      </c>
      <c r="X5" s="59" t="s">
        <v>14</v>
      </c>
      <c r="Y5" s="59"/>
      <c r="Z5" s="59"/>
      <c r="AA5" s="59"/>
      <c r="AB5" s="59"/>
    </row>
    <row r="6" spans="3:28" ht="16.5" thickBot="1">
      <c r="C6" s="99"/>
      <c r="D6" s="32" t="s">
        <v>1</v>
      </c>
      <c r="E6" s="32" t="s">
        <v>2</v>
      </c>
      <c r="F6" s="32" t="s">
        <v>3</v>
      </c>
      <c r="G6" s="32" t="s">
        <v>21</v>
      </c>
      <c r="H6" s="32" t="s">
        <v>4</v>
      </c>
      <c r="I6" s="32" t="s">
        <v>5</v>
      </c>
      <c r="J6" s="32" t="s">
        <v>6</v>
      </c>
      <c r="K6" s="32" t="s">
        <v>53</v>
      </c>
      <c r="L6" s="32" t="s">
        <v>7</v>
      </c>
      <c r="M6" s="32" t="s">
        <v>8</v>
      </c>
      <c r="N6" s="32" t="s">
        <v>59</v>
      </c>
      <c r="O6" s="32" t="s">
        <v>54</v>
      </c>
      <c r="P6" s="32" t="s">
        <v>9</v>
      </c>
      <c r="Q6" s="32" t="s">
        <v>10</v>
      </c>
      <c r="R6" s="32" t="s">
        <v>11</v>
      </c>
      <c r="S6" s="32" t="s">
        <v>55</v>
      </c>
      <c r="T6" s="97"/>
      <c r="U6" s="59" t="s">
        <v>12</v>
      </c>
      <c r="V6" s="59" t="s">
        <v>13</v>
      </c>
      <c r="W6" s="59" t="s">
        <v>14</v>
      </c>
      <c r="X6" s="59" t="s">
        <v>15</v>
      </c>
      <c r="Y6" s="59" t="s">
        <v>121</v>
      </c>
      <c r="Z6" s="59"/>
      <c r="AA6" s="59"/>
      <c r="AB6" s="59"/>
    </row>
    <row r="7" spans="3:28" ht="15.75">
      <c r="C7" s="4" t="s">
        <v>166</v>
      </c>
      <c r="D7" s="37">
        <v>11457</v>
      </c>
      <c r="E7" s="37">
        <v>10601</v>
      </c>
      <c r="F7" s="37">
        <v>12124</v>
      </c>
      <c r="G7" s="30">
        <f t="shared" ref="G7:G34" si="0">SUM(D7:F7)</f>
        <v>34182</v>
      </c>
      <c r="H7" s="37"/>
      <c r="I7" s="37"/>
      <c r="J7" s="37"/>
      <c r="K7" s="30"/>
      <c r="L7" s="37"/>
      <c r="M7" s="37"/>
      <c r="N7" s="37"/>
      <c r="O7" s="30"/>
      <c r="P7" s="37"/>
      <c r="Q7" s="37"/>
      <c r="R7" s="37"/>
      <c r="S7" s="30"/>
      <c r="T7" s="30">
        <f>SUM(G7,O7,K7, S7)</f>
        <v>34182</v>
      </c>
      <c r="W7" s="59"/>
      <c r="X7" s="59" t="s">
        <v>104</v>
      </c>
      <c r="Y7" s="60">
        <f>+T254</f>
        <v>40638</v>
      </c>
      <c r="Z7" s="59"/>
      <c r="AA7" s="59"/>
      <c r="AB7" s="59"/>
    </row>
    <row r="8" spans="3:28" ht="15.75">
      <c r="C8" s="7" t="s">
        <v>79</v>
      </c>
      <c r="D8" s="38">
        <v>9072</v>
      </c>
      <c r="E8" s="38">
        <v>9366</v>
      </c>
      <c r="F8" s="38">
        <v>10831</v>
      </c>
      <c r="G8" s="30">
        <f t="shared" si="0"/>
        <v>29269</v>
      </c>
      <c r="H8" s="38"/>
      <c r="I8" s="38"/>
      <c r="J8" s="38"/>
      <c r="K8" s="30"/>
      <c r="L8" s="38"/>
      <c r="M8" s="38"/>
      <c r="N8" s="38"/>
      <c r="O8" s="30"/>
      <c r="P8" s="38"/>
      <c r="Q8" s="38"/>
      <c r="R8" s="38"/>
      <c r="S8" s="30"/>
      <c r="T8" s="31">
        <f t="shared" ref="T8:T34" si="1">SUM(G8,O8,K8, S8)</f>
        <v>29269</v>
      </c>
      <c r="W8" s="59"/>
      <c r="X8" s="59" t="s">
        <v>105</v>
      </c>
      <c r="Y8" s="60">
        <f>+T309</f>
        <v>17831</v>
      </c>
      <c r="Z8" s="59"/>
      <c r="AA8" s="59"/>
      <c r="AB8" s="59"/>
    </row>
    <row r="9" spans="3:28" ht="15.75">
      <c r="C9" s="7" t="s">
        <v>23</v>
      </c>
      <c r="D9" s="38">
        <v>103</v>
      </c>
      <c r="E9" s="38">
        <v>71</v>
      </c>
      <c r="F9" s="38">
        <v>58</v>
      </c>
      <c r="G9" s="30">
        <f t="shared" si="0"/>
        <v>232</v>
      </c>
      <c r="H9" s="38"/>
      <c r="I9" s="38"/>
      <c r="J9" s="38"/>
      <c r="K9" s="30"/>
      <c r="L9" s="38"/>
      <c r="M9" s="38"/>
      <c r="N9" s="38"/>
      <c r="O9" s="30"/>
      <c r="P9" s="38"/>
      <c r="Q9" s="38"/>
      <c r="R9" s="38"/>
      <c r="S9" s="30"/>
      <c r="T9" s="31">
        <f t="shared" si="1"/>
        <v>232</v>
      </c>
      <c r="W9" s="59"/>
      <c r="X9" s="59" t="s">
        <v>106</v>
      </c>
      <c r="Y9" s="60">
        <f>+T354</f>
        <v>8042</v>
      </c>
      <c r="Z9" s="59"/>
      <c r="AA9" s="59"/>
      <c r="AB9" s="59"/>
    </row>
    <row r="10" spans="3:28" ht="15" customHeight="1">
      <c r="C10" s="7" t="s">
        <v>24</v>
      </c>
      <c r="D10" s="38">
        <v>1580</v>
      </c>
      <c r="E10" s="38">
        <v>1430</v>
      </c>
      <c r="F10" s="38">
        <v>1556</v>
      </c>
      <c r="G10" s="30">
        <f t="shared" si="0"/>
        <v>4566</v>
      </c>
      <c r="H10" s="38"/>
      <c r="I10" s="38"/>
      <c r="J10" s="38"/>
      <c r="K10" s="30"/>
      <c r="L10" s="38"/>
      <c r="M10" s="38"/>
      <c r="N10" s="38"/>
      <c r="O10" s="30"/>
      <c r="P10" s="38"/>
      <c r="Q10" s="38"/>
      <c r="R10" s="38"/>
      <c r="S10" s="30"/>
      <c r="T10" s="31">
        <f t="shared" si="1"/>
        <v>4566</v>
      </c>
      <c r="W10" s="59"/>
      <c r="X10" s="59" t="s">
        <v>107</v>
      </c>
      <c r="Y10" s="60">
        <f>+T400</f>
        <v>5001</v>
      </c>
      <c r="Z10" s="59"/>
      <c r="AA10" s="59"/>
      <c r="AB10" s="59"/>
    </row>
    <row r="11" spans="3:28" ht="15" customHeight="1">
      <c r="C11" s="7" t="s">
        <v>25</v>
      </c>
      <c r="D11" s="38">
        <v>36</v>
      </c>
      <c r="E11" s="38">
        <v>49</v>
      </c>
      <c r="F11" s="38">
        <v>52</v>
      </c>
      <c r="G11" s="30">
        <f t="shared" si="0"/>
        <v>137</v>
      </c>
      <c r="H11" s="38"/>
      <c r="I11" s="38"/>
      <c r="J11" s="38"/>
      <c r="K11" s="30"/>
      <c r="L11" s="38"/>
      <c r="M11" s="38"/>
      <c r="N11" s="38"/>
      <c r="O11" s="30"/>
      <c r="P11" s="38"/>
      <c r="Q11" s="38"/>
      <c r="R11" s="38"/>
      <c r="S11" s="30"/>
      <c r="T11" s="31">
        <f t="shared" si="1"/>
        <v>137</v>
      </c>
      <c r="W11" s="59"/>
      <c r="X11" s="59" t="s">
        <v>108</v>
      </c>
      <c r="Y11" s="60">
        <f>+T454</f>
        <v>7794</v>
      </c>
      <c r="Z11" s="59"/>
      <c r="AA11" s="59"/>
      <c r="AB11" s="59"/>
    </row>
    <row r="12" spans="3:28" ht="15.75">
      <c r="C12" s="7" t="s">
        <v>26</v>
      </c>
      <c r="D12" s="38">
        <v>88</v>
      </c>
      <c r="E12" s="38">
        <v>47</v>
      </c>
      <c r="F12" s="38">
        <v>122</v>
      </c>
      <c r="G12" s="30">
        <f t="shared" si="0"/>
        <v>257</v>
      </c>
      <c r="H12" s="38"/>
      <c r="I12" s="38"/>
      <c r="J12" s="38"/>
      <c r="K12" s="30"/>
      <c r="L12" s="38"/>
      <c r="M12" s="38"/>
      <c r="N12" s="38"/>
      <c r="O12" s="30"/>
      <c r="P12" s="38"/>
      <c r="Q12" s="38"/>
      <c r="R12" s="38"/>
      <c r="S12" s="30"/>
      <c r="T12" s="31">
        <f t="shared" si="1"/>
        <v>257</v>
      </c>
      <c r="W12" s="59"/>
      <c r="X12" s="59" t="s">
        <v>109</v>
      </c>
      <c r="Y12" s="60">
        <f>+T515</f>
        <v>20187</v>
      </c>
      <c r="Z12" s="59"/>
      <c r="AA12" s="59"/>
      <c r="AB12" s="59"/>
    </row>
    <row r="13" spans="3:28" ht="15.75">
      <c r="C13" s="7" t="s">
        <v>27</v>
      </c>
      <c r="D13" s="38">
        <v>45</v>
      </c>
      <c r="E13" s="38">
        <v>45</v>
      </c>
      <c r="F13" s="38">
        <v>49</v>
      </c>
      <c r="G13" s="30">
        <f t="shared" si="0"/>
        <v>139</v>
      </c>
      <c r="H13" s="38"/>
      <c r="I13" s="38"/>
      <c r="J13" s="38"/>
      <c r="K13" s="30"/>
      <c r="L13" s="38"/>
      <c r="M13" s="38"/>
      <c r="N13" s="38"/>
      <c r="O13" s="30"/>
      <c r="P13" s="38"/>
      <c r="Q13" s="38"/>
      <c r="R13" s="38"/>
      <c r="S13" s="30"/>
      <c r="T13" s="31">
        <f t="shared" si="1"/>
        <v>139</v>
      </c>
      <c r="W13" s="59"/>
      <c r="X13" s="59" t="s">
        <v>110</v>
      </c>
      <c r="Y13" s="60">
        <f>+T583</f>
        <v>11956</v>
      </c>
      <c r="Z13" s="59"/>
      <c r="AA13" s="59"/>
      <c r="AB13" s="59"/>
    </row>
    <row r="14" spans="3:28" ht="15.75">
      <c r="C14" s="7" t="s">
        <v>174</v>
      </c>
      <c r="D14" s="38">
        <v>20</v>
      </c>
      <c r="E14" s="38">
        <v>15</v>
      </c>
      <c r="F14" s="38">
        <v>15</v>
      </c>
      <c r="G14" s="30">
        <f t="shared" si="0"/>
        <v>50</v>
      </c>
      <c r="H14" s="38"/>
      <c r="I14" s="38"/>
      <c r="J14" s="38"/>
      <c r="K14" s="30"/>
      <c r="L14" s="38"/>
      <c r="M14" s="38"/>
      <c r="N14" s="38"/>
      <c r="O14" s="30"/>
      <c r="P14" s="38"/>
      <c r="Q14" s="38"/>
      <c r="R14" s="38"/>
      <c r="S14" s="30"/>
      <c r="T14" s="31">
        <f t="shared" si="1"/>
        <v>50</v>
      </c>
      <c r="W14" s="59"/>
      <c r="X14" s="59" t="s">
        <v>111</v>
      </c>
      <c r="Y14" s="60">
        <f>+T643</f>
        <v>6474</v>
      </c>
      <c r="Z14" s="59"/>
      <c r="AA14" s="59"/>
      <c r="AB14" s="59"/>
    </row>
    <row r="15" spans="3:28" ht="15.75">
      <c r="C15" s="7" t="s">
        <v>198</v>
      </c>
      <c r="D15" s="38">
        <v>245</v>
      </c>
      <c r="E15" s="38">
        <v>224</v>
      </c>
      <c r="F15" s="38">
        <v>297</v>
      </c>
      <c r="G15" s="30">
        <f t="shared" si="0"/>
        <v>766</v>
      </c>
      <c r="H15" s="38"/>
      <c r="I15" s="38"/>
      <c r="J15" s="38"/>
      <c r="K15" s="30"/>
      <c r="L15" s="38"/>
      <c r="M15" s="38"/>
      <c r="N15" s="38"/>
      <c r="O15" s="30"/>
      <c r="P15" s="38"/>
      <c r="Q15" s="38"/>
      <c r="R15" s="38"/>
      <c r="S15" s="30"/>
      <c r="T15" s="31">
        <f t="shared" si="1"/>
        <v>766</v>
      </c>
      <c r="W15" s="59"/>
      <c r="X15" s="59" t="s">
        <v>112</v>
      </c>
      <c r="Y15" s="60">
        <f>+T710</f>
        <v>5805</v>
      </c>
      <c r="Z15" s="59"/>
      <c r="AA15" s="59"/>
      <c r="AB15" s="59"/>
    </row>
    <row r="16" spans="3:28" ht="15.75">
      <c r="C16" s="7" t="s">
        <v>28</v>
      </c>
      <c r="D16" s="38">
        <v>76</v>
      </c>
      <c r="E16" s="38">
        <v>52</v>
      </c>
      <c r="F16" s="38">
        <v>96</v>
      </c>
      <c r="G16" s="30">
        <f t="shared" si="0"/>
        <v>224</v>
      </c>
      <c r="H16" s="38"/>
      <c r="I16" s="38"/>
      <c r="J16" s="38"/>
      <c r="K16" s="30"/>
      <c r="L16" s="38"/>
      <c r="M16" s="38"/>
      <c r="N16" s="38"/>
      <c r="O16" s="30"/>
      <c r="P16" s="38"/>
      <c r="Q16" s="38"/>
      <c r="R16" s="38"/>
      <c r="S16" s="30"/>
      <c r="T16" s="31">
        <f t="shared" si="1"/>
        <v>224</v>
      </c>
      <c r="W16" s="59"/>
      <c r="X16" s="59" t="s">
        <v>113</v>
      </c>
      <c r="Y16" s="60">
        <f>+T766</f>
        <v>4784</v>
      </c>
      <c r="Z16" s="59"/>
      <c r="AA16" s="59"/>
      <c r="AB16" s="59"/>
    </row>
    <row r="17" spans="3:28" ht="15.75">
      <c r="C17" s="7" t="s">
        <v>29</v>
      </c>
      <c r="D17" s="38">
        <v>91</v>
      </c>
      <c r="E17" s="38">
        <v>87</v>
      </c>
      <c r="F17" s="38">
        <v>74</v>
      </c>
      <c r="G17" s="30">
        <f t="shared" si="0"/>
        <v>252</v>
      </c>
      <c r="H17" s="38"/>
      <c r="I17" s="38"/>
      <c r="J17" s="38"/>
      <c r="K17" s="30"/>
      <c r="L17" s="38"/>
      <c r="M17" s="38"/>
      <c r="N17" s="38"/>
      <c r="O17" s="30"/>
      <c r="P17" s="38"/>
      <c r="Q17" s="38"/>
      <c r="R17" s="38"/>
      <c r="S17" s="30"/>
      <c r="T17" s="31">
        <f t="shared" si="1"/>
        <v>252</v>
      </c>
      <c r="W17" s="59"/>
      <c r="X17" s="59" t="s">
        <v>114</v>
      </c>
      <c r="Y17" s="60">
        <f>+T825</f>
        <v>4719</v>
      </c>
      <c r="Z17" s="59"/>
      <c r="AA17" s="59"/>
      <c r="AB17" s="59"/>
    </row>
    <row r="18" spans="3:28" ht="15.75">
      <c r="C18" s="7" t="s">
        <v>33</v>
      </c>
      <c r="D18" s="38">
        <v>250</v>
      </c>
      <c r="E18" s="38">
        <v>222</v>
      </c>
      <c r="F18" s="38">
        <v>263</v>
      </c>
      <c r="G18" s="30">
        <f t="shared" si="0"/>
        <v>735</v>
      </c>
      <c r="H18" s="38"/>
      <c r="I18" s="38"/>
      <c r="J18" s="38"/>
      <c r="K18" s="30"/>
      <c r="L18" s="38"/>
      <c r="M18" s="38"/>
      <c r="N18" s="38"/>
      <c r="O18" s="30"/>
      <c r="P18" s="38"/>
      <c r="Q18" s="38"/>
      <c r="R18" s="38"/>
      <c r="S18" s="30"/>
      <c r="T18" s="31">
        <f t="shared" si="1"/>
        <v>735</v>
      </c>
      <c r="W18" s="59"/>
      <c r="X18" s="59" t="s">
        <v>115</v>
      </c>
      <c r="Y18" s="60">
        <f>+T879</f>
        <v>6570</v>
      </c>
      <c r="Z18" s="59"/>
      <c r="AA18" s="59"/>
      <c r="AB18" s="59"/>
    </row>
    <row r="19" spans="3:28" ht="15.75">
      <c r="C19" s="7" t="s">
        <v>34</v>
      </c>
      <c r="D19" s="38">
        <v>5</v>
      </c>
      <c r="E19" s="38">
        <v>3</v>
      </c>
      <c r="F19" s="38">
        <v>10</v>
      </c>
      <c r="G19" s="30">
        <f t="shared" si="0"/>
        <v>18</v>
      </c>
      <c r="H19" s="38"/>
      <c r="I19" s="38"/>
      <c r="J19" s="38"/>
      <c r="K19" s="30"/>
      <c r="L19" s="38"/>
      <c r="M19" s="38"/>
      <c r="N19" s="38"/>
      <c r="O19" s="30"/>
      <c r="P19" s="38"/>
      <c r="Q19" s="38"/>
      <c r="R19" s="38"/>
      <c r="S19" s="30"/>
      <c r="T19" s="31">
        <f t="shared" si="1"/>
        <v>18</v>
      </c>
      <c r="W19" s="59"/>
      <c r="X19" s="59" t="s">
        <v>116</v>
      </c>
      <c r="Y19" s="60">
        <f>+T935</f>
        <v>2303</v>
      </c>
      <c r="Z19" s="59"/>
      <c r="AA19" s="59"/>
      <c r="AB19" s="59"/>
    </row>
    <row r="20" spans="3:28" ht="15.75">
      <c r="C20" s="7" t="s">
        <v>35</v>
      </c>
      <c r="D20" s="38">
        <v>30</v>
      </c>
      <c r="E20" s="38">
        <v>39</v>
      </c>
      <c r="F20" s="38">
        <v>39</v>
      </c>
      <c r="G20" s="30">
        <f t="shared" si="0"/>
        <v>108</v>
      </c>
      <c r="H20" s="38"/>
      <c r="I20" s="38"/>
      <c r="J20" s="38"/>
      <c r="K20" s="30"/>
      <c r="L20" s="38"/>
      <c r="M20" s="38"/>
      <c r="N20" s="38"/>
      <c r="O20" s="30"/>
      <c r="P20" s="38"/>
      <c r="Q20" s="38"/>
      <c r="R20" s="38"/>
      <c r="S20" s="30"/>
      <c r="T20" s="31">
        <f t="shared" si="1"/>
        <v>108</v>
      </c>
      <c r="W20" s="59"/>
      <c r="X20" s="59" t="s">
        <v>117</v>
      </c>
      <c r="Y20" s="60">
        <f>+T992</f>
        <v>2141</v>
      </c>
      <c r="Z20" s="59"/>
      <c r="AA20" s="59"/>
      <c r="AB20" s="59"/>
    </row>
    <row r="21" spans="3:28" ht="15.75">
      <c r="C21" s="7" t="s">
        <v>30</v>
      </c>
      <c r="D21" s="38">
        <v>147</v>
      </c>
      <c r="E21" s="38">
        <v>141</v>
      </c>
      <c r="F21" s="38">
        <v>225</v>
      </c>
      <c r="G21" s="30">
        <f t="shared" si="0"/>
        <v>513</v>
      </c>
      <c r="H21" s="38"/>
      <c r="I21" s="38"/>
      <c r="J21" s="38"/>
      <c r="K21" s="30"/>
      <c r="L21" s="38"/>
      <c r="M21" s="38"/>
      <c r="N21" s="38"/>
      <c r="O21" s="30"/>
      <c r="P21" s="38"/>
      <c r="Q21" s="38"/>
      <c r="R21" s="38"/>
      <c r="S21" s="30"/>
      <c r="T21" s="31">
        <f t="shared" si="1"/>
        <v>513</v>
      </c>
      <c r="W21" s="59"/>
      <c r="X21" s="59" t="s">
        <v>118</v>
      </c>
      <c r="Y21" s="60">
        <f>+T1049</f>
        <v>3448</v>
      </c>
      <c r="Z21" s="59"/>
      <c r="AA21" s="59"/>
      <c r="AB21" s="59"/>
    </row>
    <row r="22" spans="3:28" ht="15.75">
      <c r="C22" s="7" t="s">
        <v>36</v>
      </c>
      <c r="D22" s="38">
        <v>671</v>
      </c>
      <c r="E22" s="38">
        <v>596</v>
      </c>
      <c r="F22" s="38">
        <v>772</v>
      </c>
      <c r="G22" s="30">
        <f t="shared" si="0"/>
        <v>2039</v>
      </c>
      <c r="H22" s="38"/>
      <c r="I22" s="38"/>
      <c r="J22" s="38"/>
      <c r="K22" s="30"/>
      <c r="L22" s="38"/>
      <c r="M22" s="38"/>
      <c r="N22" s="38"/>
      <c r="O22" s="30"/>
      <c r="P22" s="38"/>
      <c r="Q22" s="38"/>
      <c r="R22" s="38"/>
      <c r="S22" s="30"/>
      <c r="T22" s="31">
        <f t="shared" si="1"/>
        <v>2039</v>
      </c>
      <c r="W22" s="59"/>
      <c r="X22" s="59" t="s">
        <v>119</v>
      </c>
      <c r="Y22" s="60">
        <f>+T1106</f>
        <v>8448</v>
      </c>
      <c r="Z22" s="59"/>
      <c r="AA22" s="59"/>
      <c r="AB22" s="59"/>
    </row>
    <row r="23" spans="3:28" ht="15.75">
      <c r="C23" s="7" t="s">
        <v>37</v>
      </c>
      <c r="D23" s="38">
        <v>24</v>
      </c>
      <c r="E23" s="38">
        <v>26</v>
      </c>
      <c r="F23" s="38">
        <v>31</v>
      </c>
      <c r="G23" s="30">
        <f t="shared" si="0"/>
        <v>81</v>
      </c>
      <c r="H23" s="38"/>
      <c r="I23" s="38"/>
      <c r="J23" s="38"/>
      <c r="K23" s="30"/>
      <c r="L23" s="38"/>
      <c r="M23" s="38"/>
      <c r="N23" s="38"/>
      <c r="O23" s="30"/>
      <c r="P23" s="38"/>
      <c r="Q23" s="38"/>
      <c r="R23" s="38"/>
      <c r="S23" s="30"/>
      <c r="T23" s="31">
        <f t="shared" si="1"/>
        <v>81</v>
      </c>
      <c r="W23" s="59"/>
      <c r="X23" s="59" t="s">
        <v>120</v>
      </c>
      <c r="Y23" s="60">
        <f>+T1169</f>
        <v>968</v>
      </c>
      <c r="Z23" s="59"/>
      <c r="AA23" s="59"/>
      <c r="AB23" s="59"/>
    </row>
    <row r="24" spans="3:28" ht="15.75">
      <c r="C24" s="7" t="s">
        <v>38</v>
      </c>
      <c r="D24" s="38">
        <v>48</v>
      </c>
      <c r="E24" s="38">
        <v>48</v>
      </c>
      <c r="F24" s="38">
        <v>65</v>
      </c>
      <c r="G24" s="30">
        <f t="shared" si="0"/>
        <v>161</v>
      </c>
      <c r="H24" s="38"/>
      <c r="I24" s="38"/>
      <c r="J24" s="38"/>
      <c r="K24" s="30"/>
      <c r="L24" s="38"/>
      <c r="M24" s="38"/>
      <c r="N24" s="38"/>
      <c r="O24" s="30"/>
      <c r="P24" s="38"/>
      <c r="Q24" s="38"/>
      <c r="R24" s="38"/>
      <c r="S24" s="30"/>
      <c r="T24" s="31">
        <f t="shared" si="1"/>
        <v>161</v>
      </c>
      <c r="W24" s="59"/>
      <c r="X24" s="59"/>
      <c r="Y24" s="60"/>
      <c r="Z24" s="59"/>
      <c r="AA24" s="59"/>
      <c r="AB24" s="59"/>
    </row>
    <row r="25" spans="3:28" ht="15.75">
      <c r="C25" s="7" t="s">
        <v>165</v>
      </c>
      <c r="D25" s="38">
        <v>343</v>
      </c>
      <c r="E25" s="38">
        <v>338</v>
      </c>
      <c r="F25" s="38">
        <v>354</v>
      </c>
      <c r="G25" s="30">
        <f t="shared" si="0"/>
        <v>1035</v>
      </c>
      <c r="H25" s="38"/>
      <c r="I25" s="38"/>
      <c r="J25" s="38"/>
      <c r="K25" s="30"/>
      <c r="L25" s="38"/>
      <c r="M25" s="38"/>
      <c r="N25" s="38"/>
      <c r="O25" s="30"/>
      <c r="P25" s="38"/>
      <c r="Q25" s="38"/>
      <c r="R25" s="38"/>
      <c r="S25" s="30"/>
      <c r="T25" s="31">
        <f t="shared" si="1"/>
        <v>1035</v>
      </c>
      <c r="W25" s="59"/>
      <c r="X25" s="59"/>
      <c r="Y25" s="60"/>
      <c r="Z25" s="59"/>
      <c r="AA25" s="59"/>
      <c r="AB25" s="59"/>
    </row>
    <row r="26" spans="3:28" ht="15.75">
      <c r="C26" s="7" t="s">
        <v>16</v>
      </c>
      <c r="D26" s="38">
        <v>14</v>
      </c>
      <c r="E26" s="38">
        <v>29</v>
      </c>
      <c r="F26" s="38">
        <v>40</v>
      </c>
      <c r="G26" s="30">
        <f t="shared" si="0"/>
        <v>83</v>
      </c>
      <c r="H26" s="38"/>
      <c r="I26" s="38"/>
      <c r="J26" s="38"/>
      <c r="K26" s="30"/>
      <c r="L26" s="38"/>
      <c r="M26" s="38"/>
      <c r="N26" s="38"/>
      <c r="O26" s="30"/>
      <c r="P26" s="38"/>
      <c r="Q26" s="38"/>
      <c r="R26" s="38"/>
      <c r="S26" s="30"/>
      <c r="T26" s="31">
        <f t="shared" si="1"/>
        <v>83</v>
      </c>
      <c r="W26" s="59"/>
      <c r="X26" s="59"/>
      <c r="Y26" s="60"/>
      <c r="Z26" s="59"/>
      <c r="AA26" s="59"/>
      <c r="AB26" s="59"/>
    </row>
    <row r="27" spans="3:28" ht="15.75">
      <c r="C27" s="7" t="s">
        <v>17</v>
      </c>
      <c r="D27" s="38">
        <v>22900</v>
      </c>
      <c r="E27" s="38">
        <v>22159</v>
      </c>
      <c r="F27" s="38">
        <v>23841</v>
      </c>
      <c r="G27" s="30">
        <f t="shared" si="0"/>
        <v>68900</v>
      </c>
      <c r="H27" s="38"/>
      <c r="I27" s="38"/>
      <c r="J27" s="38"/>
      <c r="K27" s="30"/>
      <c r="L27" s="38"/>
      <c r="M27" s="38"/>
      <c r="N27" s="38"/>
      <c r="O27" s="30"/>
      <c r="P27" s="38"/>
      <c r="Q27" s="38"/>
      <c r="R27" s="38"/>
      <c r="S27" s="30"/>
      <c r="T27" s="31">
        <f t="shared" si="1"/>
        <v>68900</v>
      </c>
    </row>
    <row r="28" spans="3:28" ht="15.75">
      <c r="C28" s="7" t="s">
        <v>18</v>
      </c>
      <c r="D28" s="38">
        <v>3679</v>
      </c>
      <c r="E28" s="38">
        <v>3110</v>
      </c>
      <c r="F28" s="38">
        <v>3709</v>
      </c>
      <c r="G28" s="30">
        <f t="shared" si="0"/>
        <v>10498</v>
      </c>
      <c r="H28" s="38"/>
      <c r="I28" s="38"/>
      <c r="J28" s="38"/>
      <c r="K28" s="30"/>
      <c r="L28" s="38"/>
      <c r="M28" s="38"/>
      <c r="N28" s="38"/>
      <c r="O28" s="30"/>
      <c r="P28" s="38"/>
      <c r="Q28" s="38"/>
      <c r="R28" s="38"/>
      <c r="S28" s="30"/>
      <c r="T28" s="31">
        <f t="shared" si="1"/>
        <v>10498</v>
      </c>
    </row>
    <row r="29" spans="3:28" ht="15.75">
      <c r="C29" s="7" t="s">
        <v>19</v>
      </c>
      <c r="D29" s="38">
        <v>566</v>
      </c>
      <c r="E29" s="38">
        <v>463</v>
      </c>
      <c r="F29" s="38">
        <v>561</v>
      </c>
      <c r="G29" s="30">
        <f t="shared" si="0"/>
        <v>1590</v>
      </c>
      <c r="H29" s="38"/>
      <c r="I29" s="38"/>
      <c r="J29" s="38"/>
      <c r="K29" s="30"/>
      <c r="L29" s="38"/>
      <c r="M29" s="38"/>
      <c r="N29" s="38"/>
      <c r="O29" s="30"/>
      <c r="P29" s="38"/>
      <c r="Q29" s="38"/>
      <c r="R29" s="38"/>
      <c r="S29" s="30"/>
      <c r="T29" s="31">
        <f t="shared" si="1"/>
        <v>1590</v>
      </c>
    </row>
    <row r="30" spans="3:28" ht="15.75">
      <c r="C30" s="7" t="s">
        <v>20</v>
      </c>
      <c r="D30" s="38">
        <v>61</v>
      </c>
      <c r="E30" s="38">
        <v>67</v>
      </c>
      <c r="F30" s="38">
        <v>78</v>
      </c>
      <c r="G30" s="30">
        <f t="shared" si="0"/>
        <v>206</v>
      </c>
      <c r="H30" s="38"/>
      <c r="I30" s="38"/>
      <c r="J30" s="38"/>
      <c r="K30" s="30"/>
      <c r="L30" s="38"/>
      <c r="M30" s="38"/>
      <c r="N30" s="38"/>
      <c r="O30" s="30"/>
      <c r="P30" s="38"/>
      <c r="Q30" s="38"/>
      <c r="R30" s="38"/>
      <c r="S30" s="30"/>
      <c r="T30" s="31">
        <f t="shared" si="1"/>
        <v>206</v>
      </c>
    </row>
    <row r="31" spans="3:28" ht="15.75">
      <c r="C31" s="7" t="s">
        <v>175</v>
      </c>
      <c r="D31" s="38">
        <v>1179</v>
      </c>
      <c r="E31" s="38">
        <v>1116</v>
      </c>
      <c r="F31" s="38">
        <v>1213</v>
      </c>
      <c r="G31" s="30">
        <f t="shared" si="0"/>
        <v>3508</v>
      </c>
      <c r="H31" s="38"/>
      <c r="I31" s="38"/>
      <c r="J31" s="38"/>
      <c r="K31" s="30"/>
      <c r="L31" s="38"/>
      <c r="M31" s="38"/>
      <c r="N31" s="38"/>
      <c r="O31" s="30"/>
      <c r="P31" s="38"/>
      <c r="Q31" s="38"/>
      <c r="R31" s="38"/>
      <c r="S31" s="30"/>
      <c r="T31" s="31">
        <f t="shared" si="1"/>
        <v>3508</v>
      </c>
    </row>
    <row r="32" spans="3:28" ht="15.75">
      <c r="C32" s="7" t="s">
        <v>176</v>
      </c>
      <c r="D32" s="38">
        <v>130</v>
      </c>
      <c r="E32" s="38">
        <v>128</v>
      </c>
      <c r="F32" s="38">
        <v>160</v>
      </c>
      <c r="G32" s="30">
        <f t="shared" si="0"/>
        <v>418</v>
      </c>
      <c r="H32" s="38"/>
      <c r="I32" s="38"/>
      <c r="J32" s="38"/>
      <c r="K32" s="30"/>
      <c r="L32" s="38"/>
      <c r="M32" s="38"/>
      <c r="N32" s="38"/>
      <c r="O32" s="30"/>
      <c r="P32" s="38"/>
      <c r="Q32" s="38"/>
      <c r="R32" s="38"/>
      <c r="S32" s="30"/>
      <c r="T32" s="31">
        <f t="shared" si="1"/>
        <v>418</v>
      </c>
    </row>
    <row r="33" spans="3:22" ht="15.75">
      <c r="C33" s="7" t="s">
        <v>31</v>
      </c>
      <c r="D33" s="38">
        <v>937</v>
      </c>
      <c r="E33" s="38">
        <v>572</v>
      </c>
      <c r="F33" s="38">
        <v>1292</v>
      </c>
      <c r="G33" s="30">
        <f t="shared" si="0"/>
        <v>2801</v>
      </c>
      <c r="H33" s="38"/>
      <c r="I33" s="38"/>
      <c r="J33" s="38"/>
      <c r="K33" s="30"/>
      <c r="L33" s="38"/>
      <c r="M33" s="38"/>
      <c r="N33" s="38"/>
      <c r="O33" s="30"/>
      <c r="P33" s="38"/>
      <c r="Q33" s="38"/>
      <c r="R33" s="38"/>
      <c r="S33" s="30"/>
      <c r="T33" s="31">
        <f t="shared" si="1"/>
        <v>2801</v>
      </c>
    </row>
    <row r="34" spans="3:22" ht="15.75">
      <c r="C34" s="7" t="s">
        <v>32</v>
      </c>
      <c r="D34" s="38">
        <v>1037</v>
      </c>
      <c r="E34" s="38">
        <v>1127</v>
      </c>
      <c r="F34" s="38">
        <v>1639</v>
      </c>
      <c r="G34" s="30">
        <f t="shared" si="0"/>
        <v>3803</v>
      </c>
      <c r="H34" s="38"/>
      <c r="I34" s="38"/>
      <c r="J34" s="38"/>
      <c r="K34" s="30"/>
      <c r="L34" s="38"/>
      <c r="M34" s="38"/>
      <c r="N34" s="38"/>
      <c r="O34" s="30"/>
      <c r="P34" s="38"/>
      <c r="Q34" s="38"/>
      <c r="R34" s="38"/>
      <c r="S34" s="30"/>
      <c r="T34" s="31">
        <f t="shared" si="1"/>
        <v>3803</v>
      </c>
    </row>
    <row r="35" spans="3:22" ht="15.75">
      <c r="C35" s="33" t="s">
        <v>62</v>
      </c>
      <c r="D35" s="34">
        <f t="shared" ref="D35:T35" si="2">SUM(D7:D34)</f>
        <v>54834</v>
      </c>
      <c r="E35" s="34">
        <f t="shared" si="2"/>
        <v>52171</v>
      </c>
      <c r="F35" s="34">
        <f t="shared" si="2"/>
        <v>59566</v>
      </c>
      <c r="G35" s="34">
        <f t="shared" si="2"/>
        <v>166571</v>
      </c>
      <c r="H35" s="34">
        <f t="shared" si="2"/>
        <v>0</v>
      </c>
      <c r="I35" s="34">
        <f t="shared" si="2"/>
        <v>0</v>
      </c>
      <c r="J35" s="34">
        <f t="shared" si="2"/>
        <v>0</v>
      </c>
      <c r="K35" s="34">
        <f t="shared" si="2"/>
        <v>0</v>
      </c>
      <c r="L35" s="34">
        <f t="shared" si="2"/>
        <v>0</v>
      </c>
      <c r="M35" s="34">
        <f t="shared" si="2"/>
        <v>0</v>
      </c>
      <c r="N35" s="34">
        <f t="shared" si="2"/>
        <v>0</v>
      </c>
      <c r="O35" s="34">
        <f t="shared" si="2"/>
        <v>0</v>
      </c>
      <c r="P35" s="34">
        <f t="shared" si="2"/>
        <v>0</v>
      </c>
      <c r="Q35" s="34">
        <f t="shared" si="2"/>
        <v>0</v>
      </c>
      <c r="R35" s="34">
        <f t="shared" si="2"/>
        <v>0</v>
      </c>
      <c r="S35" s="34">
        <f t="shared" si="2"/>
        <v>0</v>
      </c>
      <c r="T35" s="34">
        <f t="shared" si="2"/>
        <v>166571</v>
      </c>
    </row>
    <row r="36" spans="3:22" ht="15.75">
      <c r="C36" s="9"/>
      <c r="D36" s="10"/>
      <c r="E36" s="10"/>
      <c r="F36" s="10"/>
      <c r="G36" s="45"/>
      <c r="H36" s="10"/>
      <c r="I36" s="10"/>
      <c r="J36" s="10"/>
      <c r="K36" s="45"/>
      <c r="L36" s="10"/>
      <c r="M36" s="10"/>
      <c r="N36" s="10"/>
      <c r="O36" s="45"/>
      <c r="P36" s="63"/>
      <c r="Q36" s="63"/>
      <c r="R36" s="63"/>
      <c r="S36" s="63"/>
    </row>
    <row r="37" spans="3:22" ht="15.75">
      <c r="C37" s="9"/>
      <c r="D37" s="10"/>
      <c r="E37" s="10"/>
      <c r="F37" s="10"/>
      <c r="G37" s="45"/>
      <c r="H37" s="10"/>
      <c r="I37" s="10"/>
      <c r="J37" s="10"/>
      <c r="K37" s="45"/>
      <c r="L37" s="10"/>
      <c r="M37" s="10"/>
      <c r="N37" s="10"/>
      <c r="O37" s="45"/>
      <c r="P37" s="10"/>
      <c r="Q37" s="10"/>
      <c r="R37" s="10"/>
      <c r="S37" s="45"/>
      <c r="V37" s="3"/>
    </row>
    <row r="38" spans="3:22" ht="15.75">
      <c r="C38" s="9"/>
      <c r="D38" s="10"/>
      <c r="E38" s="10"/>
      <c r="F38" s="10"/>
      <c r="G38" s="45"/>
      <c r="H38" s="10"/>
      <c r="I38" s="10"/>
      <c r="J38" s="10"/>
      <c r="K38" s="45"/>
      <c r="L38" s="10"/>
      <c r="M38" s="10"/>
      <c r="N38" s="10"/>
      <c r="O38" s="45"/>
      <c r="P38" s="10"/>
      <c r="Q38" s="10"/>
      <c r="R38" s="10"/>
      <c r="S38" s="45"/>
    </row>
    <row r="39" spans="3:22" ht="15.75">
      <c r="C39" s="9"/>
      <c r="D39" s="10"/>
      <c r="E39" s="10"/>
      <c r="F39" s="10"/>
      <c r="G39" s="45"/>
      <c r="H39" s="10"/>
      <c r="I39" s="10"/>
      <c r="J39" s="10"/>
      <c r="K39" s="45"/>
      <c r="L39" s="10"/>
      <c r="M39" s="10"/>
      <c r="N39" s="10"/>
      <c r="O39" s="45"/>
      <c r="P39" s="10"/>
      <c r="Q39" s="10"/>
      <c r="R39" s="10"/>
      <c r="S39" s="45"/>
    </row>
    <row r="40" spans="3:22" ht="15.75">
      <c r="C40" s="9"/>
      <c r="D40" s="10"/>
      <c r="E40" s="10"/>
      <c r="F40" s="10"/>
      <c r="G40" s="45"/>
      <c r="H40" s="10"/>
      <c r="I40" s="10"/>
      <c r="J40" s="10"/>
      <c r="K40" s="45"/>
      <c r="L40" s="10"/>
      <c r="M40" s="10"/>
      <c r="N40" s="10"/>
      <c r="O40" s="45"/>
      <c r="P40" s="10"/>
      <c r="Q40" s="10"/>
      <c r="R40" s="10"/>
      <c r="S40" s="45"/>
    </row>
    <row r="41" spans="3:22" ht="15.75">
      <c r="C41" s="9"/>
      <c r="D41" s="10"/>
      <c r="E41" s="10"/>
      <c r="F41" s="10"/>
      <c r="G41" s="45"/>
      <c r="H41" s="10"/>
      <c r="I41" s="10"/>
      <c r="J41" s="10"/>
      <c r="K41" s="45"/>
      <c r="L41" s="10"/>
      <c r="M41" s="10"/>
      <c r="N41" s="10"/>
      <c r="O41" s="45"/>
      <c r="P41" s="10"/>
      <c r="Q41" s="10"/>
      <c r="R41" s="10"/>
      <c r="S41" s="45"/>
    </row>
    <row r="42" spans="3:22" ht="15.75">
      <c r="C42" s="9"/>
      <c r="D42" s="10"/>
      <c r="E42" s="10"/>
      <c r="F42" s="10"/>
      <c r="G42" s="45"/>
      <c r="H42" s="10"/>
      <c r="I42" s="10"/>
      <c r="J42" s="10"/>
      <c r="K42" s="45"/>
      <c r="L42" s="10"/>
      <c r="M42" s="10"/>
      <c r="N42" s="10"/>
      <c r="O42" s="45"/>
      <c r="P42" s="10"/>
      <c r="Q42" s="10"/>
      <c r="R42" s="10"/>
      <c r="S42" s="45"/>
    </row>
    <row r="43" spans="3:22" ht="15.75">
      <c r="C43" s="9"/>
      <c r="D43" s="10"/>
      <c r="E43" s="10"/>
      <c r="F43" s="10"/>
      <c r="G43" s="45"/>
      <c r="H43" s="10"/>
      <c r="I43" s="10"/>
      <c r="J43" s="10"/>
      <c r="K43" s="45"/>
      <c r="L43" s="10"/>
      <c r="M43" s="10"/>
      <c r="N43" s="10"/>
      <c r="O43" s="45"/>
      <c r="P43" s="10"/>
      <c r="Q43" s="10"/>
      <c r="R43" s="10"/>
      <c r="S43" s="45"/>
    </row>
    <row r="44" spans="3:22" ht="15.75">
      <c r="C44" s="9"/>
      <c r="D44" s="10"/>
      <c r="E44" s="10"/>
      <c r="F44" s="10"/>
      <c r="G44" s="45"/>
      <c r="H44" s="10"/>
      <c r="I44" s="10"/>
      <c r="J44" s="10"/>
      <c r="K44" s="45"/>
      <c r="L44" s="10"/>
      <c r="M44" s="10"/>
      <c r="N44" s="10"/>
      <c r="O44" s="45"/>
      <c r="P44" s="10"/>
      <c r="Q44" s="10"/>
      <c r="R44" s="10"/>
      <c r="S44" s="45"/>
    </row>
    <row r="45" spans="3:22" ht="15.75">
      <c r="C45" s="9"/>
      <c r="D45" s="10"/>
      <c r="E45" s="10"/>
      <c r="F45" s="10"/>
      <c r="G45" s="45"/>
      <c r="H45" s="10"/>
      <c r="I45" s="10"/>
      <c r="J45" s="10"/>
      <c r="K45" s="45"/>
      <c r="L45" s="10"/>
      <c r="M45" s="10"/>
      <c r="N45" s="10"/>
      <c r="O45" s="45"/>
      <c r="P45" s="10"/>
      <c r="Q45" s="10"/>
      <c r="R45" s="10"/>
      <c r="S45" s="45"/>
    </row>
    <row r="46" spans="3:22" ht="15.75">
      <c r="C46" s="9"/>
      <c r="D46" s="10"/>
      <c r="E46" s="10"/>
      <c r="F46" s="10"/>
      <c r="G46" s="45"/>
      <c r="H46" s="10"/>
      <c r="I46" s="10"/>
      <c r="J46" s="10"/>
      <c r="K46" s="45"/>
      <c r="L46" s="10"/>
      <c r="M46" s="10"/>
      <c r="N46" s="10"/>
      <c r="O46" s="45"/>
      <c r="P46" s="10"/>
      <c r="Q46" s="10"/>
      <c r="R46" s="10"/>
      <c r="S46" s="45"/>
    </row>
    <row r="47" spans="3:22" ht="15.75">
      <c r="C47" s="9"/>
      <c r="D47" s="10"/>
      <c r="E47" s="10"/>
      <c r="F47" s="10"/>
      <c r="G47" s="45"/>
      <c r="H47" s="10"/>
      <c r="I47" s="10"/>
      <c r="J47" s="10"/>
      <c r="K47" s="45"/>
      <c r="L47" s="10"/>
      <c r="M47" s="10"/>
      <c r="N47" s="10"/>
      <c r="O47" s="45"/>
      <c r="P47" s="10"/>
      <c r="Q47" s="10"/>
      <c r="R47" s="10"/>
      <c r="S47" s="45"/>
    </row>
    <row r="48" spans="3:22" ht="15.75">
      <c r="C48" s="9"/>
      <c r="D48" s="10"/>
      <c r="E48" s="10"/>
      <c r="F48" s="10"/>
      <c r="G48" s="45"/>
      <c r="H48" s="10"/>
      <c r="I48" s="10"/>
      <c r="J48" s="10"/>
      <c r="K48" s="45"/>
      <c r="L48" s="10"/>
      <c r="M48" s="10"/>
      <c r="N48" s="10"/>
      <c r="O48" s="45"/>
      <c r="P48" s="10"/>
      <c r="Q48" s="10"/>
      <c r="R48" s="10"/>
      <c r="S48" s="45"/>
    </row>
    <row r="49" spans="3:19" ht="15.75">
      <c r="C49" s="9"/>
      <c r="D49" s="10"/>
      <c r="E49" s="10"/>
      <c r="F49" s="10"/>
      <c r="G49" s="45"/>
      <c r="H49" s="10"/>
      <c r="I49" s="10"/>
      <c r="J49" s="10"/>
      <c r="K49" s="45"/>
      <c r="L49" s="10"/>
      <c r="M49" s="10"/>
      <c r="N49" s="10"/>
      <c r="O49" s="45"/>
      <c r="P49" s="10"/>
      <c r="Q49" s="10"/>
      <c r="R49" s="10"/>
      <c r="S49" s="45"/>
    </row>
    <row r="50" spans="3:19" ht="15.75">
      <c r="C50" s="9"/>
      <c r="D50" s="10"/>
      <c r="E50" s="10"/>
      <c r="F50" s="10"/>
      <c r="G50" s="45"/>
      <c r="H50" s="10"/>
      <c r="I50" s="10"/>
      <c r="J50" s="10"/>
      <c r="K50" s="45"/>
      <c r="L50" s="10"/>
      <c r="M50" s="10"/>
      <c r="N50" s="10"/>
      <c r="O50" s="45"/>
      <c r="P50" s="10"/>
      <c r="Q50" s="10"/>
      <c r="R50" s="10"/>
      <c r="S50" s="45"/>
    </row>
    <row r="51" spans="3:19" ht="15.75">
      <c r="C51" s="9"/>
      <c r="D51" s="10"/>
      <c r="E51" s="10"/>
      <c r="F51" s="10"/>
      <c r="G51" s="45"/>
      <c r="H51" s="10"/>
      <c r="I51" s="10"/>
      <c r="J51" s="10"/>
      <c r="K51" s="45"/>
      <c r="L51" s="10"/>
      <c r="M51" s="10"/>
      <c r="N51" s="10"/>
      <c r="O51" s="45"/>
      <c r="P51" s="10"/>
      <c r="Q51" s="10"/>
      <c r="R51" s="10"/>
      <c r="S51" s="45"/>
    </row>
    <row r="52" spans="3:19" ht="15.75">
      <c r="C52" s="9"/>
      <c r="D52" s="10"/>
      <c r="E52" s="10"/>
      <c r="F52" s="10"/>
      <c r="G52" s="45"/>
      <c r="H52" s="10"/>
      <c r="I52" s="10"/>
      <c r="J52" s="10"/>
      <c r="K52" s="45"/>
      <c r="L52" s="10"/>
      <c r="M52" s="10"/>
      <c r="N52" s="10"/>
      <c r="O52" s="45"/>
      <c r="P52" s="10"/>
      <c r="Q52" s="10"/>
      <c r="R52" s="10"/>
      <c r="S52" s="45"/>
    </row>
    <row r="53" spans="3:19" ht="15.75">
      <c r="C53" s="9"/>
      <c r="D53" s="10"/>
      <c r="E53" s="10"/>
      <c r="F53" s="10"/>
      <c r="G53" s="45"/>
      <c r="H53" s="10"/>
      <c r="I53" s="10"/>
      <c r="J53" s="10"/>
      <c r="K53" s="45"/>
      <c r="L53" s="10"/>
      <c r="M53" s="10"/>
      <c r="N53" s="10"/>
      <c r="O53" s="45"/>
      <c r="P53" s="10"/>
      <c r="Q53" s="10"/>
      <c r="R53" s="10"/>
      <c r="S53" s="45"/>
    </row>
    <row r="54" spans="3:19" ht="15.75">
      <c r="C54" s="9"/>
      <c r="D54" s="10"/>
      <c r="E54" s="10"/>
      <c r="F54" s="10"/>
      <c r="G54" s="45"/>
      <c r="H54" s="10"/>
      <c r="I54" s="10"/>
      <c r="J54" s="10"/>
      <c r="K54" s="45"/>
      <c r="L54" s="10"/>
      <c r="M54" s="10"/>
      <c r="N54" s="10"/>
      <c r="O54" s="45"/>
      <c r="P54" s="10"/>
      <c r="Q54" s="10"/>
      <c r="R54" s="10"/>
      <c r="S54" s="45"/>
    </row>
    <row r="55" spans="3:19" ht="15.75">
      <c r="C55" s="9"/>
      <c r="D55" s="10"/>
      <c r="E55" s="10"/>
      <c r="F55" s="10"/>
      <c r="G55" s="45"/>
      <c r="H55" s="10"/>
      <c r="I55" s="10"/>
      <c r="J55" s="10"/>
      <c r="K55" s="45"/>
      <c r="L55" s="10"/>
      <c r="M55" s="10"/>
      <c r="N55" s="10"/>
      <c r="O55" s="45"/>
      <c r="P55" s="10"/>
      <c r="Q55" s="10"/>
      <c r="R55" s="10"/>
      <c r="S55" s="45"/>
    </row>
    <row r="56" spans="3:19" ht="15.75">
      <c r="C56" s="9"/>
      <c r="D56" s="10"/>
      <c r="E56" s="10"/>
      <c r="F56" s="10"/>
      <c r="G56" s="45"/>
      <c r="H56" s="10"/>
      <c r="I56" s="10"/>
      <c r="J56" s="10"/>
      <c r="K56" s="45"/>
      <c r="L56" s="10"/>
      <c r="M56" s="10"/>
      <c r="N56" s="10"/>
      <c r="O56" s="45"/>
      <c r="P56" s="10"/>
      <c r="Q56" s="10"/>
      <c r="R56" s="10"/>
      <c r="S56" s="45"/>
    </row>
    <row r="57" spans="3:19" ht="15.75">
      <c r="C57" s="9"/>
      <c r="D57" s="10"/>
      <c r="E57" s="10"/>
      <c r="F57" s="10"/>
      <c r="G57" s="45"/>
      <c r="H57" s="10"/>
      <c r="I57" s="10"/>
      <c r="J57" s="10"/>
      <c r="K57" s="45"/>
      <c r="L57" s="10"/>
      <c r="M57" s="10"/>
      <c r="N57" s="10"/>
      <c r="O57" s="45"/>
      <c r="P57" s="10"/>
      <c r="Q57" s="10"/>
      <c r="R57" s="10"/>
      <c r="S57" s="45"/>
    </row>
    <row r="58" spans="3:19" ht="15.75">
      <c r="C58" s="9"/>
      <c r="D58" s="10"/>
      <c r="E58" s="10"/>
      <c r="F58" s="10"/>
      <c r="G58" s="45"/>
      <c r="H58" s="10"/>
      <c r="I58" s="10"/>
      <c r="J58" s="10"/>
      <c r="K58" s="45"/>
      <c r="L58" s="10"/>
      <c r="M58" s="10"/>
      <c r="N58" s="10"/>
      <c r="O58" s="45"/>
      <c r="P58" s="10"/>
      <c r="Q58" s="10"/>
      <c r="R58" s="10"/>
      <c r="S58" s="45"/>
    </row>
    <row r="59" spans="3:19" ht="15.75">
      <c r="C59" s="9"/>
      <c r="D59" s="10"/>
      <c r="E59" s="10"/>
      <c r="F59" s="10"/>
      <c r="G59" s="45"/>
      <c r="H59" s="10"/>
      <c r="I59" s="10"/>
      <c r="J59" s="10"/>
      <c r="K59" s="45"/>
      <c r="L59" s="10"/>
      <c r="M59" s="10"/>
      <c r="N59" s="10"/>
      <c r="O59" s="45"/>
      <c r="P59" s="10"/>
      <c r="Q59" s="10"/>
      <c r="R59" s="10"/>
      <c r="S59" s="45"/>
    </row>
    <row r="60" spans="3:19" ht="15.75">
      <c r="C60" s="9"/>
      <c r="D60" s="10"/>
      <c r="E60" s="10"/>
      <c r="F60" s="10"/>
      <c r="G60" s="45"/>
      <c r="H60" s="10"/>
      <c r="I60" s="10"/>
      <c r="J60" s="10"/>
      <c r="K60" s="45"/>
      <c r="L60" s="10"/>
      <c r="M60" s="10"/>
      <c r="N60" s="10"/>
      <c r="O60" s="45"/>
      <c r="P60" s="10"/>
      <c r="Q60" s="10"/>
      <c r="R60" s="10"/>
      <c r="S60" s="45"/>
    </row>
    <row r="61" spans="3:19" ht="15.75">
      <c r="C61" s="9"/>
      <c r="D61" s="10"/>
      <c r="E61" s="10"/>
      <c r="F61" s="10"/>
      <c r="G61" s="45"/>
      <c r="H61" s="10"/>
      <c r="I61" s="10"/>
      <c r="J61" s="10"/>
      <c r="K61" s="45"/>
      <c r="L61" s="10"/>
      <c r="M61" s="10"/>
      <c r="N61" s="10"/>
      <c r="O61" s="45"/>
      <c r="P61" s="10"/>
      <c r="Q61" s="10"/>
      <c r="R61" s="10"/>
      <c r="S61" s="45"/>
    </row>
    <row r="62" spans="3:19" ht="15.75">
      <c r="C62" s="9"/>
      <c r="D62" s="10"/>
      <c r="E62" s="10"/>
      <c r="F62" s="10"/>
      <c r="G62" s="45"/>
      <c r="H62" s="10"/>
      <c r="I62" s="10"/>
      <c r="J62" s="10"/>
      <c r="K62" s="45"/>
      <c r="L62" s="10"/>
      <c r="M62" s="10"/>
      <c r="N62" s="10"/>
      <c r="O62" s="45"/>
      <c r="P62" s="10"/>
      <c r="Q62" s="10"/>
      <c r="R62" s="10"/>
      <c r="S62" s="45"/>
    </row>
    <row r="63" spans="3:19" ht="15.75">
      <c r="C63" s="9"/>
      <c r="D63" s="10"/>
      <c r="E63" s="10"/>
      <c r="F63" s="10"/>
      <c r="G63" s="45"/>
      <c r="H63" s="10"/>
      <c r="I63" s="10"/>
      <c r="J63" s="10"/>
      <c r="K63" s="45"/>
      <c r="L63" s="10"/>
      <c r="M63" s="10"/>
      <c r="N63" s="10"/>
      <c r="O63" s="45"/>
      <c r="P63" s="10"/>
      <c r="Q63" s="10"/>
      <c r="R63" s="10"/>
      <c r="S63" s="45"/>
    </row>
    <row r="64" spans="3:19" ht="15.75">
      <c r="C64" s="9"/>
      <c r="D64" s="10"/>
      <c r="E64" s="10"/>
      <c r="F64" s="10"/>
      <c r="G64" s="45"/>
      <c r="H64" s="10"/>
      <c r="I64" s="10"/>
      <c r="J64" s="10"/>
      <c r="K64" s="45"/>
      <c r="L64" s="10"/>
      <c r="M64" s="10"/>
      <c r="N64" s="10"/>
      <c r="O64" s="45"/>
      <c r="P64" s="10"/>
      <c r="Q64" s="10"/>
      <c r="R64" s="10"/>
      <c r="S64" s="45"/>
    </row>
    <row r="65" spans="3:19" ht="15.75">
      <c r="C65" s="9"/>
      <c r="D65" s="10"/>
      <c r="E65" s="10"/>
      <c r="F65" s="10"/>
      <c r="G65" s="45"/>
      <c r="H65" s="10"/>
      <c r="I65" s="10"/>
      <c r="J65" s="10"/>
      <c r="K65" s="45"/>
      <c r="L65" s="10"/>
      <c r="M65" s="10"/>
      <c r="N65" s="10"/>
      <c r="O65" s="45"/>
      <c r="P65" s="10"/>
      <c r="Q65" s="10"/>
      <c r="R65" s="10"/>
      <c r="S65" s="45"/>
    </row>
    <row r="66" spans="3:19" ht="15.75">
      <c r="C66" s="9"/>
      <c r="D66" s="10"/>
      <c r="E66" s="10"/>
      <c r="F66" s="10"/>
      <c r="G66" s="45"/>
      <c r="H66" s="10"/>
      <c r="I66" s="10"/>
      <c r="J66" s="10"/>
      <c r="K66" s="45"/>
      <c r="L66" s="10"/>
      <c r="M66" s="10"/>
      <c r="N66" s="10"/>
      <c r="O66" s="45"/>
      <c r="P66" s="10"/>
      <c r="Q66" s="10"/>
      <c r="R66" s="10"/>
      <c r="S66" s="45"/>
    </row>
    <row r="67" spans="3:19" ht="15.75">
      <c r="C67" s="9"/>
      <c r="D67" s="10"/>
      <c r="E67" s="10"/>
      <c r="F67" s="10"/>
      <c r="G67" s="45"/>
      <c r="H67" s="10"/>
      <c r="I67" s="10"/>
      <c r="J67" s="10"/>
      <c r="K67" s="45"/>
      <c r="L67" s="10"/>
      <c r="M67" s="10"/>
      <c r="N67" s="10"/>
      <c r="O67" s="45"/>
      <c r="P67" s="10"/>
      <c r="Q67" s="10"/>
      <c r="R67" s="10"/>
      <c r="S67" s="45"/>
    </row>
    <row r="68" spans="3:19" ht="15.75">
      <c r="C68" s="9"/>
      <c r="D68" s="10"/>
      <c r="E68" s="10"/>
      <c r="F68" s="10"/>
      <c r="G68" s="45"/>
      <c r="H68" s="10"/>
      <c r="I68" s="10"/>
      <c r="J68" s="10"/>
      <c r="K68" s="45"/>
      <c r="L68" s="10"/>
      <c r="M68" s="10"/>
      <c r="N68" s="10"/>
      <c r="O68" s="45"/>
      <c r="P68" s="10"/>
      <c r="Q68" s="10"/>
      <c r="R68" s="10"/>
      <c r="S68" s="45"/>
    </row>
    <row r="69" spans="3:19" ht="15.75">
      <c r="C69" s="9"/>
      <c r="D69" s="10"/>
      <c r="E69" s="10"/>
      <c r="F69" s="10"/>
      <c r="G69" s="45"/>
      <c r="H69" s="10"/>
      <c r="I69" s="10"/>
      <c r="J69" s="10"/>
      <c r="K69" s="45"/>
      <c r="L69" s="10"/>
      <c r="M69" s="10"/>
      <c r="N69" s="10"/>
      <c r="O69" s="45"/>
      <c r="P69" s="10"/>
      <c r="Q69" s="10"/>
      <c r="R69" s="10"/>
      <c r="S69" s="45"/>
    </row>
    <row r="70" spans="3:19" ht="15.75">
      <c r="C70" s="9"/>
      <c r="D70" s="10"/>
      <c r="E70" s="10"/>
      <c r="F70" s="10"/>
      <c r="G70" s="45"/>
      <c r="H70" s="10"/>
      <c r="I70" s="10"/>
      <c r="J70" s="10"/>
      <c r="K70" s="45"/>
      <c r="L70" s="10"/>
      <c r="M70" s="10"/>
      <c r="N70" s="10"/>
      <c r="O70" s="45"/>
      <c r="P70" s="10"/>
      <c r="Q70" s="10"/>
      <c r="R70" s="10"/>
      <c r="S70" s="45"/>
    </row>
    <row r="71" spans="3:19" ht="15.75">
      <c r="C71" s="9"/>
      <c r="D71" s="10"/>
      <c r="E71" s="10"/>
      <c r="F71" s="10"/>
      <c r="G71" s="45"/>
      <c r="H71" s="10"/>
      <c r="I71" s="10"/>
      <c r="J71" s="10"/>
      <c r="K71" s="45"/>
      <c r="L71" s="10"/>
      <c r="M71" s="10"/>
      <c r="N71" s="10"/>
      <c r="O71" s="45"/>
      <c r="P71" s="10"/>
      <c r="Q71" s="10"/>
      <c r="R71" s="10"/>
      <c r="S71" s="45"/>
    </row>
    <row r="72" spans="3:19" ht="15.75">
      <c r="C72" s="9"/>
      <c r="D72" s="10"/>
      <c r="E72" s="10"/>
      <c r="F72" s="10"/>
      <c r="G72" s="45"/>
      <c r="H72" s="10"/>
      <c r="I72" s="10"/>
      <c r="J72" s="10"/>
      <c r="K72" s="45"/>
      <c r="L72" s="10"/>
      <c r="M72" s="10"/>
      <c r="N72" s="10"/>
      <c r="O72" s="45"/>
      <c r="P72" s="10"/>
      <c r="Q72" s="10"/>
      <c r="R72" s="10"/>
      <c r="S72" s="45"/>
    </row>
    <row r="73" spans="3:19" ht="15.75">
      <c r="C73" s="9"/>
      <c r="D73" s="10"/>
      <c r="E73" s="10"/>
      <c r="F73" s="10"/>
      <c r="G73" s="45"/>
      <c r="H73" s="10"/>
      <c r="I73" s="10"/>
      <c r="J73" s="10"/>
      <c r="K73" s="45"/>
      <c r="L73" s="10"/>
      <c r="M73" s="10"/>
      <c r="N73" s="10"/>
      <c r="O73" s="45"/>
      <c r="P73" s="10"/>
      <c r="Q73" s="10"/>
      <c r="R73" s="10"/>
      <c r="S73" s="45"/>
    </row>
    <row r="74" spans="3:19" ht="15.75">
      <c r="C74" s="9"/>
      <c r="D74" s="10"/>
      <c r="E74" s="10"/>
      <c r="F74" s="10"/>
      <c r="G74" s="45"/>
      <c r="H74" s="10"/>
      <c r="I74" s="10"/>
      <c r="J74" s="10"/>
      <c r="K74" s="45"/>
      <c r="L74" s="10"/>
      <c r="M74" s="10"/>
      <c r="N74" s="10"/>
      <c r="O74" s="45"/>
      <c r="P74" s="10"/>
      <c r="Q74" s="10"/>
      <c r="R74" s="10"/>
      <c r="S74" s="45"/>
    </row>
    <row r="75" spans="3:19" ht="15.75">
      <c r="C75" s="9"/>
      <c r="D75" s="10"/>
      <c r="E75" s="10"/>
      <c r="F75" s="10"/>
      <c r="G75" s="45"/>
      <c r="H75" s="10"/>
      <c r="I75" s="10"/>
      <c r="J75" s="10"/>
      <c r="K75" s="45"/>
      <c r="L75" s="10"/>
      <c r="M75" s="10"/>
      <c r="N75" s="10"/>
      <c r="O75" s="45"/>
      <c r="P75" s="10"/>
      <c r="Q75" s="10"/>
      <c r="R75" s="10"/>
      <c r="S75" s="45"/>
    </row>
    <row r="76" spans="3:19" ht="15.75">
      <c r="C76" s="9"/>
      <c r="D76" s="10"/>
      <c r="E76" s="10"/>
      <c r="F76" s="10"/>
      <c r="G76" s="45"/>
      <c r="H76" s="10"/>
      <c r="I76" s="10"/>
      <c r="J76" s="10"/>
      <c r="K76" s="45"/>
      <c r="L76" s="10"/>
      <c r="M76" s="10"/>
      <c r="N76" s="10"/>
      <c r="O76" s="45"/>
      <c r="P76" s="10"/>
      <c r="Q76" s="10"/>
      <c r="R76" s="10"/>
      <c r="S76" s="45"/>
    </row>
    <row r="77" spans="3:19" ht="15.75">
      <c r="C77" s="9"/>
      <c r="D77" s="10"/>
      <c r="E77" s="10"/>
      <c r="F77" s="10"/>
      <c r="G77" s="45"/>
      <c r="H77" s="10"/>
      <c r="I77" s="10"/>
      <c r="J77" s="10"/>
      <c r="K77" s="45"/>
      <c r="L77" s="10"/>
      <c r="M77" s="10"/>
      <c r="N77" s="10"/>
      <c r="O77" s="45"/>
      <c r="P77" s="10"/>
      <c r="Q77" s="10"/>
      <c r="R77" s="10"/>
      <c r="S77" s="45"/>
    </row>
    <row r="78" spans="3:19" ht="15.75">
      <c r="C78" s="9"/>
      <c r="D78" s="10"/>
      <c r="E78" s="10"/>
      <c r="F78" s="10"/>
      <c r="G78" s="45"/>
      <c r="H78" s="10"/>
      <c r="I78" s="10"/>
      <c r="J78" s="10"/>
      <c r="K78" s="45"/>
      <c r="L78" s="10"/>
      <c r="M78" s="10"/>
      <c r="N78" s="10"/>
      <c r="O78" s="45"/>
      <c r="P78" s="10"/>
      <c r="Q78" s="10"/>
      <c r="R78" s="10"/>
      <c r="S78" s="45"/>
    </row>
    <row r="79" spans="3:19" ht="15.75">
      <c r="C79" s="9"/>
      <c r="D79" s="10"/>
      <c r="E79" s="10"/>
      <c r="F79" s="10"/>
      <c r="G79" s="45"/>
      <c r="H79" s="10"/>
      <c r="I79" s="10"/>
      <c r="J79" s="10"/>
      <c r="K79" s="45"/>
      <c r="L79" s="10"/>
      <c r="M79" s="10"/>
      <c r="N79" s="10"/>
      <c r="O79" s="45"/>
      <c r="P79" s="10"/>
      <c r="Q79" s="10"/>
      <c r="R79" s="10"/>
      <c r="S79" s="45"/>
    </row>
    <row r="80" spans="3:19" ht="15.75">
      <c r="C80" s="9"/>
      <c r="D80" s="10"/>
      <c r="E80" s="10"/>
      <c r="F80" s="10"/>
      <c r="G80" s="45"/>
      <c r="H80" s="10"/>
      <c r="I80" s="10"/>
      <c r="J80" s="10"/>
      <c r="K80" s="45"/>
      <c r="L80" s="10"/>
      <c r="M80" s="10"/>
      <c r="N80" s="10"/>
      <c r="O80" s="45"/>
      <c r="P80" s="10"/>
      <c r="Q80" s="10"/>
      <c r="R80" s="10"/>
      <c r="S80" s="45"/>
    </row>
    <row r="81" spans="3:19" ht="15.75">
      <c r="C81" s="9"/>
      <c r="D81" s="10"/>
      <c r="E81" s="10"/>
      <c r="F81" s="10"/>
      <c r="G81" s="45"/>
      <c r="H81" s="10"/>
      <c r="I81" s="10"/>
      <c r="J81" s="10"/>
      <c r="K81" s="45"/>
      <c r="L81" s="10"/>
      <c r="M81" s="10"/>
      <c r="N81" s="10"/>
      <c r="O81" s="45"/>
      <c r="P81" s="10"/>
      <c r="Q81" s="10"/>
      <c r="R81" s="10"/>
      <c r="S81" s="45"/>
    </row>
    <row r="82" spans="3:19" ht="15.75">
      <c r="C82" s="9"/>
      <c r="D82" s="10"/>
      <c r="E82" s="10"/>
      <c r="F82" s="10"/>
      <c r="G82" s="45"/>
      <c r="H82" s="10"/>
      <c r="I82" s="10"/>
      <c r="J82" s="10"/>
      <c r="K82" s="45"/>
      <c r="L82" s="10"/>
      <c r="M82" s="10"/>
      <c r="N82" s="10"/>
      <c r="O82" s="45"/>
      <c r="P82" s="10"/>
      <c r="Q82" s="10"/>
      <c r="R82" s="10"/>
      <c r="S82" s="45"/>
    </row>
    <row r="83" spans="3:19" ht="15.75">
      <c r="C83" s="9"/>
      <c r="D83" s="10"/>
      <c r="E83" s="10"/>
      <c r="F83" s="10"/>
      <c r="G83" s="45"/>
      <c r="H83" s="10"/>
      <c r="I83" s="10"/>
      <c r="J83" s="10"/>
      <c r="K83" s="45"/>
      <c r="L83" s="10"/>
      <c r="M83" s="10"/>
      <c r="N83" s="10"/>
      <c r="O83" s="45"/>
      <c r="P83" s="10"/>
      <c r="Q83" s="10"/>
      <c r="R83" s="10"/>
      <c r="S83" s="45"/>
    </row>
    <row r="84" spans="3:19" ht="15.75">
      <c r="C84" s="9"/>
      <c r="D84" s="10"/>
      <c r="E84" s="10"/>
      <c r="F84" s="10"/>
      <c r="G84" s="45"/>
      <c r="H84" s="10"/>
      <c r="I84" s="10"/>
      <c r="J84" s="10"/>
      <c r="K84" s="45"/>
      <c r="L84" s="10"/>
      <c r="M84" s="10"/>
      <c r="N84" s="10"/>
      <c r="O84" s="45"/>
      <c r="P84" s="10"/>
      <c r="Q84" s="10"/>
      <c r="R84" s="10"/>
      <c r="S84" s="45"/>
    </row>
    <row r="85" spans="3:19" ht="15.75">
      <c r="C85" s="9"/>
      <c r="D85" s="10"/>
      <c r="E85" s="10"/>
      <c r="F85" s="10"/>
      <c r="G85" s="45"/>
      <c r="H85" s="10"/>
      <c r="I85" s="10"/>
      <c r="J85" s="10"/>
      <c r="K85" s="45"/>
      <c r="L85" s="10"/>
      <c r="M85" s="10"/>
      <c r="N85" s="10"/>
      <c r="O85" s="45"/>
      <c r="P85" s="10"/>
      <c r="Q85" s="10"/>
      <c r="R85" s="10"/>
      <c r="S85" s="45"/>
    </row>
    <row r="86" spans="3:19" ht="15.75">
      <c r="C86" s="9"/>
      <c r="D86" s="10"/>
      <c r="E86" s="10"/>
      <c r="F86" s="10"/>
      <c r="G86" s="45"/>
      <c r="H86" s="10"/>
      <c r="I86" s="10"/>
      <c r="J86" s="10"/>
      <c r="K86" s="45"/>
      <c r="L86" s="10"/>
      <c r="M86" s="10"/>
      <c r="N86" s="10"/>
      <c r="O86" s="45"/>
      <c r="P86" s="10"/>
      <c r="Q86" s="10"/>
      <c r="R86" s="10"/>
      <c r="S86" s="45"/>
    </row>
    <row r="87" spans="3:19" ht="15.75">
      <c r="C87" s="9"/>
      <c r="D87" s="10"/>
      <c r="E87" s="10"/>
      <c r="F87" s="10"/>
      <c r="G87" s="45"/>
      <c r="H87" s="10"/>
      <c r="I87" s="10"/>
      <c r="J87" s="10"/>
      <c r="K87" s="45"/>
      <c r="L87" s="10"/>
      <c r="M87" s="10"/>
      <c r="N87" s="10"/>
      <c r="O87" s="45"/>
      <c r="P87" s="10"/>
      <c r="Q87" s="10"/>
      <c r="R87" s="10"/>
      <c r="S87" s="45"/>
    </row>
    <row r="88" spans="3:19" ht="15.75">
      <c r="C88" s="9"/>
      <c r="D88" s="10"/>
      <c r="E88" s="10"/>
      <c r="F88" s="10"/>
      <c r="G88" s="45"/>
      <c r="H88" s="10"/>
      <c r="I88" s="10"/>
      <c r="J88" s="10"/>
      <c r="K88" s="45"/>
      <c r="L88" s="10"/>
      <c r="M88" s="10"/>
      <c r="N88" s="10"/>
      <c r="O88" s="45"/>
      <c r="P88" s="10"/>
      <c r="Q88" s="10"/>
      <c r="R88" s="10"/>
      <c r="S88" s="45"/>
    </row>
    <row r="89" spans="3:19" ht="15.75">
      <c r="C89" s="9"/>
      <c r="D89" s="10"/>
      <c r="E89" s="10"/>
      <c r="F89" s="10"/>
      <c r="G89" s="45"/>
      <c r="H89" s="10"/>
      <c r="I89" s="10"/>
      <c r="J89" s="10"/>
      <c r="K89" s="45"/>
      <c r="L89" s="10"/>
      <c r="M89" s="10"/>
      <c r="N89" s="10"/>
      <c r="O89" s="45"/>
      <c r="P89" s="10"/>
      <c r="Q89" s="10"/>
      <c r="R89" s="10"/>
      <c r="S89" s="45"/>
    </row>
    <row r="90" spans="3:19" ht="15.75">
      <c r="C90" s="9"/>
      <c r="D90" s="10"/>
      <c r="E90" s="10"/>
      <c r="F90" s="10"/>
      <c r="G90" s="45"/>
      <c r="H90" s="10"/>
      <c r="I90" s="10"/>
      <c r="J90" s="10"/>
      <c r="K90" s="45"/>
      <c r="L90" s="10"/>
      <c r="M90" s="10"/>
      <c r="N90" s="10"/>
      <c r="O90" s="45"/>
      <c r="P90" s="10"/>
      <c r="Q90" s="10"/>
      <c r="R90" s="10"/>
      <c r="S90" s="45"/>
    </row>
    <row r="91" spans="3:19" ht="15.75">
      <c r="C91" s="9"/>
      <c r="D91" s="10"/>
      <c r="E91" s="10"/>
      <c r="F91" s="10"/>
      <c r="G91" s="45"/>
      <c r="H91" s="10"/>
      <c r="I91" s="10"/>
      <c r="J91" s="10"/>
      <c r="K91" s="45"/>
      <c r="L91" s="10"/>
      <c r="M91" s="10"/>
      <c r="N91" s="10"/>
      <c r="O91" s="45"/>
      <c r="P91" s="10"/>
      <c r="Q91" s="10"/>
      <c r="R91" s="10"/>
      <c r="S91" s="45"/>
    </row>
    <row r="92" spans="3:19" ht="15.75">
      <c r="C92" s="9"/>
      <c r="D92" s="10"/>
      <c r="E92" s="10"/>
      <c r="F92" s="10"/>
      <c r="G92" s="45"/>
      <c r="H92" s="10"/>
      <c r="I92" s="10"/>
      <c r="J92" s="10"/>
      <c r="K92" s="45"/>
      <c r="L92" s="10"/>
      <c r="M92" s="10"/>
      <c r="N92" s="10"/>
      <c r="O92" s="45"/>
      <c r="P92" s="10"/>
      <c r="Q92" s="10"/>
      <c r="R92" s="10"/>
      <c r="S92" s="45"/>
    </row>
    <row r="93" spans="3:19" ht="15.75">
      <c r="C93" s="9"/>
      <c r="D93" s="10"/>
      <c r="E93" s="10"/>
      <c r="F93" s="10"/>
      <c r="G93" s="45"/>
      <c r="H93" s="10"/>
      <c r="I93" s="10"/>
      <c r="J93" s="10"/>
      <c r="K93" s="45"/>
      <c r="L93" s="10"/>
      <c r="M93" s="10"/>
      <c r="N93" s="10"/>
      <c r="O93" s="45"/>
      <c r="P93" s="10"/>
      <c r="Q93" s="10"/>
      <c r="R93" s="10"/>
      <c r="S93" s="45"/>
    </row>
    <row r="94" spans="3:19" ht="15.75">
      <c r="C94" s="9"/>
      <c r="D94" s="10"/>
      <c r="E94" s="10"/>
      <c r="F94" s="10"/>
      <c r="G94" s="45"/>
      <c r="H94" s="10"/>
      <c r="I94" s="10"/>
      <c r="J94" s="10"/>
      <c r="K94" s="45"/>
      <c r="L94" s="10"/>
      <c r="M94" s="10"/>
      <c r="N94" s="10"/>
      <c r="O94" s="45"/>
      <c r="P94" s="10"/>
      <c r="Q94" s="10"/>
      <c r="R94" s="10"/>
      <c r="S94" s="45"/>
    </row>
    <row r="95" spans="3:19" ht="15.75">
      <c r="C95" s="9"/>
      <c r="D95" s="10"/>
      <c r="E95" s="10"/>
      <c r="F95" s="10"/>
      <c r="G95" s="45"/>
      <c r="H95" s="10"/>
      <c r="I95" s="10"/>
      <c r="J95" s="10"/>
      <c r="K95" s="45"/>
      <c r="L95" s="10"/>
      <c r="M95" s="10"/>
      <c r="N95" s="10"/>
      <c r="O95" s="45"/>
      <c r="P95" s="10"/>
      <c r="Q95" s="10"/>
      <c r="R95" s="10"/>
      <c r="S95" s="45"/>
    </row>
    <row r="96" spans="3:19" ht="15.75">
      <c r="C96" s="9"/>
      <c r="D96" s="10"/>
      <c r="E96" s="10"/>
      <c r="F96" s="10"/>
      <c r="G96" s="45"/>
      <c r="H96" s="10"/>
      <c r="I96" s="10"/>
      <c r="J96" s="10"/>
      <c r="K96" s="45"/>
      <c r="L96" s="10"/>
      <c r="M96" s="10"/>
      <c r="N96" s="10"/>
      <c r="O96" s="45"/>
      <c r="P96" s="10"/>
      <c r="Q96" s="10"/>
      <c r="R96" s="10"/>
      <c r="S96" s="45"/>
    </row>
    <row r="97" spans="3:19" ht="15.75">
      <c r="C97" s="9"/>
      <c r="D97" s="10"/>
      <c r="E97" s="10"/>
      <c r="F97" s="10"/>
      <c r="G97" s="45"/>
      <c r="H97" s="10"/>
      <c r="I97" s="10"/>
      <c r="J97" s="10"/>
      <c r="K97" s="45"/>
      <c r="L97" s="10"/>
      <c r="M97" s="10"/>
      <c r="N97" s="10"/>
      <c r="O97" s="45"/>
      <c r="P97" s="10"/>
      <c r="Q97" s="10"/>
      <c r="R97" s="10"/>
      <c r="S97" s="45"/>
    </row>
    <row r="98" spans="3:19" ht="15.75">
      <c r="C98" s="9"/>
      <c r="D98" s="10"/>
      <c r="E98" s="10"/>
      <c r="F98" s="10"/>
      <c r="G98" s="45"/>
      <c r="H98" s="10"/>
      <c r="I98" s="10"/>
      <c r="J98" s="10"/>
      <c r="K98" s="45"/>
      <c r="L98" s="10"/>
      <c r="M98" s="10"/>
      <c r="N98" s="10"/>
      <c r="O98" s="45"/>
      <c r="P98" s="10"/>
      <c r="Q98" s="10"/>
      <c r="R98" s="10"/>
      <c r="S98" s="45"/>
    </row>
    <row r="99" spans="3:19" ht="15.75">
      <c r="C99" s="9"/>
      <c r="D99" s="10"/>
      <c r="E99" s="10"/>
      <c r="F99" s="10"/>
      <c r="G99" s="45"/>
      <c r="H99" s="10"/>
      <c r="I99" s="10"/>
      <c r="J99" s="10"/>
      <c r="K99" s="45"/>
      <c r="L99" s="10"/>
      <c r="M99" s="10"/>
      <c r="N99" s="10"/>
      <c r="O99" s="45"/>
      <c r="P99" s="10"/>
      <c r="Q99" s="10"/>
      <c r="R99" s="10"/>
      <c r="S99" s="45"/>
    </row>
    <row r="100" spans="3:19" ht="15.75">
      <c r="C100" s="9"/>
      <c r="D100" s="10"/>
      <c r="E100" s="10"/>
      <c r="F100" s="10"/>
      <c r="G100" s="45"/>
      <c r="H100" s="10"/>
      <c r="I100" s="10"/>
      <c r="J100" s="10"/>
      <c r="K100" s="45"/>
      <c r="L100" s="10"/>
      <c r="M100" s="10"/>
      <c r="N100" s="10"/>
      <c r="O100" s="45"/>
      <c r="P100" s="10"/>
      <c r="Q100" s="10"/>
      <c r="R100" s="10"/>
      <c r="S100" s="45"/>
    </row>
    <row r="101" spans="3:19" ht="15.75">
      <c r="C101" s="9"/>
      <c r="D101" s="10"/>
      <c r="E101" s="10"/>
      <c r="F101" s="10"/>
      <c r="G101" s="45"/>
      <c r="H101" s="10"/>
      <c r="I101" s="10"/>
      <c r="J101" s="10"/>
      <c r="K101" s="45"/>
      <c r="L101" s="10"/>
      <c r="M101" s="10"/>
      <c r="N101" s="10"/>
      <c r="O101" s="45"/>
      <c r="P101" s="10"/>
      <c r="Q101" s="10"/>
      <c r="R101" s="10"/>
      <c r="S101" s="45"/>
    </row>
    <row r="102" spans="3:19" ht="15.75">
      <c r="C102" s="9"/>
      <c r="D102" s="10"/>
      <c r="E102" s="10"/>
      <c r="F102" s="10"/>
      <c r="G102" s="45"/>
      <c r="H102" s="10"/>
      <c r="I102" s="10"/>
      <c r="J102" s="10"/>
      <c r="K102" s="45"/>
      <c r="L102" s="10"/>
      <c r="M102" s="10"/>
      <c r="N102" s="10"/>
      <c r="O102" s="45"/>
      <c r="P102" s="10"/>
      <c r="Q102" s="10"/>
      <c r="R102" s="10"/>
      <c r="S102" s="45"/>
    </row>
    <row r="103" spans="3:19" ht="15.75">
      <c r="C103" s="9"/>
      <c r="D103" s="10"/>
      <c r="E103" s="10"/>
      <c r="F103" s="10"/>
      <c r="G103" s="45"/>
      <c r="H103" s="10"/>
      <c r="I103" s="10"/>
      <c r="J103" s="10"/>
      <c r="K103" s="45"/>
      <c r="L103" s="10"/>
      <c r="M103" s="10"/>
      <c r="N103" s="10"/>
      <c r="O103" s="45"/>
      <c r="P103" s="10"/>
      <c r="Q103" s="10"/>
      <c r="R103" s="10"/>
      <c r="S103" s="45"/>
    </row>
    <row r="104" spans="3:19" ht="15.75">
      <c r="C104" s="9"/>
      <c r="D104" s="10"/>
      <c r="E104" s="10"/>
      <c r="F104" s="10"/>
      <c r="G104" s="45"/>
      <c r="H104" s="10"/>
      <c r="I104" s="10"/>
      <c r="J104" s="10"/>
      <c r="K104" s="45"/>
      <c r="L104" s="10"/>
      <c r="M104" s="10"/>
      <c r="N104" s="10"/>
      <c r="O104" s="45"/>
      <c r="P104" s="10"/>
      <c r="Q104" s="10"/>
      <c r="R104" s="10"/>
      <c r="S104" s="45"/>
    </row>
    <row r="105" spans="3:19" ht="15.75">
      <c r="C105" s="9"/>
      <c r="D105" s="10"/>
      <c r="E105" s="10"/>
      <c r="F105" s="10"/>
      <c r="G105" s="45"/>
      <c r="H105" s="10"/>
      <c r="I105" s="10"/>
      <c r="J105" s="10"/>
      <c r="K105" s="45"/>
      <c r="L105" s="10"/>
      <c r="M105" s="10"/>
      <c r="N105" s="10"/>
      <c r="O105" s="45"/>
      <c r="P105" s="10"/>
      <c r="Q105" s="10"/>
      <c r="R105" s="10"/>
      <c r="S105" s="45"/>
    </row>
    <row r="106" spans="3:19" ht="15.75">
      <c r="C106" s="9"/>
      <c r="D106" s="10"/>
      <c r="E106" s="10"/>
      <c r="F106" s="10"/>
      <c r="G106" s="45"/>
      <c r="H106" s="10"/>
      <c r="I106" s="10"/>
      <c r="J106" s="10"/>
      <c r="K106" s="45"/>
      <c r="L106" s="10"/>
      <c r="M106" s="10"/>
      <c r="N106" s="10"/>
      <c r="O106" s="45"/>
      <c r="P106" s="10"/>
      <c r="Q106" s="10"/>
      <c r="R106" s="10"/>
      <c r="S106" s="45"/>
    </row>
    <row r="107" spans="3:19" ht="15.75">
      <c r="C107" s="9"/>
      <c r="D107" s="10"/>
      <c r="E107" s="10"/>
      <c r="F107" s="10"/>
      <c r="G107" s="45"/>
      <c r="H107" s="10"/>
      <c r="I107" s="10"/>
      <c r="J107" s="10"/>
      <c r="K107" s="45"/>
      <c r="L107" s="10"/>
      <c r="M107" s="10"/>
      <c r="N107" s="10"/>
      <c r="O107" s="45"/>
      <c r="P107" s="10"/>
      <c r="Q107" s="10"/>
      <c r="R107" s="10"/>
      <c r="S107" s="45"/>
    </row>
    <row r="108" spans="3:19" ht="15.75">
      <c r="C108" s="9"/>
      <c r="D108" s="10"/>
      <c r="E108" s="10"/>
      <c r="F108" s="10"/>
      <c r="G108" s="45"/>
      <c r="H108" s="10"/>
      <c r="I108" s="10"/>
      <c r="J108" s="10"/>
      <c r="K108" s="45"/>
      <c r="L108" s="10"/>
      <c r="M108" s="10"/>
      <c r="N108" s="10"/>
      <c r="O108" s="45"/>
      <c r="P108" s="10"/>
      <c r="Q108" s="10"/>
      <c r="R108" s="10"/>
      <c r="S108" s="45"/>
    </row>
    <row r="109" spans="3:19" ht="15.75">
      <c r="C109" s="9"/>
      <c r="D109" s="10"/>
      <c r="E109" s="10"/>
      <c r="F109" s="10"/>
      <c r="G109" s="45"/>
      <c r="H109" s="10"/>
      <c r="I109" s="10"/>
      <c r="J109" s="10"/>
      <c r="K109" s="45"/>
      <c r="L109" s="10"/>
      <c r="M109" s="10"/>
      <c r="N109" s="10"/>
      <c r="O109" s="45"/>
      <c r="P109" s="10"/>
      <c r="Q109" s="10"/>
      <c r="R109" s="10"/>
      <c r="S109" s="45"/>
    </row>
    <row r="110" spans="3:19" ht="15.75">
      <c r="C110" s="9"/>
      <c r="D110" s="10"/>
      <c r="E110" s="10"/>
      <c r="F110" s="10"/>
      <c r="G110" s="45"/>
      <c r="H110" s="10"/>
      <c r="I110" s="10"/>
      <c r="J110" s="10"/>
      <c r="K110" s="45"/>
      <c r="L110" s="10"/>
      <c r="M110" s="10"/>
      <c r="N110" s="10"/>
      <c r="O110" s="45"/>
      <c r="P110" s="10"/>
      <c r="Q110" s="10"/>
      <c r="R110" s="10"/>
      <c r="S110" s="45"/>
    </row>
    <row r="111" spans="3:19" ht="15.75">
      <c r="C111" s="9"/>
      <c r="D111" s="10"/>
      <c r="E111" s="10"/>
      <c r="F111" s="10"/>
      <c r="G111" s="45"/>
      <c r="H111" s="10"/>
      <c r="I111" s="10"/>
      <c r="J111" s="10"/>
      <c r="K111" s="45"/>
      <c r="L111" s="10"/>
      <c r="M111" s="10"/>
      <c r="N111" s="10"/>
      <c r="O111" s="45"/>
      <c r="P111" s="10"/>
      <c r="Q111" s="10"/>
      <c r="R111" s="10"/>
      <c r="S111" s="45"/>
    </row>
    <row r="112" spans="3:19" ht="15.75">
      <c r="C112" s="9"/>
      <c r="D112" s="10"/>
      <c r="E112" s="10"/>
      <c r="F112" s="10"/>
      <c r="G112" s="45"/>
      <c r="H112" s="10"/>
      <c r="I112" s="10"/>
      <c r="J112" s="10"/>
      <c r="K112" s="45"/>
      <c r="L112" s="10"/>
      <c r="M112" s="10"/>
      <c r="N112" s="10"/>
      <c r="O112" s="45"/>
      <c r="P112" s="10"/>
      <c r="Q112" s="10"/>
      <c r="R112" s="10"/>
      <c r="S112" s="45"/>
    </row>
    <row r="113" spans="3:19" ht="15.75">
      <c r="C113" s="9"/>
      <c r="D113" s="10"/>
      <c r="E113" s="10"/>
      <c r="F113" s="10"/>
      <c r="G113" s="45"/>
      <c r="H113" s="10"/>
      <c r="I113" s="10"/>
      <c r="J113" s="10"/>
      <c r="K113" s="45"/>
      <c r="L113" s="10"/>
      <c r="M113" s="10"/>
      <c r="N113" s="10"/>
      <c r="O113" s="45"/>
      <c r="P113" s="10"/>
      <c r="Q113" s="10"/>
      <c r="R113" s="10"/>
      <c r="S113" s="45"/>
    </row>
    <row r="114" spans="3:19" ht="15.75">
      <c r="C114" s="9"/>
      <c r="D114" s="10"/>
      <c r="E114" s="10"/>
      <c r="F114" s="10"/>
      <c r="G114" s="45"/>
      <c r="H114" s="10"/>
      <c r="I114" s="10"/>
      <c r="J114" s="10"/>
      <c r="K114" s="45"/>
      <c r="L114" s="10"/>
      <c r="M114" s="10"/>
      <c r="N114" s="10"/>
      <c r="O114" s="45"/>
      <c r="P114" s="10"/>
      <c r="Q114" s="10"/>
      <c r="R114" s="10"/>
      <c r="S114" s="45"/>
    </row>
    <row r="115" spans="3:19" ht="15.75">
      <c r="C115" s="9"/>
      <c r="D115" s="10"/>
      <c r="E115" s="10"/>
      <c r="F115" s="10"/>
      <c r="G115" s="45"/>
      <c r="H115" s="10"/>
      <c r="I115" s="10"/>
      <c r="J115" s="10"/>
      <c r="K115" s="45"/>
      <c r="L115" s="10"/>
      <c r="M115" s="10"/>
      <c r="N115" s="10"/>
      <c r="O115" s="45"/>
      <c r="P115" s="10"/>
      <c r="Q115" s="10"/>
      <c r="R115" s="10"/>
      <c r="S115" s="45"/>
    </row>
    <row r="116" spans="3:19" ht="15.75">
      <c r="C116" s="9"/>
      <c r="D116" s="10"/>
      <c r="E116" s="10"/>
      <c r="F116" s="10"/>
      <c r="G116" s="45"/>
      <c r="H116" s="10"/>
      <c r="I116" s="10"/>
      <c r="J116" s="10"/>
      <c r="K116" s="45"/>
      <c r="L116" s="10"/>
      <c r="M116" s="10"/>
      <c r="N116" s="10"/>
      <c r="O116" s="45"/>
      <c r="P116" s="10"/>
      <c r="Q116" s="10"/>
      <c r="R116" s="10"/>
      <c r="S116" s="45"/>
    </row>
    <row r="117" spans="3:19" ht="15.75">
      <c r="C117" s="9"/>
      <c r="D117" s="10"/>
      <c r="E117" s="10"/>
      <c r="F117" s="10"/>
      <c r="G117" s="45"/>
      <c r="H117" s="10"/>
      <c r="I117" s="10"/>
      <c r="J117" s="10"/>
      <c r="K117" s="45"/>
      <c r="L117" s="10"/>
      <c r="M117" s="10"/>
      <c r="N117" s="10"/>
      <c r="O117" s="45"/>
      <c r="P117" s="10"/>
      <c r="Q117" s="10"/>
      <c r="R117" s="10"/>
      <c r="S117" s="45"/>
    </row>
    <row r="118" spans="3:19" ht="15.75">
      <c r="C118" s="9"/>
      <c r="D118" s="10"/>
      <c r="E118" s="10"/>
      <c r="F118" s="10"/>
      <c r="G118" s="45"/>
      <c r="H118" s="10"/>
      <c r="I118" s="10"/>
      <c r="J118" s="10"/>
      <c r="K118" s="45"/>
      <c r="L118" s="10"/>
      <c r="M118" s="10"/>
      <c r="N118" s="10"/>
      <c r="O118" s="45"/>
      <c r="P118" s="10"/>
      <c r="Q118" s="10"/>
      <c r="R118" s="10"/>
      <c r="S118" s="45"/>
    </row>
    <row r="119" spans="3:19" ht="15.75">
      <c r="C119" s="9"/>
      <c r="D119" s="10"/>
      <c r="E119" s="10"/>
      <c r="F119" s="10"/>
      <c r="G119" s="45"/>
      <c r="H119" s="10"/>
      <c r="I119" s="10"/>
      <c r="J119" s="10"/>
      <c r="K119" s="45"/>
      <c r="L119" s="10"/>
      <c r="M119" s="10"/>
      <c r="N119" s="10"/>
      <c r="O119" s="45"/>
      <c r="P119" s="10"/>
      <c r="Q119" s="10"/>
      <c r="R119" s="10"/>
      <c r="S119" s="45"/>
    </row>
    <row r="120" spans="3:19" ht="15.75">
      <c r="C120" s="9"/>
      <c r="D120" s="10"/>
      <c r="E120" s="10"/>
      <c r="F120" s="10"/>
      <c r="G120" s="45"/>
      <c r="H120" s="10"/>
      <c r="I120" s="10"/>
      <c r="J120" s="10"/>
      <c r="K120" s="45"/>
      <c r="L120" s="10"/>
      <c r="M120" s="10"/>
      <c r="N120" s="10"/>
      <c r="O120" s="45"/>
      <c r="P120" s="10"/>
      <c r="Q120" s="10"/>
      <c r="R120" s="10"/>
      <c r="S120" s="45"/>
    </row>
    <row r="121" spans="3:19" ht="15.75">
      <c r="C121" s="9"/>
      <c r="D121" s="10"/>
      <c r="E121" s="10"/>
      <c r="F121" s="10"/>
      <c r="G121" s="45"/>
      <c r="H121" s="10"/>
      <c r="I121" s="10"/>
      <c r="J121" s="10"/>
      <c r="K121" s="45"/>
      <c r="L121" s="10"/>
      <c r="M121" s="10"/>
      <c r="N121" s="10"/>
      <c r="O121" s="45"/>
      <c r="P121" s="10"/>
      <c r="Q121" s="10"/>
      <c r="R121" s="10"/>
      <c r="S121" s="45"/>
    </row>
    <row r="122" spans="3:19" ht="15.75">
      <c r="C122" s="9"/>
      <c r="D122" s="10"/>
      <c r="E122" s="10"/>
      <c r="F122" s="10"/>
      <c r="G122" s="45"/>
      <c r="H122" s="10"/>
      <c r="I122" s="10"/>
      <c r="J122" s="10"/>
      <c r="K122" s="45"/>
      <c r="L122" s="10"/>
      <c r="M122" s="10"/>
      <c r="N122" s="10"/>
      <c r="O122" s="45"/>
      <c r="P122" s="10"/>
      <c r="Q122" s="10"/>
      <c r="R122" s="10"/>
      <c r="S122" s="45"/>
    </row>
    <row r="123" spans="3:19" ht="15.75">
      <c r="C123" s="9"/>
      <c r="D123" s="10"/>
      <c r="E123" s="10"/>
      <c r="F123" s="10"/>
      <c r="G123" s="45"/>
      <c r="H123" s="10"/>
      <c r="I123" s="10"/>
      <c r="J123" s="10"/>
      <c r="K123" s="45"/>
      <c r="L123" s="10"/>
      <c r="M123" s="10"/>
      <c r="N123" s="10"/>
      <c r="O123" s="45"/>
      <c r="P123" s="10"/>
      <c r="Q123" s="10"/>
      <c r="R123" s="10"/>
      <c r="S123" s="45"/>
    </row>
    <row r="124" spans="3:19" ht="15.75">
      <c r="C124" s="9"/>
      <c r="D124" s="10"/>
      <c r="E124" s="10"/>
      <c r="F124" s="10"/>
      <c r="G124" s="45"/>
      <c r="H124" s="10"/>
      <c r="I124" s="10"/>
      <c r="J124" s="10"/>
      <c r="K124" s="45"/>
      <c r="L124" s="10"/>
      <c r="M124" s="10"/>
      <c r="N124" s="10"/>
      <c r="O124" s="45"/>
      <c r="P124" s="10"/>
      <c r="Q124" s="10"/>
      <c r="R124" s="10"/>
      <c r="S124" s="45"/>
    </row>
    <row r="125" spans="3:19" ht="15.75">
      <c r="C125" s="9"/>
      <c r="D125" s="10"/>
      <c r="E125" s="10"/>
      <c r="F125" s="10"/>
      <c r="G125" s="45"/>
      <c r="H125" s="10"/>
      <c r="I125" s="10"/>
      <c r="J125" s="10"/>
      <c r="K125" s="45"/>
      <c r="L125" s="10"/>
      <c r="M125" s="10"/>
      <c r="N125" s="10"/>
      <c r="O125" s="45"/>
      <c r="P125" s="10"/>
      <c r="Q125" s="10"/>
      <c r="R125" s="10"/>
      <c r="S125" s="45"/>
    </row>
    <row r="126" spans="3:19" ht="15.75">
      <c r="C126" s="9"/>
      <c r="D126" s="10"/>
      <c r="E126" s="10"/>
      <c r="F126" s="10"/>
      <c r="G126" s="45"/>
      <c r="H126" s="10"/>
      <c r="I126" s="10"/>
      <c r="J126" s="10"/>
      <c r="K126" s="45"/>
      <c r="L126" s="10"/>
      <c r="M126" s="10"/>
      <c r="N126" s="10"/>
      <c r="O126" s="45"/>
      <c r="P126" s="10"/>
      <c r="Q126" s="10"/>
      <c r="R126" s="10"/>
      <c r="S126" s="45"/>
    </row>
    <row r="127" spans="3:19" ht="15.75">
      <c r="C127" s="9"/>
      <c r="D127" s="10"/>
      <c r="E127" s="10"/>
      <c r="F127" s="10"/>
      <c r="G127" s="45"/>
      <c r="H127" s="10"/>
      <c r="I127" s="10"/>
      <c r="J127" s="10"/>
      <c r="K127" s="45"/>
      <c r="L127" s="10"/>
      <c r="M127" s="10"/>
      <c r="N127" s="10"/>
      <c r="O127" s="45"/>
      <c r="P127" s="10"/>
      <c r="Q127" s="10"/>
      <c r="R127" s="10"/>
      <c r="S127" s="45"/>
    </row>
    <row r="128" spans="3:19" ht="15.75">
      <c r="C128" s="9"/>
      <c r="D128" s="10"/>
      <c r="E128" s="10"/>
      <c r="F128" s="10"/>
      <c r="G128" s="45"/>
      <c r="H128" s="10"/>
      <c r="I128" s="10"/>
      <c r="J128" s="10"/>
      <c r="K128" s="45"/>
      <c r="L128" s="10"/>
      <c r="M128" s="10"/>
      <c r="N128" s="10"/>
      <c r="O128" s="45"/>
      <c r="P128" s="10"/>
      <c r="Q128" s="10"/>
      <c r="R128" s="10"/>
      <c r="S128" s="45"/>
    </row>
    <row r="129" spans="3:19" ht="15.75">
      <c r="C129" s="9"/>
      <c r="D129" s="10"/>
      <c r="E129" s="10"/>
      <c r="F129" s="10"/>
      <c r="G129" s="45"/>
      <c r="H129" s="10"/>
      <c r="I129" s="10"/>
      <c r="J129" s="10"/>
      <c r="K129" s="45"/>
      <c r="L129" s="10"/>
      <c r="M129" s="10"/>
      <c r="N129" s="10"/>
      <c r="O129" s="45"/>
      <c r="P129" s="10"/>
      <c r="Q129" s="10"/>
      <c r="R129" s="10"/>
      <c r="S129" s="45"/>
    </row>
    <row r="130" spans="3:19" ht="15.75">
      <c r="C130" s="9"/>
      <c r="D130" s="10"/>
      <c r="E130" s="10"/>
      <c r="F130" s="10"/>
      <c r="G130" s="45"/>
      <c r="H130" s="10"/>
      <c r="I130" s="10"/>
      <c r="J130" s="10"/>
      <c r="K130" s="45"/>
      <c r="L130" s="10"/>
      <c r="M130" s="10"/>
      <c r="N130" s="10"/>
      <c r="O130" s="45"/>
      <c r="P130" s="10"/>
      <c r="Q130" s="10"/>
      <c r="R130" s="10"/>
      <c r="S130" s="45"/>
    </row>
    <row r="131" spans="3:19" ht="15.75">
      <c r="C131" s="9"/>
      <c r="D131" s="10"/>
      <c r="E131" s="10"/>
      <c r="F131" s="10"/>
      <c r="G131" s="45"/>
      <c r="H131" s="10"/>
      <c r="I131" s="10"/>
      <c r="J131" s="10"/>
      <c r="K131" s="45"/>
      <c r="L131" s="10"/>
      <c r="M131" s="10"/>
      <c r="N131" s="10"/>
      <c r="O131" s="45"/>
      <c r="P131" s="10"/>
      <c r="Q131" s="10"/>
      <c r="R131" s="10"/>
      <c r="S131" s="45"/>
    </row>
    <row r="132" spans="3:19" ht="15.75">
      <c r="C132" s="9"/>
      <c r="D132" s="10"/>
      <c r="E132" s="10"/>
      <c r="F132" s="10"/>
      <c r="G132" s="45"/>
      <c r="H132" s="10"/>
      <c r="I132" s="10"/>
      <c r="J132" s="10"/>
      <c r="K132" s="45"/>
      <c r="L132" s="10"/>
      <c r="M132" s="10"/>
      <c r="N132" s="10"/>
      <c r="O132" s="45"/>
      <c r="P132" s="10"/>
      <c r="Q132" s="10"/>
      <c r="R132" s="10"/>
      <c r="S132" s="45"/>
    </row>
    <row r="133" spans="3:19" ht="15.75">
      <c r="C133" s="9"/>
      <c r="D133" s="10"/>
      <c r="E133" s="10"/>
      <c r="F133" s="10"/>
      <c r="G133" s="45"/>
      <c r="H133" s="10"/>
      <c r="I133" s="10"/>
      <c r="J133" s="10"/>
      <c r="K133" s="45"/>
      <c r="L133" s="10"/>
      <c r="M133" s="10"/>
      <c r="N133" s="10"/>
      <c r="O133" s="45"/>
      <c r="P133" s="10"/>
      <c r="Q133" s="10"/>
      <c r="R133" s="10"/>
      <c r="S133" s="45"/>
    </row>
    <row r="134" spans="3:19" ht="15.75">
      <c r="C134" s="9"/>
      <c r="D134" s="10"/>
      <c r="E134" s="10"/>
      <c r="F134" s="10"/>
      <c r="G134" s="45"/>
      <c r="H134" s="10"/>
      <c r="I134" s="10"/>
      <c r="J134" s="10"/>
      <c r="K134" s="45"/>
      <c r="L134" s="10"/>
      <c r="M134" s="10"/>
      <c r="N134" s="10"/>
      <c r="O134" s="45"/>
      <c r="P134" s="10"/>
      <c r="Q134" s="10"/>
      <c r="R134" s="10"/>
      <c r="S134" s="45"/>
    </row>
    <row r="135" spans="3:19" ht="15.75">
      <c r="C135" s="9"/>
      <c r="D135" s="10"/>
      <c r="E135" s="10"/>
      <c r="F135" s="10"/>
      <c r="G135" s="45"/>
      <c r="H135" s="10"/>
      <c r="I135" s="10"/>
      <c r="J135" s="10"/>
      <c r="K135" s="45"/>
      <c r="L135" s="10"/>
      <c r="M135" s="10"/>
      <c r="N135" s="10"/>
      <c r="O135" s="45"/>
      <c r="P135" s="10"/>
      <c r="Q135" s="10"/>
      <c r="R135" s="10"/>
      <c r="S135" s="45"/>
    </row>
    <row r="136" spans="3:19" ht="15.75">
      <c r="C136" s="9"/>
      <c r="D136" s="10"/>
      <c r="E136" s="10"/>
      <c r="F136" s="10"/>
      <c r="G136" s="45"/>
      <c r="H136" s="10"/>
      <c r="I136" s="10"/>
      <c r="J136" s="10"/>
      <c r="K136" s="45"/>
      <c r="L136" s="10"/>
      <c r="M136" s="10"/>
      <c r="N136" s="10"/>
      <c r="O136" s="45"/>
      <c r="P136" s="10"/>
      <c r="Q136" s="10"/>
      <c r="R136" s="10"/>
      <c r="S136" s="45"/>
    </row>
    <row r="137" spans="3:19" ht="15.75">
      <c r="C137" s="9"/>
      <c r="D137" s="10"/>
      <c r="E137" s="10"/>
      <c r="F137" s="10"/>
      <c r="G137" s="45"/>
      <c r="H137" s="10"/>
      <c r="I137" s="10"/>
      <c r="J137" s="10"/>
      <c r="K137" s="45"/>
      <c r="L137" s="10"/>
      <c r="M137" s="10"/>
      <c r="N137" s="10"/>
      <c r="O137" s="45"/>
      <c r="P137" s="10"/>
      <c r="Q137" s="10"/>
      <c r="R137" s="10"/>
      <c r="S137" s="45"/>
    </row>
    <row r="138" spans="3:19" ht="15.75">
      <c r="C138" s="9"/>
      <c r="D138" s="10"/>
      <c r="E138" s="10"/>
      <c r="F138" s="10"/>
      <c r="G138" s="45"/>
      <c r="H138" s="10"/>
      <c r="I138" s="10"/>
      <c r="J138" s="10"/>
      <c r="K138" s="45"/>
      <c r="L138" s="10"/>
      <c r="M138" s="10"/>
      <c r="N138" s="10"/>
      <c r="O138" s="45"/>
      <c r="P138" s="10"/>
      <c r="Q138" s="10"/>
      <c r="R138" s="10"/>
      <c r="S138" s="45"/>
    </row>
    <row r="139" spans="3:19" ht="15.75">
      <c r="C139" s="9"/>
      <c r="D139" s="10"/>
      <c r="E139" s="10"/>
      <c r="F139" s="10"/>
      <c r="G139" s="45"/>
      <c r="H139" s="10"/>
      <c r="I139" s="10"/>
      <c r="J139" s="10"/>
      <c r="K139" s="45"/>
      <c r="L139" s="10"/>
      <c r="M139" s="10"/>
      <c r="N139" s="10"/>
      <c r="O139" s="45"/>
      <c r="P139" s="10"/>
      <c r="Q139" s="10"/>
      <c r="R139" s="10"/>
      <c r="S139" s="45"/>
    </row>
    <row r="140" spans="3:19" ht="15.75">
      <c r="C140" s="9"/>
      <c r="D140" s="10"/>
      <c r="E140" s="10"/>
      <c r="F140" s="10"/>
      <c r="G140" s="45"/>
      <c r="H140" s="10"/>
      <c r="I140" s="10"/>
      <c r="J140" s="10"/>
      <c r="K140" s="45"/>
      <c r="L140" s="10"/>
      <c r="M140" s="10"/>
      <c r="N140" s="10"/>
      <c r="O140" s="45"/>
      <c r="P140" s="10"/>
      <c r="Q140" s="10"/>
      <c r="R140" s="10"/>
      <c r="S140" s="45"/>
    </row>
    <row r="141" spans="3:19" ht="15.75">
      <c r="C141" s="9"/>
      <c r="D141" s="10"/>
      <c r="E141" s="10"/>
      <c r="F141" s="10"/>
      <c r="G141" s="45"/>
      <c r="H141" s="10"/>
      <c r="I141" s="10"/>
      <c r="J141" s="10"/>
      <c r="K141" s="45"/>
      <c r="L141" s="10"/>
      <c r="M141" s="10"/>
      <c r="N141" s="10"/>
      <c r="O141" s="45"/>
      <c r="P141" s="10"/>
      <c r="Q141" s="10"/>
      <c r="R141" s="10"/>
      <c r="S141" s="45"/>
    </row>
    <row r="142" spans="3:19" ht="15.75">
      <c r="C142" s="9"/>
      <c r="D142" s="10"/>
      <c r="E142" s="10"/>
      <c r="F142" s="10"/>
      <c r="G142" s="45"/>
      <c r="H142" s="10"/>
      <c r="I142" s="10"/>
      <c r="J142" s="10"/>
      <c r="K142" s="45"/>
      <c r="L142" s="10"/>
      <c r="M142" s="10"/>
      <c r="N142" s="10"/>
      <c r="O142" s="45"/>
      <c r="P142" s="10"/>
      <c r="Q142" s="10"/>
      <c r="R142" s="10"/>
      <c r="S142" s="45"/>
    </row>
    <row r="143" spans="3:19" ht="15.75">
      <c r="C143" s="9"/>
      <c r="D143" s="10"/>
      <c r="E143" s="10"/>
      <c r="F143" s="10"/>
      <c r="G143" s="45"/>
      <c r="H143" s="10"/>
      <c r="I143" s="10"/>
      <c r="J143" s="10"/>
      <c r="K143" s="45"/>
      <c r="L143" s="10"/>
      <c r="M143" s="10"/>
      <c r="N143" s="10"/>
      <c r="O143" s="45"/>
      <c r="P143" s="10"/>
      <c r="Q143" s="10"/>
      <c r="R143" s="10"/>
      <c r="S143" s="45"/>
    </row>
    <row r="144" spans="3:19" ht="15.75">
      <c r="C144" s="9"/>
      <c r="D144" s="10"/>
      <c r="E144" s="10"/>
      <c r="F144" s="10"/>
      <c r="G144" s="45"/>
      <c r="H144" s="10"/>
      <c r="I144" s="10"/>
      <c r="J144" s="10"/>
      <c r="K144" s="45"/>
      <c r="L144" s="10"/>
      <c r="M144" s="10"/>
      <c r="N144" s="10"/>
      <c r="O144" s="45"/>
      <c r="P144" s="10"/>
      <c r="Q144" s="10"/>
      <c r="R144" s="10"/>
      <c r="S144" s="45"/>
    </row>
    <row r="145" spans="3:19" ht="15.75">
      <c r="C145" s="9"/>
      <c r="D145" s="10"/>
      <c r="E145" s="10"/>
      <c r="F145" s="10"/>
      <c r="G145" s="45"/>
      <c r="H145" s="10"/>
      <c r="I145" s="10"/>
      <c r="J145" s="10"/>
      <c r="K145" s="45"/>
      <c r="L145" s="10"/>
      <c r="M145" s="10"/>
      <c r="N145" s="10"/>
      <c r="O145" s="45"/>
      <c r="P145" s="10"/>
      <c r="Q145" s="10"/>
      <c r="R145" s="10"/>
      <c r="S145" s="45"/>
    </row>
    <row r="146" spans="3:19" ht="15.75">
      <c r="C146" s="9"/>
      <c r="D146" s="10"/>
      <c r="E146" s="10"/>
      <c r="F146" s="10"/>
      <c r="G146" s="45"/>
      <c r="H146" s="10"/>
      <c r="I146" s="10"/>
      <c r="J146" s="10"/>
      <c r="K146" s="45"/>
      <c r="L146" s="10"/>
      <c r="M146" s="10"/>
      <c r="N146" s="10"/>
      <c r="O146" s="45"/>
      <c r="P146" s="10"/>
      <c r="Q146" s="10"/>
      <c r="R146" s="10"/>
      <c r="S146" s="45"/>
    </row>
    <row r="147" spans="3:19" ht="15.75">
      <c r="C147" s="9"/>
      <c r="D147" s="10"/>
      <c r="E147" s="10"/>
      <c r="F147" s="10"/>
      <c r="G147" s="45"/>
      <c r="H147" s="10"/>
      <c r="I147" s="10"/>
      <c r="J147" s="10"/>
      <c r="K147" s="45"/>
      <c r="L147" s="10"/>
      <c r="M147" s="10"/>
      <c r="N147" s="10"/>
      <c r="O147" s="45"/>
      <c r="P147" s="10"/>
      <c r="Q147" s="10"/>
      <c r="R147" s="10"/>
      <c r="S147" s="45"/>
    </row>
    <row r="148" spans="3:19" ht="15.75">
      <c r="C148" s="9"/>
      <c r="D148" s="10"/>
      <c r="E148" s="10"/>
      <c r="F148" s="10"/>
      <c r="G148" s="45"/>
      <c r="H148" s="10"/>
      <c r="I148" s="10"/>
      <c r="J148" s="10"/>
      <c r="K148" s="45"/>
      <c r="L148" s="10"/>
      <c r="M148" s="10"/>
      <c r="N148" s="10"/>
      <c r="O148" s="45"/>
      <c r="P148" s="10"/>
      <c r="Q148" s="10"/>
      <c r="R148" s="10"/>
      <c r="S148" s="45"/>
    </row>
    <row r="149" spans="3:19" ht="15.75">
      <c r="C149" s="9"/>
      <c r="D149" s="10"/>
      <c r="E149" s="10"/>
      <c r="F149" s="10"/>
      <c r="G149" s="45"/>
      <c r="H149" s="10"/>
      <c r="I149" s="10"/>
      <c r="J149" s="10"/>
      <c r="K149" s="45"/>
      <c r="L149" s="10"/>
      <c r="M149" s="10"/>
      <c r="N149" s="10"/>
      <c r="O149" s="45"/>
      <c r="P149" s="10"/>
      <c r="Q149" s="10"/>
      <c r="R149" s="10"/>
      <c r="S149" s="45"/>
    </row>
    <row r="150" spans="3:19" ht="15.75">
      <c r="C150" s="9"/>
      <c r="D150" s="10"/>
      <c r="E150" s="10"/>
      <c r="F150" s="10"/>
      <c r="G150" s="45"/>
      <c r="H150" s="10"/>
      <c r="I150" s="10"/>
      <c r="J150" s="10"/>
      <c r="K150" s="45"/>
      <c r="L150" s="10"/>
      <c r="M150" s="10"/>
      <c r="N150" s="10"/>
      <c r="O150" s="45"/>
      <c r="P150" s="10"/>
      <c r="Q150" s="10"/>
      <c r="R150" s="10"/>
      <c r="S150" s="45"/>
    </row>
    <row r="151" spans="3:19" ht="15.75">
      <c r="C151" s="9"/>
      <c r="D151" s="10"/>
      <c r="E151" s="10"/>
      <c r="F151" s="10"/>
      <c r="G151" s="45"/>
      <c r="H151" s="10"/>
      <c r="I151" s="10"/>
      <c r="J151" s="10"/>
      <c r="K151" s="45"/>
      <c r="L151" s="10"/>
      <c r="M151" s="10"/>
      <c r="N151" s="10"/>
      <c r="O151" s="45"/>
      <c r="P151" s="10"/>
      <c r="Q151" s="10"/>
      <c r="R151" s="10"/>
      <c r="S151" s="45"/>
    </row>
    <row r="152" spans="3:19" ht="15.75">
      <c r="C152" s="9"/>
      <c r="D152" s="10"/>
      <c r="E152" s="10"/>
      <c r="F152" s="10"/>
      <c r="G152" s="45"/>
      <c r="H152" s="10"/>
      <c r="I152" s="10"/>
      <c r="J152" s="10"/>
      <c r="K152" s="45"/>
      <c r="L152" s="10"/>
      <c r="M152" s="10"/>
      <c r="N152" s="10"/>
      <c r="O152" s="45"/>
      <c r="P152" s="10"/>
      <c r="Q152" s="10"/>
      <c r="R152" s="10"/>
      <c r="S152" s="45"/>
    </row>
    <row r="153" spans="3:19" ht="15.75">
      <c r="C153" s="9"/>
      <c r="D153" s="10"/>
      <c r="E153" s="10"/>
      <c r="F153" s="10"/>
      <c r="G153" s="45"/>
      <c r="H153" s="10"/>
      <c r="I153" s="10"/>
      <c r="J153" s="10"/>
      <c r="K153" s="45"/>
      <c r="L153" s="10"/>
      <c r="M153" s="10"/>
      <c r="N153" s="10"/>
      <c r="O153" s="45"/>
      <c r="P153" s="10"/>
      <c r="Q153" s="10"/>
      <c r="R153" s="10"/>
      <c r="S153" s="45"/>
    </row>
    <row r="154" spans="3:19" ht="15.75">
      <c r="C154" s="9"/>
      <c r="D154" s="10"/>
      <c r="E154" s="10"/>
      <c r="F154" s="10"/>
      <c r="G154" s="45"/>
      <c r="H154" s="10"/>
      <c r="I154" s="10"/>
      <c r="J154" s="10"/>
      <c r="K154" s="45"/>
      <c r="L154" s="10"/>
      <c r="M154" s="10"/>
      <c r="N154" s="10"/>
      <c r="O154" s="45"/>
      <c r="P154" s="10"/>
      <c r="Q154" s="10"/>
      <c r="R154" s="10"/>
      <c r="S154" s="45"/>
    </row>
    <row r="155" spans="3:19" ht="15.75">
      <c r="C155" s="9"/>
      <c r="D155" s="10"/>
      <c r="E155" s="10"/>
      <c r="F155" s="10"/>
      <c r="G155" s="45"/>
      <c r="H155" s="10"/>
      <c r="I155" s="10"/>
      <c r="J155" s="10"/>
      <c r="K155" s="45"/>
      <c r="L155" s="10"/>
      <c r="M155" s="10"/>
      <c r="N155" s="10"/>
      <c r="O155" s="45"/>
      <c r="P155" s="10"/>
      <c r="Q155" s="10"/>
      <c r="R155" s="10"/>
      <c r="S155" s="45"/>
    </row>
    <row r="156" spans="3:19" ht="15.75">
      <c r="C156" s="9"/>
      <c r="D156" s="10"/>
      <c r="E156" s="10"/>
      <c r="F156" s="10"/>
      <c r="G156" s="45"/>
      <c r="H156" s="10"/>
      <c r="I156" s="10"/>
      <c r="J156" s="10"/>
      <c r="K156" s="45"/>
      <c r="L156" s="10"/>
      <c r="M156" s="10"/>
      <c r="N156" s="10"/>
      <c r="O156" s="45"/>
      <c r="P156" s="10"/>
      <c r="Q156" s="10"/>
      <c r="R156" s="10"/>
      <c r="S156" s="45"/>
    </row>
    <row r="157" spans="3:19" ht="15.75">
      <c r="C157" s="9"/>
      <c r="D157" s="10"/>
      <c r="E157" s="10"/>
      <c r="F157" s="10"/>
      <c r="G157" s="45"/>
      <c r="H157" s="10"/>
      <c r="I157" s="10"/>
      <c r="J157" s="10"/>
      <c r="K157" s="45"/>
      <c r="L157" s="10"/>
      <c r="M157" s="10"/>
      <c r="N157" s="10"/>
      <c r="O157" s="45"/>
      <c r="P157" s="10"/>
      <c r="Q157" s="10"/>
      <c r="R157" s="10"/>
      <c r="S157" s="45"/>
    </row>
    <row r="158" spans="3:19" ht="15.75">
      <c r="C158" s="9"/>
      <c r="D158" s="10"/>
      <c r="E158" s="10"/>
      <c r="F158" s="10"/>
      <c r="G158" s="45"/>
      <c r="H158" s="10"/>
      <c r="I158" s="10"/>
      <c r="J158" s="10"/>
      <c r="K158" s="45"/>
      <c r="L158" s="10"/>
      <c r="M158" s="10"/>
      <c r="N158" s="10"/>
      <c r="O158" s="45"/>
      <c r="P158" s="10"/>
      <c r="Q158" s="10"/>
      <c r="R158" s="10"/>
      <c r="S158" s="45"/>
    </row>
    <row r="159" spans="3:19" ht="15.75">
      <c r="C159" s="9"/>
      <c r="D159" s="10"/>
      <c r="E159" s="10"/>
      <c r="F159" s="10"/>
      <c r="G159" s="45"/>
      <c r="H159" s="10"/>
      <c r="I159" s="10"/>
      <c r="J159" s="10"/>
      <c r="K159" s="45"/>
      <c r="L159" s="10"/>
      <c r="M159" s="10"/>
      <c r="N159" s="10"/>
      <c r="O159" s="45"/>
      <c r="P159" s="10"/>
      <c r="Q159" s="10"/>
      <c r="R159" s="10"/>
      <c r="S159" s="45"/>
    </row>
    <row r="160" spans="3:19" ht="15.75">
      <c r="C160" s="9"/>
      <c r="D160" s="10"/>
      <c r="E160" s="10"/>
      <c r="F160" s="10"/>
      <c r="G160" s="45"/>
      <c r="H160" s="10"/>
      <c r="I160" s="10"/>
      <c r="J160" s="10"/>
      <c r="K160" s="45"/>
      <c r="L160" s="10"/>
      <c r="M160" s="10"/>
      <c r="N160" s="10"/>
      <c r="O160" s="45"/>
      <c r="P160" s="10"/>
      <c r="Q160" s="10"/>
      <c r="R160" s="10"/>
      <c r="S160" s="45"/>
    </row>
    <row r="161" spans="3:19" ht="15.75">
      <c r="C161" s="9"/>
      <c r="D161" s="10"/>
      <c r="E161" s="10"/>
      <c r="F161" s="10"/>
      <c r="G161" s="45"/>
      <c r="H161" s="10"/>
      <c r="I161" s="10"/>
      <c r="J161" s="10"/>
      <c r="K161" s="45"/>
      <c r="L161" s="10"/>
      <c r="M161" s="10"/>
      <c r="N161" s="10"/>
      <c r="O161" s="45"/>
      <c r="P161" s="10"/>
      <c r="Q161" s="10"/>
      <c r="R161" s="10"/>
      <c r="S161" s="45"/>
    </row>
    <row r="162" spans="3:19" ht="15.75">
      <c r="C162" s="9"/>
      <c r="D162" s="10"/>
      <c r="E162" s="10"/>
      <c r="F162" s="10"/>
      <c r="G162" s="45"/>
      <c r="H162" s="10"/>
      <c r="I162" s="10"/>
      <c r="J162" s="10"/>
      <c r="K162" s="45"/>
      <c r="L162" s="10"/>
      <c r="M162" s="10"/>
      <c r="N162" s="10"/>
      <c r="O162" s="45"/>
      <c r="P162" s="10"/>
      <c r="Q162" s="10"/>
      <c r="R162" s="10"/>
      <c r="S162" s="45"/>
    </row>
    <row r="163" spans="3:19" ht="15.75">
      <c r="C163" s="9"/>
      <c r="D163" s="10"/>
      <c r="E163" s="10"/>
      <c r="F163" s="10"/>
      <c r="G163" s="45"/>
      <c r="H163" s="10"/>
      <c r="I163" s="10"/>
      <c r="J163" s="10"/>
      <c r="K163" s="45"/>
      <c r="L163" s="10"/>
      <c r="M163" s="10"/>
      <c r="N163" s="10"/>
      <c r="O163" s="45"/>
      <c r="P163" s="10"/>
      <c r="Q163" s="10"/>
      <c r="R163" s="10"/>
      <c r="S163" s="45"/>
    </row>
    <row r="164" spans="3:19" ht="15.75">
      <c r="C164" s="9"/>
      <c r="D164" s="10"/>
      <c r="E164" s="10"/>
      <c r="F164" s="10"/>
      <c r="G164" s="45"/>
      <c r="H164" s="10"/>
      <c r="I164" s="10"/>
      <c r="J164" s="10"/>
      <c r="K164" s="45"/>
      <c r="L164" s="10"/>
      <c r="M164" s="10"/>
      <c r="N164" s="10"/>
      <c r="O164" s="45"/>
      <c r="P164" s="10"/>
      <c r="Q164" s="10"/>
      <c r="R164" s="10"/>
      <c r="S164" s="45"/>
    </row>
    <row r="165" spans="3:19" ht="15.75">
      <c r="C165" s="9"/>
      <c r="D165" s="10"/>
      <c r="E165" s="10"/>
      <c r="F165" s="10"/>
      <c r="G165" s="45"/>
      <c r="H165" s="10"/>
      <c r="I165" s="10"/>
      <c r="J165" s="10"/>
      <c r="K165" s="45"/>
      <c r="L165" s="10"/>
      <c r="M165" s="10"/>
      <c r="N165" s="10"/>
      <c r="O165" s="45"/>
      <c r="P165" s="10"/>
      <c r="Q165" s="10"/>
      <c r="R165" s="10"/>
      <c r="S165" s="45"/>
    </row>
    <row r="166" spans="3:19" ht="15.75">
      <c r="C166" s="9"/>
      <c r="D166" s="10"/>
      <c r="E166" s="10"/>
      <c r="F166" s="10"/>
      <c r="G166" s="45"/>
      <c r="H166" s="10"/>
      <c r="I166" s="10"/>
      <c r="J166" s="10"/>
      <c r="K166" s="45"/>
      <c r="L166" s="10"/>
      <c r="M166" s="10"/>
      <c r="N166" s="10"/>
      <c r="O166" s="45"/>
      <c r="P166" s="10"/>
      <c r="Q166" s="10"/>
      <c r="R166" s="10"/>
      <c r="S166" s="45"/>
    </row>
    <row r="167" spans="3:19" ht="15.75">
      <c r="C167" s="9"/>
      <c r="D167" s="10"/>
      <c r="E167" s="10"/>
      <c r="F167" s="10"/>
      <c r="G167" s="45"/>
      <c r="H167" s="10"/>
      <c r="I167" s="10"/>
      <c r="J167" s="10"/>
      <c r="K167" s="45"/>
      <c r="L167" s="10"/>
      <c r="M167" s="10"/>
      <c r="N167" s="10"/>
      <c r="O167" s="45"/>
      <c r="P167" s="10"/>
      <c r="Q167" s="10"/>
      <c r="R167" s="10"/>
      <c r="S167" s="45"/>
    </row>
    <row r="168" spans="3:19" ht="15.75">
      <c r="C168" s="9"/>
      <c r="D168" s="10"/>
      <c r="E168" s="10"/>
      <c r="F168" s="10"/>
      <c r="G168" s="45"/>
      <c r="H168" s="10"/>
      <c r="I168" s="10"/>
      <c r="J168" s="10"/>
      <c r="K168" s="45"/>
      <c r="L168" s="10"/>
      <c r="M168" s="10"/>
      <c r="N168" s="10"/>
      <c r="O168" s="45"/>
      <c r="P168" s="10"/>
      <c r="Q168" s="10"/>
      <c r="R168" s="10"/>
      <c r="S168" s="45"/>
    </row>
    <row r="169" spans="3:19" ht="15.75">
      <c r="C169" s="9"/>
      <c r="D169" s="10"/>
      <c r="E169" s="10"/>
      <c r="F169" s="10"/>
      <c r="G169" s="45"/>
      <c r="H169" s="10"/>
      <c r="I169" s="10"/>
      <c r="J169" s="10"/>
      <c r="K169" s="45"/>
      <c r="L169" s="10"/>
      <c r="M169" s="10"/>
      <c r="N169" s="10"/>
      <c r="O169" s="45"/>
      <c r="P169" s="10"/>
      <c r="Q169" s="10"/>
      <c r="R169" s="10"/>
      <c r="S169" s="45"/>
    </row>
    <row r="170" spans="3:19" ht="15.75">
      <c r="C170" s="9"/>
      <c r="D170" s="10"/>
      <c r="E170" s="10"/>
      <c r="F170" s="10"/>
      <c r="G170" s="45"/>
      <c r="H170" s="10"/>
      <c r="I170" s="10"/>
      <c r="J170" s="10"/>
      <c r="K170" s="45"/>
      <c r="L170" s="10"/>
      <c r="M170" s="10"/>
      <c r="N170" s="10"/>
      <c r="O170" s="45"/>
      <c r="P170" s="10"/>
      <c r="Q170" s="10"/>
      <c r="R170" s="10"/>
      <c r="S170" s="45"/>
    </row>
    <row r="171" spans="3:19" ht="15.75">
      <c r="C171" s="9"/>
      <c r="D171" s="10"/>
      <c r="E171" s="10"/>
      <c r="F171" s="10"/>
      <c r="G171" s="45"/>
      <c r="H171" s="10"/>
      <c r="I171" s="10"/>
      <c r="J171" s="10"/>
      <c r="K171" s="45"/>
      <c r="L171" s="10"/>
      <c r="M171" s="10"/>
      <c r="N171" s="10"/>
      <c r="O171" s="45"/>
      <c r="P171" s="10"/>
      <c r="Q171" s="10"/>
      <c r="R171" s="10"/>
      <c r="S171" s="45"/>
    </row>
    <row r="172" spans="3:19" ht="15.75">
      <c r="C172" s="9"/>
      <c r="D172" s="10"/>
      <c r="E172" s="10"/>
      <c r="F172" s="10"/>
      <c r="G172" s="45"/>
      <c r="H172" s="10"/>
      <c r="I172" s="10"/>
      <c r="J172" s="10"/>
      <c r="K172" s="45"/>
      <c r="L172" s="10"/>
      <c r="M172" s="10"/>
      <c r="N172" s="10"/>
      <c r="O172" s="45"/>
      <c r="P172" s="10"/>
      <c r="Q172" s="10"/>
      <c r="R172" s="10"/>
      <c r="S172" s="45"/>
    </row>
    <row r="173" spans="3:19" ht="15.75">
      <c r="C173" s="9"/>
      <c r="D173" s="10"/>
      <c r="E173" s="10"/>
      <c r="F173" s="10"/>
      <c r="G173" s="45"/>
      <c r="H173" s="10"/>
      <c r="I173" s="10"/>
      <c r="J173" s="10"/>
      <c r="K173" s="45"/>
      <c r="L173" s="10"/>
      <c r="M173" s="10"/>
      <c r="N173" s="10"/>
      <c r="O173" s="45"/>
      <c r="P173" s="10"/>
      <c r="Q173" s="10"/>
      <c r="R173" s="10"/>
      <c r="S173" s="45"/>
    </row>
    <row r="174" spans="3:19" ht="15.75">
      <c r="C174" s="9"/>
      <c r="D174" s="10"/>
      <c r="E174" s="10"/>
      <c r="F174" s="10"/>
      <c r="G174" s="45"/>
      <c r="H174" s="10"/>
      <c r="I174" s="10"/>
      <c r="J174" s="10"/>
      <c r="K174" s="45"/>
      <c r="L174" s="10"/>
      <c r="M174" s="10"/>
      <c r="N174" s="10"/>
      <c r="O174" s="45"/>
      <c r="P174" s="10"/>
      <c r="Q174" s="10"/>
      <c r="R174" s="10"/>
      <c r="S174" s="45"/>
    </row>
    <row r="175" spans="3:19" ht="15.75">
      <c r="C175" s="9"/>
      <c r="D175" s="10"/>
      <c r="E175" s="10"/>
      <c r="F175" s="10"/>
      <c r="G175" s="45"/>
      <c r="H175" s="10"/>
      <c r="I175" s="10"/>
      <c r="J175" s="10"/>
      <c r="K175" s="45"/>
      <c r="L175" s="10"/>
      <c r="M175" s="10"/>
      <c r="N175" s="10"/>
      <c r="O175" s="45"/>
      <c r="P175" s="10"/>
      <c r="Q175" s="10"/>
      <c r="R175" s="10"/>
      <c r="S175" s="45"/>
    </row>
    <row r="176" spans="3:19" ht="15.75">
      <c r="C176" s="9"/>
      <c r="D176" s="10"/>
      <c r="E176" s="10"/>
      <c r="F176" s="10"/>
      <c r="G176" s="45"/>
      <c r="H176" s="10"/>
      <c r="I176" s="10"/>
      <c r="J176" s="10"/>
      <c r="K176" s="45"/>
      <c r="L176" s="10"/>
      <c r="M176" s="10"/>
      <c r="N176" s="10"/>
      <c r="O176" s="45"/>
      <c r="P176" s="10"/>
      <c r="Q176" s="10"/>
      <c r="R176" s="10"/>
      <c r="S176" s="45"/>
    </row>
    <row r="177" spans="3:19" ht="15.75">
      <c r="C177" s="9"/>
      <c r="D177" s="10"/>
      <c r="E177" s="10"/>
      <c r="F177" s="10"/>
      <c r="G177" s="45"/>
      <c r="H177" s="10"/>
      <c r="I177" s="10"/>
      <c r="J177" s="10"/>
      <c r="K177" s="45"/>
      <c r="L177" s="10"/>
      <c r="M177" s="10"/>
      <c r="N177" s="10"/>
      <c r="O177" s="45"/>
      <c r="P177" s="10"/>
      <c r="Q177" s="10"/>
      <c r="R177" s="10"/>
      <c r="S177" s="45"/>
    </row>
    <row r="178" spans="3:19" ht="15.75">
      <c r="C178" s="9"/>
      <c r="D178" s="10"/>
      <c r="E178" s="10"/>
      <c r="F178" s="10"/>
      <c r="G178" s="45"/>
      <c r="H178" s="10"/>
      <c r="I178" s="10"/>
      <c r="J178" s="10"/>
      <c r="K178" s="45"/>
      <c r="L178" s="10"/>
      <c r="M178" s="10"/>
      <c r="N178" s="10"/>
      <c r="O178" s="45"/>
      <c r="P178" s="10"/>
      <c r="Q178" s="10"/>
      <c r="R178" s="10"/>
      <c r="S178" s="45"/>
    </row>
    <row r="179" spans="3:19" ht="15.75">
      <c r="C179" s="9"/>
      <c r="D179" s="10"/>
      <c r="E179" s="10"/>
      <c r="F179" s="10"/>
      <c r="G179" s="45"/>
      <c r="H179" s="10"/>
      <c r="I179" s="10"/>
      <c r="J179" s="10"/>
      <c r="K179" s="45"/>
      <c r="L179" s="10"/>
      <c r="M179" s="10"/>
      <c r="N179" s="10"/>
      <c r="O179" s="45"/>
      <c r="P179" s="10"/>
      <c r="Q179" s="10"/>
      <c r="R179" s="10"/>
      <c r="S179" s="45"/>
    </row>
    <row r="180" spans="3:19" ht="15.75">
      <c r="C180" s="9"/>
      <c r="D180" s="10"/>
      <c r="E180" s="10"/>
      <c r="F180" s="10"/>
      <c r="G180" s="45"/>
      <c r="H180" s="10"/>
      <c r="I180" s="10"/>
      <c r="J180" s="10"/>
      <c r="K180" s="45"/>
      <c r="L180" s="10"/>
      <c r="M180" s="10"/>
      <c r="N180" s="10"/>
      <c r="O180" s="45"/>
      <c r="P180" s="10"/>
      <c r="Q180" s="10"/>
      <c r="R180" s="10"/>
      <c r="S180" s="45"/>
    </row>
    <row r="181" spans="3:19" ht="15.75">
      <c r="C181" s="9"/>
      <c r="D181" s="10"/>
      <c r="E181" s="10"/>
      <c r="F181" s="10"/>
      <c r="G181" s="45"/>
      <c r="H181" s="10"/>
      <c r="I181" s="10"/>
      <c r="J181" s="10"/>
      <c r="K181" s="45"/>
      <c r="L181" s="10"/>
      <c r="M181" s="10"/>
      <c r="N181" s="10"/>
      <c r="O181" s="45"/>
      <c r="P181" s="10"/>
      <c r="Q181" s="10"/>
      <c r="R181" s="10"/>
      <c r="S181" s="45"/>
    </row>
    <row r="182" spans="3:19" ht="15.75">
      <c r="C182" s="9"/>
      <c r="D182" s="10"/>
      <c r="E182" s="10"/>
      <c r="F182" s="10"/>
      <c r="G182" s="45"/>
      <c r="H182" s="10"/>
      <c r="I182" s="10"/>
      <c r="J182" s="10"/>
      <c r="K182" s="45"/>
      <c r="L182" s="10"/>
      <c r="M182" s="10"/>
      <c r="N182" s="10"/>
      <c r="O182" s="45"/>
      <c r="P182" s="10"/>
      <c r="Q182" s="10"/>
      <c r="R182" s="10"/>
      <c r="S182" s="45"/>
    </row>
    <row r="183" spans="3:19" ht="15.75">
      <c r="C183" s="9"/>
      <c r="D183" s="10"/>
      <c r="E183" s="10"/>
      <c r="F183" s="10"/>
      <c r="G183" s="45"/>
      <c r="H183" s="10"/>
      <c r="I183" s="10"/>
      <c r="J183" s="10"/>
      <c r="K183" s="45"/>
      <c r="L183" s="10"/>
      <c r="M183" s="10"/>
      <c r="N183" s="10"/>
      <c r="O183" s="45"/>
      <c r="P183" s="10"/>
      <c r="Q183" s="10"/>
      <c r="R183" s="10"/>
      <c r="S183" s="45"/>
    </row>
    <row r="184" spans="3:19" ht="15.75">
      <c r="C184" s="9"/>
      <c r="D184" s="10"/>
      <c r="E184" s="10"/>
      <c r="F184" s="10"/>
      <c r="G184" s="45"/>
      <c r="H184" s="10"/>
      <c r="I184" s="10"/>
      <c r="J184" s="10"/>
      <c r="K184" s="45"/>
      <c r="L184" s="10"/>
      <c r="M184" s="10"/>
      <c r="N184" s="10"/>
      <c r="O184" s="45"/>
      <c r="P184" s="10"/>
      <c r="Q184" s="10"/>
      <c r="R184" s="10"/>
      <c r="S184" s="45"/>
    </row>
    <row r="185" spans="3:19" ht="15.75">
      <c r="C185" s="9"/>
      <c r="D185" s="10"/>
      <c r="E185" s="10"/>
      <c r="F185" s="10"/>
      <c r="G185" s="45"/>
      <c r="H185" s="10"/>
      <c r="I185" s="10"/>
      <c r="J185" s="10"/>
      <c r="K185" s="45"/>
      <c r="L185" s="10"/>
      <c r="M185" s="10"/>
      <c r="N185" s="10"/>
      <c r="O185" s="45"/>
      <c r="P185" s="10"/>
      <c r="Q185" s="10"/>
      <c r="R185" s="10"/>
      <c r="S185" s="45"/>
    </row>
    <row r="186" spans="3:19" ht="15.75">
      <c r="C186" s="9"/>
      <c r="D186" s="10"/>
      <c r="E186" s="10"/>
      <c r="F186" s="10"/>
      <c r="G186" s="45"/>
      <c r="H186" s="10"/>
      <c r="I186" s="10"/>
      <c r="J186" s="10"/>
      <c r="K186" s="45"/>
      <c r="L186" s="10"/>
      <c r="M186" s="10"/>
      <c r="N186" s="10"/>
      <c r="O186" s="45"/>
      <c r="P186" s="10"/>
      <c r="Q186" s="10"/>
      <c r="R186" s="10"/>
      <c r="S186" s="45"/>
    </row>
    <row r="187" spans="3:19" ht="15.75">
      <c r="C187" s="9"/>
      <c r="D187" s="10"/>
      <c r="E187" s="10"/>
      <c r="F187" s="10"/>
      <c r="G187" s="45"/>
      <c r="H187" s="10"/>
      <c r="I187" s="10"/>
      <c r="J187" s="10"/>
      <c r="K187" s="45"/>
      <c r="L187" s="10"/>
      <c r="M187" s="10"/>
      <c r="N187" s="10"/>
      <c r="O187" s="45"/>
      <c r="P187" s="10"/>
      <c r="Q187" s="10"/>
      <c r="R187" s="10"/>
      <c r="S187" s="45"/>
    </row>
    <row r="188" spans="3:19" ht="15.75">
      <c r="C188" s="9"/>
      <c r="D188" s="10"/>
      <c r="E188" s="10"/>
      <c r="F188" s="10"/>
      <c r="G188" s="45"/>
      <c r="H188" s="10"/>
      <c r="I188" s="10"/>
      <c r="J188" s="10"/>
      <c r="K188" s="45"/>
      <c r="L188" s="10"/>
      <c r="M188" s="10"/>
      <c r="N188" s="10"/>
      <c r="O188" s="45"/>
      <c r="P188" s="10"/>
      <c r="Q188" s="10"/>
      <c r="R188" s="10"/>
      <c r="S188" s="45"/>
    </row>
    <row r="189" spans="3:19" ht="15.75">
      <c r="C189" s="9"/>
      <c r="D189" s="10"/>
      <c r="E189" s="10"/>
      <c r="F189" s="10"/>
      <c r="G189" s="45"/>
      <c r="H189" s="10"/>
      <c r="I189" s="10"/>
      <c r="J189" s="10"/>
      <c r="K189" s="45"/>
      <c r="L189" s="10"/>
      <c r="M189" s="10"/>
      <c r="N189" s="10"/>
      <c r="O189" s="45"/>
      <c r="P189" s="10"/>
      <c r="Q189" s="10"/>
      <c r="R189" s="10"/>
      <c r="S189" s="45"/>
    </row>
    <row r="190" spans="3:19" ht="15.75">
      <c r="C190" s="9"/>
      <c r="D190" s="10"/>
      <c r="E190" s="10"/>
      <c r="F190" s="10"/>
      <c r="G190" s="45"/>
      <c r="H190" s="10"/>
      <c r="I190" s="10"/>
      <c r="J190" s="10"/>
      <c r="K190" s="45"/>
      <c r="L190" s="10"/>
      <c r="M190" s="10"/>
      <c r="N190" s="10"/>
      <c r="O190" s="45"/>
      <c r="P190" s="10"/>
      <c r="Q190" s="10"/>
      <c r="R190" s="10"/>
      <c r="S190" s="45"/>
    </row>
    <row r="191" spans="3:19" ht="15.75">
      <c r="C191" s="9"/>
      <c r="D191" s="10"/>
      <c r="E191" s="10"/>
      <c r="F191" s="10"/>
      <c r="G191" s="45"/>
      <c r="H191" s="10"/>
      <c r="I191" s="10"/>
      <c r="J191" s="10"/>
      <c r="K191" s="45"/>
      <c r="L191" s="10"/>
      <c r="M191" s="10"/>
      <c r="N191" s="10"/>
      <c r="O191" s="45"/>
      <c r="P191" s="10"/>
      <c r="Q191" s="10"/>
      <c r="R191" s="10"/>
      <c r="S191" s="45"/>
    </row>
    <row r="192" spans="3:19" ht="15.75">
      <c r="C192" s="9"/>
      <c r="D192" s="10"/>
      <c r="E192" s="10"/>
      <c r="F192" s="10"/>
      <c r="G192" s="45"/>
      <c r="H192" s="10"/>
      <c r="I192" s="10"/>
      <c r="J192" s="10"/>
      <c r="K192" s="45"/>
      <c r="L192" s="10"/>
      <c r="M192" s="10"/>
      <c r="N192" s="10"/>
      <c r="O192" s="45"/>
      <c r="P192" s="10"/>
      <c r="Q192" s="10"/>
      <c r="R192" s="10"/>
      <c r="S192" s="45"/>
    </row>
    <row r="193" spans="3:19" ht="15.75">
      <c r="C193" s="9"/>
      <c r="D193" s="10"/>
      <c r="E193" s="10"/>
      <c r="F193" s="10"/>
      <c r="G193" s="45"/>
      <c r="H193" s="10"/>
      <c r="I193" s="10"/>
      <c r="J193" s="10"/>
      <c r="K193" s="45"/>
      <c r="L193" s="10"/>
      <c r="M193" s="10"/>
      <c r="N193" s="10"/>
      <c r="O193" s="45"/>
      <c r="P193" s="10"/>
      <c r="Q193" s="10"/>
      <c r="R193" s="10"/>
      <c r="S193" s="45"/>
    </row>
    <row r="194" spans="3:19" ht="15.75">
      <c r="C194" s="9"/>
      <c r="D194" s="10"/>
      <c r="E194" s="10"/>
      <c r="F194" s="10"/>
      <c r="G194" s="45"/>
      <c r="H194" s="10"/>
      <c r="I194" s="10"/>
      <c r="J194" s="10"/>
      <c r="K194" s="45"/>
      <c r="L194" s="10"/>
      <c r="M194" s="10"/>
      <c r="N194" s="10"/>
      <c r="O194" s="45"/>
      <c r="P194" s="10"/>
      <c r="Q194" s="10"/>
      <c r="R194" s="10"/>
      <c r="S194" s="45"/>
    </row>
    <row r="195" spans="3:19" ht="15.75">
      <c r="C195" s="9"/>
      <c r="D195" s="10"/>
      <c r="E195" s="10"/>
      <c r="F195" s="10"/>
      <c r="G195" s="45"/>
      <c r="H195" s="10"/>
      <c r="I195" s="10"/>
      <c r="J195" s="10"/>
      <c r="K195" s="45"/>
      <c r="L195" s="10"/>
      <c r="M195" s="10"/>
      <c r="N195" s="10"/>
      <c r="O195" s="45"/>
      <c r="P195" s="10"/>
      <c r="Q195" s="10"/>
      <c r="R195" s="10"/>
      <c r="S195" s="45"/>
    </row>
    <row r="196" spans="3:19" ht="15.75">
      <c r="C196" s="9"/>
      <c r="D196" s="10"/>
      <c r="E196" s="10"/>
      <c r="F196" s="10"/>
      <c r="G196" s="45"/>
      <c r="H196" s="10"/>
      <c r="I196" s="10"/>
      <c r="J196" s="10"/>
      <c r="K196" s="45"/>
      <c r="L196" s="10"/>
      <c r="M196" s="10"/>
      <c r="N196" s="10"/>
      <c r="O196" s="45"/>
      <c r="P196" s="10"/>
      <c r="Q196" s="10"/>
      <c r="R196" s="10"/>
      <c r="S196" s="45"/>
    </row>
    <row r="197" spans="3:19" ht="15.75">
      <c r="C197" s="9"/>
      <c r="D197" s="10"/>
      <c r="E197" s="10"/>
      <c r="F197" s="10"/>
      <c r="G197" s="45"/>
      <c r="H197" s="10"/>
      <c r="I197" s="10"/>
      <c r="J197" s="10"/>
      <c r="K197" s="45"/>
      <c r="L197" s="10"/>
      <c r="M197" s="10"/>
      <c r="N197" s="10"/>
      <c r="O197" s="45"/>
      <c r="P197" s="10"/>
      <c r="Q197" s="10"/>
      <c r="R197" s="10"/>
      <c r="S197" s="45"/>
    </row>
    <row r="198" spans="3:19" ht="15.75">
      <c r="C198" s="9"/>
      <c r="D198" s="10"/>
      <c r="E198" s="10"/>
      <c r="F198" s="10"/>
      <c r="G198" s="45"/>
      <c r="H198" s="10"/>
      <c r="I198" s="10"/>
      <c r="J198" s="10"/>
      <c r="K198" s="45"/>
      <c r="L198" s="10"/>
      <c r="M198" s="10"/>
      <c r="N198" s="10"/>
      <c r="O198" s="45"/>
      <c r="P198" s="10"/>
      <c r="Q198" s="10"/>
      <c r="R198" s="10"/>
      <c r="S198" s="45"/>
    </row>
    <row r="199" spans="3:19" ht="15.75">
      <c r="C199" s="9"/>
      <c r="D199" s="10"/>
      <c r="E199" s="10"/>
      <c r="F199" s="10"/>
      <c r="G199" s="45"/>
      <c r="H199" s="10"/>
      <c r="I199" s="10"/>
      <c r="J199" s="10"/>
      <c r="K199" s="45"/>
      <c r="L199" s="10"/>
      <c r="M199" s="10"/>
      <c r="N199" s="10"/>
      <c r="O199" s="45"/>
      <c r="P199" s="10"/>
      <c r="Q199" s="10"/>
      <c r="R199" s="10"/>
      <c r="S199" s="45"/>
    </row>
    <row r="200" spans="3:19" ht="15.75">
      <c r="C200" s="9"/>
      <c r="D200" s="10"/>
      <c r="E200" s="10"/>
      <c r="F200" s="10"/>
      <c r="G200" s="45"/>
      <c r="H200" s="10"/>
      <c r="I200" s="10"/>
      <c r="J200" s="10"/>
      <c r="K200" s="45"/>
      <c r="L200" s="10"/>
      <c r="M200" s="10"/>
      <c r="N200" s="10"/>
      <c r="O200" s="45"/>
      <c r="P200" s="10"/>
      <c r="Q200" s="10"/>
      <c r="R200" s="10"/>
      <c r="S200" s="45"/>
    </row>
    <row r="201" spans="3:19" ht="15.75">
      <c r="C201" s="9"/>
      <c r="D201" s="10"/>
      <c r="E201" s="10"/>
      <c r="F201" s="10"/>
      <c r="G201" s="45"/>
      <c r="H201" s="10"/>
      <c r="I201" s="10"/>
      <c r="J201" s="10"/>
      <c r="K201" s="45"/>
      <c r="L201" s="10"/>
      <c r="M201" s="10"/>
      <c r="N201" s="10"/>
      <c r="O201" s="45"/>
      <c r="P201" s="10"/>
      <c r="Q201" s="10"/>
      <c r="R201" s="10"/>
      <c r="S201" s="45"/>
    </row>
    <row r="202" spans="3:19" ht="15.75">
      <c r="C202" s="9"/>
      <c r="D202" s="10"/>
      <c r="E202" s="10"/>
      <c r="F202" s="10"/>
      <c r="G202" s="45"/>
      <c r="H202" s="10"/>
      <c r="I202" s="10"/>
      <c r="J202" s="10"/>
      <c r="K202" s="45"/>
      <c r="L202" s="10"/>
      <c r="M202" s="10"/>
      <c r="N202" s="10"/>
      <c r="O202" s="45"/>
      <c r="P202" s="10"/>
      <c r="Q202" s="10"/>
      <c r="R202" s="10"/>
      <c r="S202" s="45"/>
    </row>
    <row r="203" spans="3:19" ht="15.75">
      <c r="C203" s="9"/>
      <c r="D203" s="10"/>
      <c r="E203" s="10"/>
      <c r="F203" s="10"/>
      <c r="G203" s="45"/>
      <c r="H203" s="10"/>
      <c r="I203" s="10"/>
      <c r="J203" s="10"/>
      <c r="K203" s="45"/>
      <c r="L203" s="10"/>
      <c r="M203" s="10"/>
      <c r="N203" s="10"/>
      <c r="O203" s="45"/>
      <c r="P203" s="10"/>
      <c r="Q203" s="10"/>
      <c r="R203" s="10"/>
      <c r="S203" s="45"/>
    </row>
    <row r="204" spans="3:19" ht="15.75">
      <c r="C204" s="9"/>
      <c r="D204" s="10"/>
      <c r="E204" s="10"/>
      <c r="F204" s="10"/>
      <c r="G204" s="45"/>
      <c r="H204" s="10"/>
      <c r="I204" s="10"/>
      <c r="J204" s="10"/>
      <c r="K204" s="45"/>
      <c r="L204" s="10"/>
      <c r="M204" s="10"/>
      <c r="N204" s="10"/>
      <c r="O204" s="45"/>
      <c r="P204" s="10"/>
      <c r="Q204" s="10"/>
      <c r="R204" s="10"/>
      <c r="S204" s="45"/>
    </row>
    <row r="205" spans="3:19" ht="15.75">
      <c r="C205" s="9"/>
      <c r="D205" s="10"/>
      <c r="E205" s="10"/>
      <c r="F205" s="10"/>
      <c r="G205" s="45"/>
      <c r="H205" s="10"/>
      <c r="I205" s="10"/>
      <c r="J205" s="10"/>
      <c r="K205" s="45"/>
      <c r="L205" s="10"/>
      <c r="M205" s="10"/>
      <c r="N205" s="10"/>
      <c r="O205" s="45"/>
      <c r="P205" s="10"/>
      <c r="Q205" s="10"/>
      <c r="R205" s="10"/>
      <c r="S205" s="45"/>
    </row>
    <row r="206" spans="3:19" ht="15.75">
      <c r="C206" s="9"/>
      <c r="D206" s="10"/>
      <c r="E206" s="10"/>
      <c r="F206" s="10"/>
      <c r="G206" s="45"/>
      <c r="H206" s="10"/>
      <c r="I206" s="10"/>
      <c r="J206" s="10"/>
      <c r="K206" s="45"/>
      <c r="L206" s="10"/>
      <c r="M206" s="10"/>
      <c r="N206" s="10"/>
      <c r="O206" s="45"/>
      <c r="P206" s="10"/>
      <c r="Q206" s="10"/>
      <c r="R206" s="10"/>
      <c r="S206" s="45"/>
    </row>
    <row r="207" spans="3:19" ht="15.75">
      <c r="C207" s="9"/>
      <c r="D207" s="10"/>
      <c r="E207" s="10"/>
      <c r="F207" s="10"/>
      <c r="G207" s="45"/>
      <c r="H207" s="10"/>
      <c r="I207" s="10"/>
      <c r="J207" s="10"/>
      <c r="K207" s="45"/>
      <c r="L207" s="10"/>
      <c r="M207" s="10"/>
      <c r="N207" s="10"/>
      <c r="O207" s="45"/>
      <c r="P207" s="10"/>
      <c r="Q207" s="10"/>
      <c r="R207" s="10"/>
      <c r="S207" s="45"/>
    </row>
    <row r="208" spans="3:19" ht="15.75">
      <c r="C208" s="9"/>
      <c r="D208" s="10"/>
      <c r="E208" s="10"/>
      <c r="F208" s="10"/>
      <c r="G208" s="45"/>
      <c r="H208" s="10"/>
      <c r="I208" s="10"/>
      <c r="J208" s="10"/>
      <c r="K208" s="45"/>
      <c r="L208" s="10"/>
      <c r="M208" s="10"/>
      <c r="N208" s="10"/>
      <c r="O208" s="45"/>
      <c r="P208" s="10"/>
      <c r="Q208" s="10"/>
      <c r="R208" s="10"/>
      <c r="S208" s="45"/>
    </row>
    <row r="209" spans="3:19" ht="15.75">
      <c r="C209" s="9"/>
      <c r="D209" s="10"/>
      <c r="E209" s="10"/>
      <c r="F209" s="10"/>
      <c r="G209" s="45"/>
      <c r="H209" s="10"/>
      <c r="I209" s="10"/>
      <c r="J209" s="10"/>
      <c r="K209" s="45"/>
      <c r="L209" s="10"/>
      <c r="M209" s="10"/>
      <c r="N209" s="10"/>
      <c r="O209" s="45"/>
      <c r="P209" s="10"/>
      <c r="Q209" s="10"/>
      <c r="R209" s="10"/>
      <c r="S209" s="45"/>
    </row>
    <row r="210" spans="3:19" ht="15.75">
      <c r="C210" s="9"/>
      <c r="D210" s="10"/>
      <c r="E210" s="10"/>
      <c r="F210" s="10"/>
      <c r="G210" s="45"/>
      <c r="H210" s="10"/>
      <c r="I210" s="10"/>
      <c r="J210" s="10"/>
      <c r="K210" s="45"/>
      <c r="L210" s="10"/>
      <c r="M210" s="10"/>
      <c r="N210" s="10"/>
      <c r="O210" s="45"/>
      <c r="P210" s="10"/>
      <c r="Q210" s="10"/>
      <c r="R210" s="10"/>
      <c r="S210" s="45"/>
    </row>
    <row r="211" spans="3:19" ht="15.75">
      <c r="C211" s="9"/>
      <c r="D211" s="10"/>
      <c r="E211" s="10"/>
      <c r="F211" s="10"/>
      <c r="G211" s="45"/>
      <c r="H211" s="10"/>
      <c r="I211" s="10"/>
      <c r="J211" s="10"/>
      <c r="K211" s="45"/>
      <c r="L211" s="10"/>
      <c r="M211" s="10"/>
      <c r="N211" s="10"/>
      <c r="O211" s="45"/>
      <c r="P211" s="10"/>
      <c r="Q211" s="10"/>
      <c r="R211" s="10"/>
      <c r="S211" s="45"/>
    </row>
    <row r="212" spans="3:19" ht="15.75">
      <c r="C212" s="9"/>
      <c r="D212" s="10"/>
      <c r="E212" s="10"/>
      <c r="F212" s="10"/>
      <c r="G212" s="45"/>
      <c r="H212" s="10"/>
      <c r="I212" s="10"/>
      <c r="J212" s="10"/>
      <c r="K212" s="45"/>
      <c r="L212" s="10"/>
      <c r="M212" s="10"/>
      <c r="N212" s="10"/>
      <c r="O212" s="45"/>
      <c r="P212" s="10"/>
      <c r="Q212" s="10"/>
      <c r="R212" s="10"/>
      <c r="S212" s="45"/>
    </row>
    <row r="213" spans="3:19" ht="15.75">
      <c r="C213" s="9"/>
      <c r="D213" s="10"/>
      <c r="E213" s="10"/>
      <c r="F213" s="10"/>
      <c r="G213" s="45"/>
      <c r="H213" s="10"/>
      <c r="I213" s="10"/>
      <c r="J213" s="10"/>
      <c r="K213" s="45"/>
      <c r="L213" s="10"/>
      <c r="M213" s="10"/>
      <c r="N213" s="10"/>
      <c r="O213" s="45"/>
      <c r="P213" s="10"/>
      <c r="Q213" s="10"/>
      <c r="R213" s="10"/>
      <c r="S213" s="45"/>
    </row>
    <row r="214" spans="3:19" ht="15.75">
      <c r="C214" s="9"/>
      <c r="D214" s="10"/>
      <c r="E214" s="10"/>
      <c r="F214" s="10"/>
      <c r="G214" s="45"/>
      <c r="H214" s="10"/>
      <c r="I214" s="10"/>
      <c r="J214" s="10"/>
      <c r="K214" s="45"/>
      <c r="L214" s="10"/>
      <c r="M214" s="10"/>
      <c r="N214" s="10"/>
      <c r="O214" s="45"/>
      <c r="P214" s="10"/>
      <c r="Q214" s="10"/>
      <c r="R214" s="10"/>
      <c r="S214" s="45"/>
    </row>
    <row r="215" spans="3:19" ht="15.75">
      <c r="C215" s="9"/>
      <c r="D215" s="10"/>
      <c r="E215" s="10"/>
      <c r="F215" s="10"/>
      <c r="G215" s="45"/>
      <c r="H215" s="10"/>
      <c r="I215" s="10"/>
      <c r="J215" s="10"/>
      <c r="K215" s="45"/>
      <c r="L215" s="10"/>
      <c r="M215" s="10"/>
      <c r="N215" s="10"/>
      <c r="O215" s="45"/>
      <c r="P215" s="10"/>
      <c r="Q215" s="10"/>
      <c r="R215" s="10"/>
      <c r="S215" s="45"/>
    </row>
    <row r="216" spans="3:19" ht="15.75">
      <c r="C216" s="9"/>
      <c r="D216" s="10"/>
      <c r="E216" s="10"/>
      <c r="F216" s="10"/>
      <c r="G216" s="45"/>
      <c r="H216" s="10"/>
      <c r="I216" s="10"/>
      <c r="J216" s="10"/>
      <c r="K216" s="45"/>
      <c r="L216" s="10"/>
      <c r="M216" s="10"/>
      <c r="N216" s="10"/>
      <c r="O216" s="45"/>
      <c r="P216" s="10"/>
      <c r="Q216" s="10"/>
      <c r="R216" s="10"/>
      <c r="S216" s="45"/>
    </row>
    <row r="217" spans="3:19" ht="15.75">
      <c r="C217" s="9"/>
      <c r="D217" s="10"/>
      <c r="E217" s="10"/>
      <c r="F217" s="10"/>
      <c r="G217" s="45"/>
      <c r="H217" s="10"/>
      <c r="I217" s="10"/>
      <c r="J217" s="10"/>
      <c r="K217" s="45"/>
      <c r="L217" s="10"/>
      <c r="M217" s="10"/>
      <c r="N217" s="10"/>
      <c r="O217" s="45"/>
      <c r="P217" s="10"/>
      <c r="Q217" s="10"/>
      <c r="R217" s="10"/>
      <c r="S217" s="45"/>
    </row>
    <row r="218" spans="3:19" ht="15.75">
      <c r="C218" s="9"/>
      <c r="D218" s="10"/>
      <c r="E218" s="10"/>
      <c r="F218" s="10"/>
      <c r="G218" s="45"/>
      <c r="H218" s="10"/>
      <c r="I218" s="10"/>
      <c r="J218" s="10"/>
      <c r="K218" s="45"/>
      <c r="L218" s="10"/>
      <c r="M218" s="10"/>
      <c r="N218" s="10"/>
      <c r="O218" s="45"/>
      <c r="P218" s="10"/>
      <c r="Q218" s="10"/>
      <c r="R218" s="10"/>
      <c r="S218" s="45"/>
    </row>
    <row r="219" spans="3:19" ht="15.75">
      <c r="C219" s="9"/>
      <c r="D219" s="10"/>
      <c r="E219" s="10"/>
      <c r="F219" s="10"/>
      <c r="G219" s="45"/>
      <c r="H219" s="10"/>
      <c r="I219" s="10"/>
      <c r="J219" s="10"/>
      <c r="K219" s="45"/>
      <c r="L219" s="10"/>
      <c r="M219" s="10"/>
      <c r="N219" s="10"/>
      <c r="O219" s="45"/>
      <c r="P219" s="10"/>
      <c r="Q219" s="10"/>
      <c r="R219" s="10"/>
      <c r="S219" s="45"/>
    </row>
    <row r="220" spans="3:19" ht="15.75">
      <c r="C220" s="9"/>
      <c r="D220" s="10"/>
      <c r="E220" s="10"/>
      <c r="F220" s="10"/>
      <c r="G220" s="45"/>
      <c r="H220" s="10"/>
      <c r="I220" s="10"/>
      <c r="J220" s="10"/>
      <c r="K220" s="45"/>
      <c r="L220" s="10"/>
      <c r="M220" s="10"/>
      <c r="N220" s="10"/>
      <c r="O220" s="45"/>
      <c r="P220" s="10"/>
      <c r="Q220" s="10"/>
      <c r="R220" s="10"/>
      <c r="S220" s="45"/>
    </row>
    <row r="221" spans="3:19" ht="15.75">
      <c r="C221" s="9"/>
      <c r="D221" s="10"/>
      <c r="E221" s="10"/>
      <c r="F221" s="10"/>
      <c r="G221" s="45"/>
      <c r="H221" s="10"/>
      <c r="I221" s="10"/>
      <c r="J221" s="10"/>
      <c r="K221" s="45"/>
      <c r="L221" s="10"/>
      <c r="M221" s="10"/>
      <c r="N221" s="10"/>
      <c r="O221" s="45"/>
      <c r="P221" s="10"/>
      <c r="Q221" s="10"/>
      <c r="R221" s="10"/>
      <c r="S221" s="45"/>
    </row>
    <row r="222" spans="3:19" ht="15.75">
      <c r="C222" s="9"/>
      <c r="D222" s="10"/>
      <c r="E222" s="10"/>
      <c r="F222" s="10"/>
      <c r="G222" s="45"/>
      <c r="H222" s="10"/>
      <c r="I222" s="10"/>
      <c r="J222" s="10"/>
      <c r="K222" s="45"/>
      <c r="L222" s="10"/>
      <c r="M222" s="10"/>
      <c r="N222" s="10"/>
      <c r="O222" s="45"/>
      <c r="P222" s="10"/>
      <c r="Q222" s="10"/>
      <c r="R222" s="10"/>
      <c r="S222" s="45"/>
    </row>
    <row r="223" spans="3:19" ht="15.75">
      <c r="C223" s="9"/>
      <c r="D223" s="10"/>
      <c r="E223" s="10"/>
      <c r="F223" s="10"/>
      <c r="G223" s="45"/>
      <c r="H223" s="10"/>
      <c r="I223" s="10"/>
      <c r="J223" s="10"/>
      <c r="K223" s="45"/>
      <c r="L223" s="10"/>
      <c r="M223" s="10"/>
      <c r="N223" s="10"/>
      <c r="O223" s="45"/>
      <c r="P223" s="10"/>
      <c r="Q223" s="10"/>
      <c r="R223" s="10"/>
      <c r="S223" s="45"/>
    </row>
    <row r="224" spans="3:19" ht="15.75">
      <c r="C224" s="9"/>
      <c r="D224" s="10"/>
      <c r="E224" s="10"/>
      <c r="F224" s="10"/>
      <c r="G224" s="45"/>
      <c r="H224" s="10"/>
      <c r="I224" s="10"/>
      <c r="J224" s="10"/>
      <c r="K224" s="45"/>
      <c r="L224" s="10"/>
      <c r="M224" s="10"/>
      <c r="N224" s="10"/>
      <c r="O224" s="45"/>
      <c r="P224" s="10"/>
      <c r="Q224" s="10"/>
      <c r="R224" s="10"/>
      <c r="S224" s="45"/>
    </row>
    <row r="225" spans="3:20" ht="15.75">
      <c r="C225" s="9"/>
      <c r="D225" s="10"/>
      <c r="E225" s="10"/>
      <c r="F225" s="10"/>
      <c r="G225" s="45"/>
      <c r="H225" s="10"/>
      <c r="I225" s="10"/>
      <c r="J225" s="10"/>
      <c r="K225" s="45"/>
      <c r="L225" s="10"/>
      <c r="M225" s="10"/>
      <c r="N225" s="10"/>
      <c r="O225" s="45"/>
      <c r="P225" s="10"/>
      <c r="Q225" s="10"/>
      <c r="R225" s="10"/>
      <c r="S225" s="45"/>
    </row>
    <row r="226" spans="3:20" ht="16.5" thickBot="1">
      <c r="C226" s="9"/>
      <c r="D226" s="10"/>
      <c r="E226" s="10"/>
      <c r="F226" s="10"/>
      <c r="G226" s="45"/>
      <c r="H226" s="10"/>
      <c r="I226" s="10"/>
      <c r="J226" s="10"/>
      <c r="K226" s="45"/>
      <c r="L226" s="10"/>
      <c r="M226" s="10"/>
      <c r="N226" s="10"/>
      <c r="O226" s="45"/>
      <c r="P226" s="10"/>
      <c r="Q226" s="10"/>
      <c r="R226" s="10"/>
      <c r="S226" s="45"/>
      <c r="T226" s="45"/>
    </row>
    <row r="227" spans="3:20" ht="15.75">
      <c r="C227" s="92" t="s">
        <v>63</v>
      </c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4"/>
    </row>
    <row r="228" spans="3:20" ht="15.75">
      <c r="C228" s="98" t="s">
        <v>99</v>
      </c>
      <c r="D228" s="95" t="s">
        <v>12</v>
      </c>
      <c r="E228" s="95"/>
      <c r="F228" s="95"/>
      <c r="G228" s="95"/>
      <c r="H228" s="95" t="s">
        <v>13</v>
      </c>
      <c r="I228" s="95"/>
      <c r="J228" s="95"/>
      <c r="K228" s="95"/>
      <c r="L228" s="95" t="s">
        <v>14</v>
      </c>
      <c r="M228" s="95"/>
      <c r="N228" s="95"/>
      <c r="O228" s="95"/>
      <c r="P228" s="95" t="s">
        <v>15</v>
      </c>
      <c r="Q228" s="95"/>
      <c r="R228" s="95"/>
      <c r="S228" s="95"/>
      <c r="T228" s="96" t="s">
        <v>39</v>
      </c>
    </row>
    <row r="229" spans="3:20" ht="16.5" thickBot="1">
      <c r="C229" s="99"/>
      <c r="D229" s="32" t="s">
        <v>1</v>
      </c>
      <c r="E229" s="32" t="s">
        <v>2</v>
      </c>
      <c r="F229" s="32" t="s">
        <v>3</v>
      </c>
      <c r="G229" s="32" t="s">
        <v>21</v>
      </c>
      <c r="H229" s="32" t="s">
        <v>4</v>
      </c>
      <c r="I229" s="32" t="s">
        <v>5</v>
      </c>
      <c r="J229" s="32" t="s">
        <v>6</v>
      </c>
      <c r="K229" s="32" t="s">
        <v>53</v>
      </c>
      <c r="L229" s="32" t="s">
        <v>7</v>
      </c>
      <c r="M229" s="32" t="s">
        <v>8</v>
      </c>
      <c r="N229" s="32" t="s">
        <v>59</v>
      </c>
      <c r="O229" s="32" t="s">
        <v>54</v>
      </c>
      <c r="P229" s="32" t="s">
        <v>9</v>
      </c>
      <c r="Q229" s="32" t="s">
        <v>10</v>
      </c>
      <c r="R229" s="32" t="s">
        <v>11</v>
      </c>
      <c r="S229" s="32" t="s">
        <v>55</v>
      </c>
      <c r="T229" s="97"/>
    </row>
    <row r="230" spans="3:20" ht="15.75">
      <c r="C230" s="29" t="s">
        <v>166</v>
      </c>
      <c r="D230" s="37">
        <v>4425</v>
      </c>
      <c r="E230" s="37">
        <v>3932</v>
      </c>
      <c r="F230" s="38">
        <v>4572</v>
      </c>
      <c r="G230" s="30">
        <f>+SUM(D230:F230)</f>
        <v>12929</v>
      </c>
      <c r="H230" s="39"/>
      <c r="I230" s="39"/>
      <c r="J230" s="39"/>
      <c r="K230" s="30"/>
      <c r="L230" s="39"/>
      <c r="M230" s="39"/>
      <c r="N230" s="39"/>
      <c r="O230" s="30"/>
      <c r="P230" s="72"/>
      <c r="Q230" s="72"/>
      <c r="R230" s="72"/>
      <c r="S230" s="30"/>
      <c r="T230" s="30">
        <f>+SUM(S230,O230,K230,G230)</f>
        <v>12929</v>
      </c>
    </row>
    <row r="231" spans="3:20" ht="15.75">
      <c r="C231" s="28" t="s">
        <v>79</v>
      </c>
      <c r="D231" s="38">
        <v>3423</v>
      </c>
      <c r="E231" s="37">
        <v>3393</v>
      </c>
      <c r="F231" s="38">
        <v>4002</v>
      </c>
      <c r="G231" s="30">
        <f t="shared" ref="G231:G248" si="3">+SUM(D231:F231)</f>
        <v>10818</v>
      </c>
      <c r="H231" s="39"/>
      <c r="I231" s="39"/>
      <c r="J231" s="39"/>
      <c r="K231" s="30"/>
      <c r="L231" s="39"/>
      <c r="M231" s="39"/>
      <c r="N231" s="39"/>
      <c r="O231" s="30"/>
      <c r="P231" s="72"/>
      <c r="Q231" s="72"/>
      <c r="R231" s="72"/>
      <c r="S231" s="30"/>
      <c r="T231" s="30">
        <f t="shared" ref="T231:T248" si="4">+SUM(S231,O231,K231,G231)</f>
        <v>10818</v>
      </c>
    </row>
    <row r="232" spans="3:20" ht="15.75">
      <c r="C232" s="28" t="s">
        <v>23</v>
      </c>
      <c r="D232" s="38">
        <v>29</v>
      </c>
      <c r="E232" s="37">
        <v>21</v>
      </c>
      <c r="F232" s="38">
        <v>20</v>
      </c>
      <c r="G232" s="30">
        <f t="shared" si="3"/>
        <v>70</v>
      </c>
      <c r="H232" s="39"/>
      <c r="I232" s="39"/>
      <c r="J232" s="39"/>
      <c r="K232" s="30"/>
      <c r="L232" s="39"/>
      <c r="M232" s="39"/>
      <c r="N232" s="39"/>
      <c r="O232" s="30"/>
      <c r="P232" s="39"/>
      <c r="Q232" s="39"/>
      <c r="R232" s="39"/>
      <c r="S232" s="30"/>
      <c r="T232" s="30">
        <f t="shared" si="4"/>
        <v>70</v>
      </c>
    </row>
    <row r="233" spans="3:20" ht="15.75">
      <c r="C233" s="28" t="s">
        <v>24</v>
      </c>
      <c r="D233" s="38">
        <v>280</v>
      </c>
      <c r="E233" s="37">
        <v>278</v>
      </c>
      <c r="F233" s="38">
        <v>310</v>
      </c>
      <c r="G233" s="30">
        <f t="shared" si="3"/>
        <v>868</v>
      </c>
      <c r="H233" s="39"/>
      <c r="I233" s="39"/>
      <c r="J233" s="39"/>
      <c r="K233" s="30"/>
      <c r="L233" s="39"/>
      <c r="M233" s="39"/>
      <c r="N233" s="39"/>
      <c r="O233" s="30"/>
      <c r="P233" s="39"/>
      <c r="Q233" s="39"/>
      <c r="R233" s="39"/>
      <c r="S233" s="30"/>
      <c r="T233" s="30">
        <f t="shared" si="4"/>
        <v>868</v>
      </c>
    </row>
    <row r="234" spans="3:20" ht="15.75">
      <c r="C234" s="28" t="s">
        <v>25</v>
      </c>
      <c r="D234" s="38">
        <v>17</v>
      </c>
      <c r="E234" s="37">
        <v>11</v>
      </c>
      <c r="F234" s="38">
        <v>17</v>
      </c>
      <c r="G234" s="30">
        <f t="shared" si="3"/>
        <v>45</v>
      </c>
      <c r="H234" s="39"/>
      <c r="I234" s="39"/>
      <c r="J234" s="39"/>
      <c r="K234" s="30"/>
      <c r="L234" s="39"/>
      <c r="M234" s="39"/>
      <c r="N234" s="39"/>
      <c r="O234" s="30"/>
      <c r="P234" s="39"/>
      <c r="Q234" s="39"/>
      <c r="R234" s="39"/>
      <c r="S234" s="30"/>
      <c r="T234" s="30">
        <f t="shared" si="4"/>
        <v>45</v>
      </c>
    </row>
    <row r="235" spans="3:20" ht="15.75">
      <c r="C235" s="28" t="s">
        <v>26</v>
      </c>
      <c r="D235" s="38">
        <v>88</v>
      </c>
      <c r="E235" s="37">
        <v>47</v>
      </c>
      <c r="F235" s="38">
        <v>122</v>
      </c>
      <c r="G235" s="30">
        <f t="shared" si="3"/>
        <v>257</v>
      </c>
      <c r="H235" s="39"/>
      <c r="I235" s="39"/>
      <c r="J235" s="39"/>
      <c r="K235" s="30"/>
      <c r="L235" s="39"/>
      <c r="M235" s="39"/>
      <c r="N235" s="39"/>
      <c r="O235" s="30"/>
      <c r="P235" s="39"/>
      <c r="Q235" s="39"/>
      <c r="R235" s="39"/>
      <c r="S235" s="30"/>
      <c r="T235" s="30">
        <f t="shared" si="4"/>
        <v>257</v>
      </c>
    </row>
    <row r="236" spans="3:20" ht="15.75">
      <c r="C236" s="28" t="s">
        <v>27</v>
      </c>
      <c r="D236" s="38">
        <v>45</v>
      </c>
      <c r="E236" s="37">
        <v>45</v>
      </c>
      <c r="F236" s="38">
        <v>49</v>
      </c>
      <c r="G236" s="30">
        <f t="shared" si="3"/>
        <v>139</v>
      </c>
      <c r="H236" s="39"/>
      <c r="I236" s="39"/>
      <c r="J236" s="39"/>
      <c r="K236" s="30"/>
      <c r="L236" s="39"/>
      <c r="M236" s="39"/>
      <c r="N236" s="39"/>
      <c r="O236" s="30"/>
      <c r="P236" s="39"/>
      <c r="Q236" s="39"/>
      <c r="R236" s="39"/>
      <c r="S236" s="30"/>
      <c r="T236" s="30">
        <f t="shared" si="4"/>
        <v>139</v>
      </c>
    </row>
    <row r="237" spans="3:20" ht="15.75">
      <c r="C237" s="7" t="s">
        <v>174</v>
      </c>
      <c r="D237" s="38">
        <v>20</v>
      </c>
      <c r="E237" s="37">
        <v>15</v>
      </c>
      <c r="F237" s="38">
        <v>15</v>
      </c>
      <c r="G237" s="30">
        <f t="shared" si="3"/>
        <v>50</v>
      </c>
      <c r="H237" s="39"/>
      <c r="I237" s="39"/>
      <c r="J237" s="39"/>
      <c r="K237" s="30"/>
      <c r="L237" s="39"/>
      <c r="M237" s="39"/>
      <c r="N237" s="39"/>
      <c r="O237" s="30"/>
      <c r="P237" s="39"/>
      <c r="Q237" s="39"/>
      <c r="R237" s="39"/>
      <c r="S237" s="30"/>
      <c r="T237" s="30">
        <f t="shared" si="4"/>
        <v>50</v>
      </c>
    </row>
    <row r="238" spans="3:20" ht="15.75">
      <c r="C238" s="28" t="s">
        <v>198</v>
      </c>
      <c r="D238" s="38">
        <v>247</v>
      </c>
      <c r="E238" s="37">
        <v>224</v>
      </c>
      <c r="F238" s="38">
        <v>297</v>
      </c>
      <c r="G238" s="30">
        <f t="shared" si="3"/>
        <v>768</v>
      </c>
      <c r="H238" s="39"/>
      <c r="I238" s="39"/>
      <c r="J238" s="39"/>
      <c r="K238" s="30"/>
      <c r="L238" s="39"/>
      <c r="M238" s="39"/>
      <c r="N238" s="39"/>
      <c r="O238" s="30"/>
      <c r="P238" s="39"/>
      <c r="Q238" s="39"/>
      <c r="R238" s="39"/>
      <c r="S238" s="30"/>
      <c r="T238" s="30">
        <f t="shared" si="4"/>
        <v>768</v>
      </c>
    </row>
    <row r="239" spans="3:20" ht="15.75">
      <c r="C239" s="28" t="s">
        <v>28</v>
      </c>
      <c r="D239" s="38">
        <v>50</v>
      </c>
      <c r="E239" s="37">
        <v>42</v>
      </c>
      <c r="F239" s="38">
        <v>84</v>
      </c>
      <c r="G239" s="30">
        <f>+SUM(D239:F239)</f>
        <v>176</v>
      </c>
      <c r="H239" s="39"/>
      <c r="I239" s="39"/>
      <c r="J239" s="39"/>
      <c r="K239" s="30"/>
      <c r="L239" s="39"/>
      <c r="M239" s="39"/>
      <c r="N239" s="39"/>
      <c r="O239" s="30"/>
      <c r="P239" s="39"/>
      <c r="Q239" s="39"/>
      <c r="R239" s="39"/>
      <c r="S239" s="30"/>
      <c r="T239" s="30">
        <f t="shared" si="4"/>
        <v>176</v>
      </c>
    </row>
    <row r="240" spans="3:20" ht="15.75">
      <c r="C240" s="28" t="s">
        <v>165</v>
      </c>
      <c r="D240" s="38">
        <v>143</v>
      </c>
      <c r="E240" s="37">
        <v>138</v>
      </c>
      <c r="F240" s="38">
        <v>131</v>
      </c>
      <c r="G240" s="30">
        <f>+SUM(D240:F240)</f>
        <v>412</v>
      </c>
      <c r="H240" s="40"/>
      <c r="I240" s="40"/>
      <c r="J240" s="40"/>
      <c r="K240" s="30"/>
      <c r="L240" s="40"/>
      <c r="M240" s="40"/>
      <c r="N240" s="40"/>
      <c r="O240" s="30"/>
      <c r="P240" s="39"/>
      <c r="Q240" s="39"/>
      <c r="R240" s="39"/>
      <c r="S240" s="30"/>
      <c r="T240" s="30">
        <f t="shared" si="4"/>
        <v>412</v>
      </c>
    </row>
    <row r="241" spans="3:20" ht="15.75">
      <c r="C241" s="28" t="s">
        <v>16</v>
      </c>
      <c r="D241" s="38">
        <v>3</v>
      </c>
      <c r="E241" s="37">
        <v>18</v>
      </c>
      <c r="F241" s="38">
        <v>27</v>
      </c>
      <c r="G241" s="30">
        <f t="shared" si="3"/>
        <v>48</v>
      </c>
      <c r="H241" s="40"/>
      <c r="I241" s="40"/>
      <c r="J241" s="40"/>
      <c r="K241" s="30"/>
      <c r="L241" s="40"/>
      <c r="M241" s="40"/>
      <c r="N241" s="40"/>
      <c r="O241" s="30"/>
      <c r="P241" s="39"/>
      <c r="Q241" s="39"/>
      <c r="R241" s="39"/>
      <c r="S241" s="30"/>
      <c r="T241" s="30">
        <f t="shared" si="4"/>
        <v>48</v>
      </c>
    </row>
    <row r="242" spans="3:20" ht="15.75">
      <c r="C242" s="28" t="s">
        <v>17</v>
      </c>
      <c r="D242" s="38">
        <v>2450</v>
      </c>
      <c r="E242" s="37">
        <v>2040</v>
      </c>
      <c r="F242" s="38">
        <v>2196</v>
      </c>
      <c r="G242" s="30">
        <f t="shared" si="3"/>
        <v>6686</v>
      </c>
      <c r="H242" s="40"/>
      <c r="I242" s="40"/>
      <c r="J242" s="40"/>
      <c r="K242" s="30"/>
      <c r="L242" s="40"/>
      <c r="M242" s="40"/>
      <c r="N242" s="40"/>
      <c r="O242" s="30"/>
      <c r="P242" s="72"/>
      <c r="Q242" s="72"/>
      <c r="R242" s="72"/>
      <c r="S242" s="30"/>
      <c r="T242" s="30">
        <f t="shared" si="4"/>
        <v>6686</v>
      </c>
    </row>
    <row r="243" spans="3:20" ht="15.75">
      <c r="C243" s="28" t="s">
        <v>18</v>
      </c>
      <c r="D243" s="38">
        <v>580</v>
      </c>
      <c r="E243" s="37">
        <v>527</v>
      </c>
      <c r="F243" s="38">
        <v>568</v>
      </c>
      <c r="G243" s="30">
        <f t="shared" si="3"/>
        <v>1675</v>
      </c>
      <c r="H243" s="39"/>
      <c r="I243" s="39"/>
      <c r="J243" s="39"/>
      <c r="K243" s="30"/>
      <c r="L243" s="39"/>
      <c r="M243" s="39"/>
      <c r="N243" s="39"/>
      <c r="O243" s="30"/>
      <c r="P243" s="39"/>
      <c r="Q243" s="39"/>
      <c r="R243" s="39"/>
      <c r="S243" s="30"/>
      <c r="T243" s="30">
        <f t="shared" si="4"/>
        <v>1675</v>
      </c>
    </row>
    <row r="244" spans="3:20" ht="15.75">
      <c r="C244" s="28" t="s">
        <v>19</v>
      </c>
      <c r="D244" s="38">
        <v>115</v>
      </c>
      <c r="E244" s="37">
        <v>86</v>
      </c>
      <c r="F244" s="38">
        <v>86</v>
      </c>
      <c r="G244" s="30">
        <f t="shared" si="3"/>
        <v>287</v>
      </c>
      <c r="H244" s="40"/>
      <c r="I244" s="40"/>
      <c r="J244" s="40"/>
      <c r="K244" s="30"/>
      <c r="L244" s="40"/>
      <c r="M244" s="40"/>
      <c r="N244" s="40"/>
      <c r="O244" s="30"/>
      <c r="P244" s="39"/>
      <c r="Q244" s="39"/>
      <c r="R244" s="39"/>
      <c r="S244" s="30"/>
      <c r="T244" s="30">
        <f t="shared" si="4"/>
        <v>287</v>
      </c>
    </row>
    <row r="245" spans="3:20" ht="15.75">
      <c r="C245" s="28" t="s">
        <v>20</v>
      </c>
      <c r="D245" s="38">
        <v>13</v>
      </c>
      <c r="E245" s="37">
        <v>7</v>
      </c>
      <c r="F245" s="38">
        <v>16</v>
      </c>
      <c r="G245" s="30">
        <f>+SUM(D245:F245)</f>
        <v>36</v>
      </c>
      <c r="H245" s="39"/>
      <c r="I245" s="39"/>
      <c r="J245" s="39"/>
      <c r="K245" s="30"/>
      <c r="L245" s="39"/>
      <c r="M245" s="39"/>
      <c r="N245" s="39"/>
      <c r="O245" s="30"/>
      <c r="P245" s="39"/>
      <c r="Q245" s="39"/>
      <c r="R245" s="39"/>
      <c r="S245" s="30"/>
      <c r="T245" s="30">
        <f t="shared" si="4"/>
        <v>36</v>
      </c>
    </row>
    <row r="246" spans="3:20" ht="15.75">
      <c r="C246" s="7" t="s">
        <v>175</v>
      </c>
      <c r="D246" s="38">
        <v>492</v>
      </c>
      <c r="E246" s="37">
        <v>456</v>
      </c>
      <c r="F246" s="38">
        <v>534</v>
      </c>
      <c r="G246" s="30">
        <f t="shared" si="3"/>
        <v>1482</v>
      </c>
      <c r="H246" s="39"/>
      <c r="I246" s="39"/>
      <c r="J246" s="39"/>
      <c r="K246" s="30"/>
      <c r="L246" s="39"/>
      <c r="M246" s="39"/>
      <c r="N246" s="39"/>
      <c r="O246" s="30"/>
      <c r="P246" s="39"/>
      <c r="Q246" s="39"/>
      <c r="R246" s="39"/>
      <c r="S246" s="30"/>
      <c r="T246" s="30">
        <f t="shared" si="4"/>
        <v>1482</v>
      </c>
    </row>
    <row r="247" spans="3:20" ht="15.75">
      <c r="C247" s="28" t="s">
        <v>176</v>
      </c>
      <c r="D247" s="38">
        <v>80</v>
      </c>
      <c r="E247" s="37">
        <v>73</v>
      </c>
      <c r="F247" s="38">
        <v>94</v>
      </c>
      <c r="G247" s="30">
        <f>+SUM(D247:F247)</f>
        <v>247</v>
      </c>
      <c r="H247" s="40"/>
      <c r="I247" s="40"/>
      <c r="J247" s="40"/>
      <c r="K247" s="30"/>
      <c r="L247" s="40"/>
      <c r="M247" s="40"/>
      <c r="N247" s="40"/>
      <c r="O247" s="30"/>
      <c r="P247" s="39"/>
      <c r="Q247" s="39"/>
      <c r="R247" s="39"/>
      <c r="S247" s="30"/>
      <c r="T247" s="30">
        <f t="shared" si="4"/>
        <v>247</v>
      </c>
    </row>
    <row r="248" spans="3:20" ht="15.75">
      <c r="C248" s="28" t="s">
        <v>31</v>
      </c>
      <c r="D248" s="38">
        <v>274</v>
      </c>
      <c r="E248" s="37">
        <v>299</v>
      </c>
      <c r="F248" s="38">
        <v>517</v>
      </c>
      <c r="G248" s="30">
        <f t="shared" si="3"/>
        <v>1090</v>
      </c>
      <c r="H248" s="40"/>
      <c r="I248" s="40"/>
      <c r="J248" s="40"/>
      <c r="K248" s="30"/>
      <c r="L248" s="40"/>
      <c r="M248" s="40"/>
      <c r="N248" s="40"/>
      <c r="O248" s="30"/>
      <c r="P248" s="39"/>
      <c r="Q248" s="39"/>
      <c r="R248" s="39"/>
      <c r="S248" s="30"/>
      <c r="T248" s="30">
        <f t="shared" si="4"/>
        <v>1090</v>
      </c>
    </row>
    <row r="249" spans="3:20" ht="15.75">
      <c r="C249" s="28" t="s">
        <v>32</v>
      </c>
      <c r="D249" s="38">
        <v>406</v>
      </c>
      <c r="E249" s="37">
        <v>477</v>
      </c>
      <c r="F249" s="38">
        <v>673</v>
      </c>
      <c r="G249" s="30">
        <f>+SUM(D249:F249)</f>
        <v>1556</v>
      </c>
      <c r="H249" s="40"/>
      <c r="I249" s="40"/>
      <c r="J249" s="40"/>
      <c r="K249" s="30"/>
      <c r="L249" s="40"/>
      <c r="M249" s="40"/>
      <c r="N249" s="40"/>
      <c r="O249" s="30"/>
      <c r="P249" s="39"/>
      <c r="Q249" s="39"/>
      <c r="R249" s="39"/>
      <c r="S249" s="30"/>
      <c r="T249" s="30">
        <f t="shared" ref="T249" si="5">+SUM(S249,O249,K249,G249)</f>
        <v>1556</v>
      </c>
    </row>
    <row r="250" spans="3:20" ht="15.75">
      <c r="C250" s="28" t="s">
        <v>160</v>
      </c>
      <c r="D250" s="38">
        <v>91</v>
      </c>
      <c r="E250" s="37">
        <v>87</v>
      </c>
      <c r="F250" s="38">
        <v>74</v>
      </c>
      <c r="G250" s="80">
        <f t="shared" ref="G250:G253" si="6">F250+E250+D250</f>
        <v>252</v>
      </c>
      <c r="H250" s="81"/>
      <c r="I250" s="81"/>
      <c r="J250" s="40"/>
      <c r="K250" s="30"/>
      <c r="L250" s="40"/>
      <c r="M250" s="40"/>
      <c r="N250" s="40"/>
      <c r="O250" s="30"/>
      <c r="P250" s="39"/>
      <c r="Q250" s="39"/>
      <c r="R250" s="39"/>
      <c r="S250" s="30"/>
      <c r="T250" s="30">
        <f t="shared" ref="T250:T253" si="7">S250+O250+K250+G250</f>
        <v>252</v>
      </c>
    </row>
    <row r="251" spans="3:20" ht="15.75">
      <c r="C251" s="28" t="s">
        <v>161</v>
      </c>
      <c r="D251" s="38">
        <v>214</v>
      </c>
      <c r="E251" s="37">
        <v>197</v>
      </c>
      <c r="F251" s="38">
        <v>220</v>
      </c>
      <c r="G251" s="30">
        <f t="shared" si="6"/>
        <v>631</v>
      </c>
      <c r="H251" s="40"/>
      <c r="I251" s="40"/>
      <c r="J251" s="40"/>
      <c r="K251" s="30"/>
      <c r="L251" s="40"/>
      <c r="M251" s="40"/>
      <c r="N251" s="40"/>
      <c r="O251" s="30"/>
      <c r="P251" s="39"/>
      <c r="Q251" s="39"/>
      <c r="R251" s="39"/>
      <c r="S251" s="30"/>
      <c r="T251" s="30">
        <f t="shared" si="7"/>
        <v>631</v>
      </c>
    </row>
    <row r="252" spans="3:20" ht="15.75">
      <c r="C252" s="28" t="s">
        <v>162</v>
      </c>
      <c r="D252" s="38">
        <v>4</v>
      </c>
      <c r="E252" s="37">
        <v>3</v>
      </c>
      <c r="F252" s="38">
        <v>9</v>
      </c>
      <c r="G252" s="30">
        <f t="shared" si="6"/>
        <v>16</v>
      </c>
      <c r="H252" s="40"/>
      <c r="I252" s="40"/>
      <c r="J252" s="40"/>
      <c r="K252" s="30"/>
      <c r="L252" s="40"/>
      <c r="M252" s="40"/>
      <c r="N252" s="40"/>
      <c r="O252" s="30"/>
      <c r="P252" s="39"/>
      <c r="Q252" s="39"/>
      <c r="R252" s="39"/>
      <c r="S252" s="30"/>
      <c r="T252" s="30">
        <f t="shared" si="7"/>
        <v>16</v>
      </c>
    </row>
    <row r="253" spans="3:20" ht="15.75">
      <c r="C253" s="28" t="s">
        <v>163</v>
      </c>
      <c r="D253" s="38">
        <v>30</v>
      </c>
      <c r="E253" s="37">
        <v>35</v>
      </c>
      <c r="F253" s="38">
        <v>35</v>
      </c>
      <c r="G253" s="30">
        <f t="shared" si="6"/>
        <v>100</v>
      </c>
      <c r="H253" s="40"/>
      <c r="I253" s="40"/>
      <c r="J253" s="40"/>
      <c r="K253" s="30"/>
      <c r="L253" s="40"/>
      <c r="M253" s="40"/>
      <c r="N253" s="40"/>
      <c r="O253" s="30"/>
      <c r="P253" s="39"/>
      <c r="Q253" s="39"/>
      <c r="R253" s="39"/>
      <c r="S253" s="30"/>
      <c r="T253" s="30">
        <f t="shared" si="7"/>
        <v>100</v>
      </c>
    </row>
    <row r="254" spans="3:20" ht="15.75">
      <c r="C254" s="33" t="s">
        <v>62</v>
      </c>
      <c r="D254" s="34">
        <f t="shared" ref="D254:T254" si="8">+SUM(D230:D253)</f>
        <v>13519</v>
      </c>
      <c r="E254" s="34">
        <f t="shared" si="8"/>
        <v>12451</v>
      </c>
      <c r="F254" s="34">
        <f t="shared" si="8"/>
        <v>14668</v>
      </c>
      <c r="G254" s="34">
        <f t="shared" si="8"/>
        <v>40638</v>
      </c>
      <c r="H254" s="34">
        <f t="shared" si="8"/>
        <v>0</v>
      </c>
      <c r="I254" s="34">
        <f t="shared" si="8"/>
        <v>0</v>
      </c>
      <c r="J254" s="34">
        <f t="shared" si="8"/>
        <v>0</v>
      </c>
      <c r="K254" s="34">
        <f t="shared" si="8"/>
        <v>0</v>
      </c>
      <c r="L254" s="34">
        <f t="shared" si="8"/>
        <v>0</v>
      </c>
      <c r="M254" s="34">
        <f t="shared" si="8"/>
        <v>0</v>
      </c>
      <c r="N254" s="34">
        <f t="shared" si="8"/>
        <v>0</v>
      </c>
      <c r="O254" s="34">
        <f t="shared" si="8"/>
        <v>0</v>
      </c>
      <c r="P254" s="34">
        <f t="shared" si="8"/>
        <v>0</v>
      </c>
      <c r="Q254" s="34">
        <f t="shared" si="8"/>
        <v>0</v>
      </c>
      <c r="R254" s="34">
        <f t="shared" si="8"/>
        <v>0</v>
      </c>
      <c r="S254" s="34">
        <f t="shared" si="8"/>
        <v>0</v>
      </c>
      <c r="T254" s="34">
        <f t="shared" si="8"/>
        <v>40638</v>
      </c>
    </row>
    <row r="299" spans="3:20" ht="15.75" thickBot="1"/>
    <row r="300" spans="3:20" ht="15.75">
      <c r="C300" s="92" t="s">
        <v>64</v>
      </c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4"/>
    </row>
    <row r="301" spans="3:20" ht="15.75">
      <c r="C301" s="98" t="s">
        <v>99</v>
      </c>
      <c r="D301" s="95" t="s">
        <v>12</v>
      </c>
      <c r="E301" s="95"/>
      <c r="F301" s="95"/>
      <c r="G301" s="95"/>
      <c r="H301" s="95" t="s">
        <v>13</v>
      </c>
      <c r="I301" s="95"/>
      <c r="J301" s="95"/>
      <c r="K301" s="95"/>
      <c r="L301" s="95" t="s">
        <v>14</v>
      </c>
      <c r="M301" s="95"/>
      <c r="N301" s="95"/>
      <c r="O301" s="95"/>
      <c r="P301" s="95" t="s">
        <v>15</v>
      </c>
      <c r="Q301" s="95"/>
      <c r="R301" s="95"/>
      <c r="S301" s="95"/>
      <c r="T301" s="96" t="s">
        <v>39</v>
      </c>
    </row>
    <row r="302" spans="3:20" ht="16.5" thickBot="1">
      <c r="C302" s="99"/>
      <c r="D302" s="32" t="s">
        <v>1</v>
      </c>
      <c r="E302" s="32" t="s">
        <v>2</v>
      </c>
      <c r="F302" s="32" t="s">
        <v>3</v>
      </c>
      <c r="G302" s="32" t="s">
        <v>21</v>
      </c>
      <c r="H302" s="32" t="s">
        <v>4</v>
      </c>
      <c r="I302" s="32" t="s">
        <v>5</v>
      </c>
      <c r="J302" s="32" t="s">
        <v>6</v>
      </c>
      <c r="K302" s="32" t="s">
        <v>53</v>
      </c>
      <c r="L302" s="32" t="s">
        <v>7</v>
      </c>
      <c r="M302" s="32" t="s">
        <v>8</v>
      </c>
      <c r="N302" s="32" t="s">
        <v>59</v>
      </c>
      <c r="O302" s="32" t="s">
        <v>54</v>
      </c>
      <c r="P302" s="32" t="s">
        <v>9</v>
      </c>
      <c r="Q302" s="32" t="s">
        <v>10</v>
      </c>
      <c r="R302" s="32" t="s">
        <v>11</v>
      </c>
      <c r="S302" s="32" t="s">
        <v>55</v>
      </c>
      <c r="T302" s="97"/>
    </row>
    <row r="303" spans="3:20" ht="15.75">
      <c r="C303" s="28" t="s">
        <v>24</v>
      </c>
      <c r="D303" s="38">
        <v>275</v>
      </c>
      <c r="E303" s="38">
        <v>226</v>
      </c>
      <c r="F303" s="38">
        <v>215</v>
      </c>
      <c r="G303" s="43">
        <f>+SUM(D303:F303)</f>
        <v>716</v>
      </c>
      <c r="H303" s="38"/>
      <c r="I303" s="38"/>
      <c r="J303" s="38"/>
      <c r="K303" s="43"/>
      <c r="L303" s="38"/>
      <c r="M303" s="38"/>
      <c r="N303" s="38"/>
      <c r="O303" s="43"/>
      <c r="P303" s="73"/>
      <c r="Q303" s="73"/>
      <c r="R303" s="73"/>
      <c r="S303" s="43"/>
      <c r="T303" s="43">
        <f>+SUM(S303,O303,K303,G303)</f>
        <v>716</v>
      </c>
    </row>
    <row r="304" spans="3:20" ht="15.75">
      <c r="C304" s="28" t="s">
        <v>16</v>
      </c>
      <c r="D304" s="38">
        <v>0</v>
      </c>
      <c r="E304" s="38">
        <v>1</v>
      </c>
      <c r="F304" s="38">
        <v>0</v>
      </c>
      <c r="G304" s="43">
        <f t="shared" ref="G304:G307" si="9">+SUM(D304:F304)</f>
        <v>1</v>
      </c>
      <c r="H304" s="38"/>
      <c r="I304" s="38"/>
      <c r="J304" s="38"/>
      <c r="K304" s="43"/>
      <c r="L304" s="38"/>
      <c r="M304" s="38"/>
      <c r="N304" s="38"/>
      <c r="O304" s="43"/>
      <c r="P304" s="73"/>
      <c r="Q304" s="73"/>
      <c r="R304" s="73"/>
      <c r="S304" s="43"/>
      <c r="T304" s="43">
        <f t="shared" ref="T304:T308" si="10">+SUM(S304,O304,K304,G304)</f>
        <v>1</v>
      </c>
    </row>
    <row r="305" spans="3:20" ht="15.75">
      <c r="C305" s="28" t="s">
        <v>17</v>
      </c>
      <c r="D305" s="38">
        <v>5830</v>
      </c>
      <c r="E305" s="38">
        <v>4455</v>
      </c>
      <c r="F305" s="38">
        <v>4978</v>
      </c>
      <c r="G305" s="43">
        <f t="shared" si="9"/>
        <v>15263</v>
      </c>
      <c r="H305" s="38"/>
      <c r="I305" s="38"/>
      <c r="J305" s="38"/>
      <c r="K305" s="43"/>
      <c r="L305" s="38"/>
      <c r="M305" s="38"/>
      <c r="N305" s="38"/>
      <c r="O305" s="43"/>
      <c r="P305" s="75"/>
      <c r="Q305" s="75"/>
      <c r="R305" s="75"/>
      <c r="S305" s="43"/>
      <c r="T305" s="43">
        <f t="shared" si="10"/>
        <v>15263</v>
      </c>
    </row>
    <row r="306" spans="3:20" ht="15.75">
      <c r="C306" s="28" t="s">
        <v>18</v>
      </c>
      <c r="D306" s="38">
        <v>546</v>
      </c>
      <c r="E306" s="38">
        <v>484</v>
      </c>
      <c r="F306" s="38">
        <v>540</v>
      </c>
      <c r="G306" s="43">
        <f t="shared" si="9"/>
        <v>1570</v>
      </c>
      <c r="H306" s="38"/>
      <c r="I306" s="38"/>
      <c r="J306" s="38"/>
      <c r="K306" s="43"/>
      <c r="L306" s="38"/>
      <c r="M306" s="38"/>
      <c r="N306" s="38"/>
      <c r="O306" s="43"/>
      <c r="P306" s="73"/>
      <c r="Q306" s="73"/>
      <c r="R306" s="73"/>
      <c r="S306" s="43"/>
      <c r="T306" s="43">
        <f t="shared" si="10"/>
        <v>1570</v>
      </c>
    </row>
    <row r="307" spans="3:20" ht="15.75">
      <c r="C307" s="28" t="s">
        <v>19</v>
      </c>
      <c r="D307" s="38">
        <v>92</v>
      </c>
      <c r="E307" s="38">
        <v>85</v>
      </c>
      <c r="F307" s="38">
        <v>80</v>
      </c>
      <c r="G307" s="43">
        <f t="shared" si="9"/>
        <v>257</v>
      </c>
      <c r="H307" s="38"/>
      <c r="I307" s="38"/>
      <c r="J307" s="38"/>
      <c r="K307" s="43"/>
      <c r="L307" s="38"/>
      <c r="M307" s="38"/>
      <c r="N307" s="38"/>
      <c r="O307" s="43"/>
      <c r="P307" s="73"/>
      <c r="Q307" s="73"/>
      <c r="R307" s="73"/>
      <c r="S307" s="43"/>
      <c r="T307" s="43">
        <f t="shared" si="10"/>
        <v>257</v>
      </c>
    </row>
    <row r="308" spans="3:20" ht="15.75">
      <c r="C308" s="28" t="s">
        <v>20</v>
      </c>
      <c r="D308" s="38">
        <v>10</v>
      </c>
      <c r="E308" s="38">
        <v>7</v>
      </c>
      <c r="F308" s="38">
        <v>7</v>
      </c>
      <c r="G308" s="43">
        <f>+SUM(D308:F308)</f>
        <v>24</v>
      </c>
      <c r="H308" s="38"/>
      <c r="I308" s="38"/>
      <c r="J308" s="38"/>
      <c r="K308" s="43"/>
      <c r="L308" s="38"/>
      <c r="M308" s="38"/>
      <c r="N308" s="38"/>
      <c r="O308" s="43"/>
      <c r="P308" s="73"/>
      <c r="Q308" s="73"/>
      <c r="R308" s="73"/>
      <c r="S308" s="43"/>
      <c r="T308" s="43">
        <f t="shared" si="10"/>
        <v>24</v>
      </c>
    </row>
    <row r="309" spans="3:20" ht="15.75">
      <c r="C309" s="33" t="s">
        <v>62</v>
      </c>
      <c r="D309" s="34">
        <f t="shared" ref="D309:T309" si="11">SUM(D303:D308)</f>
        <v>6753</v>
      </c>
      <c r="E309" s="34">
        <f t="shared" si="11"/>
        <v>5258</v>
      </c>
      <c r="F309" s="34">
        <f>SUM(F303:F308)</f>
        <v>5820</v>
      </c>
      <c r="G309" s="34">
        <f t="shared" si="11"/>
        <v>17831</v>
      </c>
      <c r="H309" s="34">
        <f t="shared" si="11"/>
        <v>0</v>
      </c>
      <c r="I309" s="34">
        <f t="shared" si="11"/>
        <v>0</v>
      </c>
      <c r="J309" s="34">
        <f t="shared" si="11"/>
        <v>0</v>
      </c>
      <c r="K309" s="34">
        <f t="shared" si="11"/>
        <v>0</v>
      </c>
      <c r="L309" s="34">
        <f t="shared" si="11"/>
        <v>0</v>
      </c>
      <c r="M309" s="34">
        <f t="shared" si="11"/>
        <v>0</v>
      </c>
      <c r="N309" s="34">
        <f t="shared" si="11"/>
        <v>0</v>
      </c>
      <c r="O309" s="34">
        <f t="shared" si="11"/>
        <v>0</v>
      </c>
      <c r="P309" s="34">
        <f t="shared" si="11"/>
        <v>0</v>
      </c>
      <c r="Q309" s="34">
        <f t="shared" si="11"/>
        <v>0</v>
      </c>
      <c r="R309" s="34">
        <f t="shared" si="11"/>
        <v>0</v>
      </c>
      <c r="S309" s="34">
        <f t="shared" si="11"/>
        <v>0</v>
      </c>
      <c r="T309" s="34">
        <f t="shared" si="11"/>
        <v>17831</v>
      </c>
    </row>
    <row r="344" spans="3:20" ht="15.75" thickBot="1"/>
    <row r="345" spans="3:20" ht="15.75">
      <c r="C345" s="92" t="s">
        <v>66</v>
      </c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4"/>
    </row>
    <row r="346" spans="3:20" ht="15.75">
      <c r="C346" s="98" t="s">
        <v>99</v>
      </c>
      <c r="D346" s="95" t="s">
        <v>12</v>
      </c>
      <c r="E346" s="95"/>
      <c r="F346" s="95"/>
      <c r="G346" s="95"/>
      <c r="H346" s="95" t="s">
        <v>13</v>
      </c>
      <c r="I346" s="95"/>
      <c r="J346" s="95"/>
      <c r="K346" s="95"/>
      <c r="L346" s="95" t="s">
        <v>14</v>
      </c>
      <c r="M346" s="95"/>
      <c r="N346" s="95"/>
      <c r="O346" s="95"/>
      <c r="P346" s="95" t="s">
        <v>15</v>
      </c>
      <c r="Q346" s="95"/>
      <c r="R346" s="95"/>
      <c r="S346" s="95"/>
      <c r="T346" s="96" t="s">
        <v>39</v>
      </c>
    </row>
    <row r="347" spans="3:20" ht="16.5" thickBot="1">
      <c r="C347" s="99"/>
      <c r="D347" s="32" t="s">
        <v>1</v>
      </c>
      <c r="E347" s="32" t="s">
        <v>2</v>
      </c>
      <c r="F347" s="32" t="s">
        <v>3</v>
      </c>
      <c r="G347" s="32" t="s">
        <v>21</v>
      </c>
      <c r="H347" s="32" t="s">
        <v>4</v>
      </c>
      <c r="I347" s="32" t="s">
        <v>5</v>
      </c>
      <c r="J347" s="32" t="s">
        <v>6</v>
      </c>
      <c r="K347" s="32" t="s">
        <v>53</v>
      </c>
      <c r="L347" s="32" t="s">
        <v>7</v>
      </c>
      <c r="M347" s="32" t="s">
        <v>8</v>
      </c>
      <c r="N347" s="32" t="s">
        <v>59</v>
      </c>
      <c r="O347" s="32" t="s">
        <v>54</v>
      </c>
      <c r="P347" s="32" t="s">
        <v>9</v>
      </c>
      <c r="Q347" s="32" t="s">
        <v>10</v>
      </c>
      <c r="R347" s="32" t="s">
        <v>11</v>
      </c>
      <c r="S347" s="32" t="s">
        <v>55</v>
      </c>
      <c r="T347" s="97"/>
    </row>
    <row r="348" spans="3:20" ht="15.75">
      <c r="C348" s="28" t="s">
        <v>24</v>
      </c>
      <c r="D348" s="38">
        <v>184</v>
      </c>
      <c r="E348" s="38">
        <v>172</v>
      </c>
      <c r="F348" s="38">
        <v>188</v>
      </c>
      <c r="G348" s="43">
        <f>+SUM(D348:F348)</f>
        <v>544</v>
      </c>
      <c r="H348" s="38"/>
      <c r="I348" s="38"/>
      <c r="J348" s="38"/>
      <c r="K348" s="43"/>
      <c r="L348" s="38"/>
      <c r="M348" s="38"/>
      <c r="N348" s="38"/>
      <c r="O348" s="43"/>
      <c r="P348" s="73"/>
      <c r="Q348" s="73"/>
      <c r="R348" s="73"/>
      <c r="S348" s="43"/>
      <c r="T348" s="43">
        <f t="shared" ref="T348:T353" si="12">SUM(G348,O348,K348, S348)</f>
        <v>544</v>
      </c>
    </row>
    <row r="349" spans="3:20" ht="15.75">
      <c r="C349" s="28" t="s">
        <v>16</v>
      </c>
      <c r="D349" s="38">
        <v>2</v>
      </c>
      <c r="E349" s="38">
        <v>0</v>
      </c>
      <c r="F349" s="38">
        <v>1</v>
      </c>
      <c r="G349" s="43">
        <f t="shared" ref="G349:G353" si="13">+SUM(D349:F349)</f>
        <v>3</v>
      </c>
      <c r="H349" s="38"/>
      <c r="I349" s="38"/>
      <c r="J349" s="38"/>
      <c r="K349" s="43"/>
      <c r="L349" s="38"/>
      <c r="M349" s="38"/>
      <c r="N349" s="38"/>
      <c r="O349" s="43"/>
      <c r="P349" s="73"/>
      <c r="Q349" s="73"/>
      <c r="R349" s="73"/>
      <c r="S349" s="43"/>
      <c r="T349" s="43">
        <f t="shared" si="12"/>
        <v>3</v>
      </c>
    </row>
    <row r="350" spans="3:20" ht="15.75">
      <c r="C350" s="28" t="s">
        <v>17</v>
      </c>
      <c r="D350" s="38">
        <v>2230</v>
      </c>
      <c r="E350" s="38">
        <v>1949</v>
      </c>
      <c r="F350" s="38">
        <v>2294</v>
      </c>
      <c r="G350" s="43">
        <f t="shared" si="13"/>
        <v>6473</v>
      </c>
      <c r="H350" s="38"/>
      <c r="I350" s="38"/>
      <c r="J350" s="38"/>
      <c r="K350" s="43"/>
      <c r="L350" s="38"/>
      <c r="M350" s="38"/>
      <c r="N350" s="38"/>
      <c r="O350" s="43"/>
      <c r="P350" s="75"/>
      <c r="Q350" s="75"/>
      <c r="R350" s="75"/>
      <c r="S350" s="43"/>
      <c r="T350" s="43">
        <f t="shared" si="12"/>
        <v>6473</v>
      </c>
    </row>
    <row r="351" spans="3:20" ht="15.75">
      <c r="C351" s="28" t="s">
        <v>18</v>
      </c>
      <c r="D351" s="38">
        <v>316</v>
      </c>
      <c r="E351" s="38">
        <v>283</v>
      </c>
      <c r="F351" s="38">
        <v>320</v>
      </c>
      <c r="G351" s="43">
        <f>+SUM(D351:F351)</f>
        <v>919</v>
      </c>
      <c r="H351" s="38"/>
      <c r="I351" s="38"/>
      <c r="J351" s="38"/>
      <c r="K351" s="43"/>
      <c r="L351" s="38"/>
      <c r="M351" s="38"/>
      <c r="N351" s="38"/>
      <c r="O351" s="43"/>
      <c r="P351" s="73"/>
      <c r="Q351" s="73"/>
      <c r="R351" s="73"/>
      <c r="S351" s="43"/>
      <c r="T351" s="43">
        <f t="shared" si="12"/>
        <v>919</v>
      </c>
    </row>
    <row r="352" spans="3:20" ht="15.75">
      <c r="C352" s="28" t="s">
        <v>19</v>
      </c>
      <c r="D352" s="38">
        <v>39</v>
      </c>
      <c r="E352" s="38">
        <v>32</v>
      </c>
      <c r="F352" s="38">
        <v>28</v>
      </c>
      <c r="G352" s="43">
        <f t="shared" si="13"/>
        <v>99</v>
      </c>
      <c r="H352" s="38"/>
      <c r="I352" s="38"/>
      <c r="J352" s="38"/>
      <c r="K352" s="43"/>
      <c r="L352" s="38"/>
      <c r="M352" s="38"/>
      <c r="N352" s="38"/>
      <c r="O352" s="43"/>
      <c r="P352" s="73"/>
      <c r="Q352" s="73"/>
      <c r="R352" s="73"/>
      <c r="S352" s="43"/>
      <c r="T352" s="43">
        <f t="shared" si="12"/>
        <v>99</v>
      </c>
    </row>
    <row r="353" spans="3:20" ht="15.75">
      <c r="C353" s="28" t="s">
        <v>20</v>
      </c>
      <c r="D353" s="38">
        <v>2</v>
      </c>
      <c r="E353" s="38">
        <v>1</v>
      </c>
      <c r="F353" s="38">
        <v>1</v>
      </c>
      <c r="G353" s="43">
        <f t="shared" si="13"/>
        <v>4</v>
      </c>
      <c r="H353" s="38"/>
      <c r="I353" s="38"/>
      <c r="J353" s="38"/>
      <c r="K353" s="43"/>
      <c r="L353" s="38"/>
      <c r="M353" s="38"/>
      <c r="N353" s="38"/>
      <c r="O353" s="43"/>
      <c r="P353" s="73"/>
      <c r="Q353" s="73"/>
      <c r="R353" s="73"/>
      <c r="S353" s="43"/>
      <c r="T353" s="43">
        <f t="shared" si="12"/>
        <v>4</v>
      </c>
    </row>
    <row r="354" spans="3:20" ht="15.75">
      <c r="C354" s="33" t="s">
        <v>62</v>
      </c>
      <c r="D354" s="34">
        <f t="shared" ref="D354:T354" si="14">SUM(D348:D353)</f>
        <v>2773</v>
      </c>
      <c r="E354" s="34">
        <f>SUM(E348:E353)</f>
        <v>2437</v>
      </c>
      <c r="F354" s="34">
        <f t="shared" si="14"/>
        <v>2832</v>
      </c>
      <c r="G354" s="34">
        <f t="shared" si="14"/>
        <v>8042</v>
      </c>
      <c r="H354" s="34">
        <f t="shared" si="14"/>
        <v>0</v>
      </c>
      <c r="I354" s="34">
        <f t="shared" si="14"/>
        <v>0</v>
      </c>
      <c r="J354" s="34">
        <f t="shared" si="14"/>
        <v>0</v>
      </c>
      <c r="K354" s="34">
        <f t="shared" si="14"/>
        <v>0</v>
      </c>
      <c r="L354" s="34">
        <f t="shared" si="14"/>
        <v>0</v>
      </c>
      <c r="M354" s="34">
        <f t="shared" si="14"/>
        <v>0</v>
      </c>
      <c r="N354" s="34">
        <f t="shared" si="14"/>
        <v>0</v>
      </c>
      <c r="O354" s="34">
        <f t="shared" si="14"/>
        <v>0</v>
      </c>
      <c r="P354" s="34">
        <f t="shared" si="14"/>
        <v>0</v>
      </c>
      <c r="Q354" s="34">
        <f t="shared" si="14"/>
        <v>0</v>
      </c>
      <c r="R354" s="34">
        <f t="shared" si="14"/>
        <v>0</v>
      </c>
      <c r="S354" s="34">
        <f t="shared" si="14"/>
        <v>0</v>
      </c>
      <c r="T354" s="34">
        <f t="shared" si="14"/>
        <v>8042</v>
      </c>
    </row>
    <row r="390" spans="3:20" ht="15.75" thickBot="1"/>
    <row r="391" spans="3:20" ht="15.75">
      <c r="C391" s="92" t="s">
        <v>67</v>
      </c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4"/>
    </row>
    <row r="392" spans="3:20" ht="15.75">
      <c r="C392" s="98" t="s">
        <v>99</v>
      </c>
      <c r="D392" s="95" t="s">
        <v>12</v>
      </c>
      <c r="E392" s="95"/>
      <c r="F392" s="95"/>
      <c r="G392" s="95"/>
      <c r="H392" s="95" t="s">
        <v>13</v>
      </c>
      <c r="I392" s="95"/>
      <c r="J392" s="95"/>
      <c r="K392" s="95"/>
      <c r="L392" s="95" t="s">
        <v>14</v>
      </c>
      <c r="M392" s="95"/>
      <c r="N392" s="95"/>
      <c r="O392" s="95"/>
      <c r="P392" s="95" t="s">
        <v>15</v>
      </c>
      <c r="Q392" s="95"/>
      <c r="R392" s="95"/>
      <c r="S392" s="95"/>
      <c r="T392" s="96" t="s">
        <v>39</v>
      </c>
    </row>
    <row r="393" spans="3:20" ht="16.5" thickBot="1">
      <c r="C393" s="99"/>
      <c r="D393" s="32" t="s">
        <v>1</v>
      </c>
      <c r="E393" s="32" t="s">
        <v>2</v>
      </c>
      <c r="F393" s="32" t="s">
        <v>3</v>
      </c>
      <c r="G393" s="32" t="s">
        <v>21</v>
      </c>
      <c r="H393" s="32" t="s">
        <v>4</v>
      </c>
      <c r="I393" s="32" t="s">
        <v>5</v>
      </c>
      <c r="J393" s="32" t="s">
        <v>6</v>
      </c>
      <c r="K393" s="32" t="s">
        <v>53</v>
      </c>
      <c r="L393" s="32" t="s">
        <v>7</v>
      </c>
      <c r="M393" s="32" t="s">
        <v>8</v>
      </c>
      <c r="N393" s="32" t="s">
        <v>59</v>
      </c>
      <c r="O393" s="32" t="s">
        <v>54</v>
      </c>
      <c r="P393" s="32" t="s">
        <v>9</v>
      </c>
      <c r="Q393" s="32" t="s">
        <v>10</v>
      </c>
      <c r="R393" s="32" t="s">
        <v>11</v>
      </c>
      <c r="S393" s="32" t="s">
        <v>55</v>
      </c>
      <c r="T393" s="97"/>
    </row>
    <row r="394" spans="3:20" ht="15.75">
      <c r="C394" s="28" t="s">
        <v>24</v>
      </c>
      <c r="D394" s="38">
        <v>172</v>
      </c>
      <c r="E394" s="38">
        <v>145</v>
      </c>
      <c r="F394" s="38">
        <v>185</v>
      </c>
      <c r="G394" s="43">
        <f>+SUM(D394:F394)</f>
        <v>502</v>
      </c>
      <c r="H394" s="38"/>
      <c r="I394" s="38"/>
      <c r="J394" s="38"/>
      <c r="K394" s="43"/>
      <c r="L394" s="38"/>
      <c r="M394" s="38"/>
      <c r="N394" s="38"/>
      <c r="O394" s="43"/>
      <c r="P394" s="73"/>
      <c r="Q394" s="73"/>
      <c r="R394" s="73"/>
      <c r="S394" s="43"/>
      <c r="T394" s="43">
        <f t="shared" ref="T394:T399" si="15">SUM(G394,O394,K394, S394)</f>
        <v>502</v>
      </c>
    </row>
    <row r="395" spans="3:20" ht="15.75">
      <c r="C395" s="28" t="s">
        <v>16</v>
      </c>
      <c r="D395" s="38">
        <v>0</v>
      </c>
      <c r="E395" s="38">
        <v>0</v>
      </c>
      <c r="F395" s="38">
        <v>0</v>
      </c>
      <c r="G395" s="43">
        <f t="shared" ref="G395:G399" si="16">+SUM(D395:F395)</f>
        <v>0</v>
      </c>
      <c r="H395" s="38"/>
      <c r="I395" s="38"/>
      <c r="J395" s="38"/>
      <c r="K395" s="43"/>
      <c r="L395" s="38"/>
      <c r="M395" s="38"/>
      <c r="N395" s="38"/>
      <c r="O395" s="43"/>
      <c r="P395" s="73"/>
      <c r="Q395" s="73"/>
      <c r="R395" s="73"/>
      <c r="S395" s="43"/>
      <c r="T395" s="43">
        <f t="shared" si="15"/>
        <v>0</v>
      </c>
    </row>
    <row r="396" spans="3:20" ht="15.75">
      <c r="C396" s="28" t="s">
        <v>17</v>
      </c>
      <c r="D396" s="38">
        <v>1393</v>
      </c>
      <c r="E396" s="38">
        <v>1052</v>
      </c>
      <c r="F396" s="38">
        <v>1242</v>
      </c>
      <c r="G396" s="43">
        <f t="shared" si="16"/>
        <v>3687</v>
      </c>
      <c r="H396" s="38"/>
      <c r="I396" s="38"/>
      <c r="J396" s="38"/>
      <c r="K396" s="43"/>
      <c r="L396" s="38"/>
      <c r="M396" s="38"/>
      <c r="N396" s="38"/>
      <c r="O396" s="43"/>
      <c r="P396" s="75"/>
      <c r="Q396" s="75"/>
      <c r="R396" s="75"/>
      <c r="S396" s="43"/>
      <c r="T396" s="43">
        <f t="shared" si="15"/>
        <v>3687</v>
      </c>
    </row>
    <row r="397" spans="3:20" ht="15.75">
      <c r="C397" s="28" t="s">
        <v>18</v>
      </c>
      <c r="D397" s="38">
        <v>253</v>
      </c>
      <c r="E397" s="38">
        <v>191</v>
      </c>
      <c r="F397" s="38">
        <v>227</v>
      </c>
      <c r="G397" s="43">
        <f t="shared" si="16"/>
        <v>671</v>
      </c>
      <c r="H397" s="38"/>
      <c r="I397" s="38"/>
      <c r="J397" s="38"/>
      <c r="K397" s="43"/>
      <c r="L397" s="38"/>
      <c r="M397" s="38"/>
      <c r="N397" s="38"/>
      <c r="O397" s="43"/>
      <c r="P397" s="73"/>
      <c r="Q397" s="73"/>
      <c r="R397" s="73"/>
      <c r="S397" s="43"/>
      <c r="T397" s="43">
        <f t="shared" si="15"/>
        <v>671</v>
      </c>
    </row>
    <row r="398" spans="3:20" ht="15.75">
      <c r="C398" s="28" t="s">
        <v>19</v>
      </c>
      <c r="D398" s="38">
        <v>50</v>
      </c>
      <c r="E398" s="38">
        <v>41</v>
      </c>
      <c r="F398" s="38">
        <v>43</v>
      </c>
      <c r="G398" s="43">
        <f t="shared" si="16"/>
        <v>134</v>
      </c>
      <c r="H398" s="38"/>
      <c r="I398" s="38"/>
      <c r="J398" s="38"/>
      <c r="K398" s="43"/>
      <c r="L398" s="38"/>
      <c r="M398" s="38"/>
      <c r="N398" s="38"/>
      <c r="O398" s="43"/>
      <c r="P398" s="73"/>
      <c r="Q398" s="73"/>
      <c r="R398" s="73"/>
      <c r="S398" s="43"/>
      <c r="T398" s="43">
        <f t="shared" si="15"/>
        <v>134</v>
      </c>
    </row>
    <row r="399" spans="3:20" ht="15.75">
      <c r="C399" s="28" t="s">
        <v>20</v>
      </c>
      <c r="D399" s="38">
        <v>3</v>
      </c>
      <c r="E399" s="38">
        <v>3</v>
      </c>
      <c r="F399" s="38">
        <v>1</v>
      </c>
      <c r="G399" s="43">
        <f t="shared" si="16"/>
        <v>7</v>
      </c>
      <c r="H399" s="38"/>
      <c r="I399" s="38"/>
      <c r="J399" s="38"/>
      <c r="K399" s="43"/>
      <c r="L399" s="38"/>
      <c r="M399" s="38"/>
      <c r="N399" s="38"/>
      <c r="O399" s="43"/>
      <c r="P399" s="73"/>
      <c r="Q399" s="73"/>
      <c r="R399" s="73"/>
      <c r="S399" s="43"/>
      <c r="T399" s="43">
        <f t="shared" si="15"/>
        <v>7</v>
      </c>
    </row>
    <row r="400" spans="3:20" ht="15.75">
      <c r="C400" s="33" t="s">
        <v>62</v>
      </c>
      <c r="D400" s="34">
        <f t="shared" ref="D400:T400" si="17">SUM(D394:D399)</f>
        <v>1871</v>
      </c>
      <c r="E400" s="34">
        <f t="shared" si="17"/>
        <v>1432</v>
      </c>
      <c r="F400" s="34">
        <f t="shared" si="17"/>
        <v>1698</v>
      </c>
      <c r="G400" s="34">
        <f t="shared" si="17"/>
        <v>5001</v>
      </c>
      <c r="H400" s="34">
        <f t="shared" si="17"/>
        <v>0</v>
      </c>
      <c r="I400" s="34">
        <f t="shared" si="17"/>
        <v>0</v>
      </c>
      <c r="J400" s="34">
        <f t="shared" si="17"/>
        <v>0</v>
      </c>
      <c r="K400" s="34">
        <f t="shared" si="17"/>
        <v>0</v>
      </c>
      <c r="L400" s="34">
        <f t="shared" si="17"/>
        <v>0</v>
      </c>
      <c r="M400" s="34">
        <f t="shared" si="17"/>
        <v>0</v>
      </c>
      <c r="N400" s="34">
        <f t="shared" si="17"/>
        <v>0</v>
      </c>
      <c r="O400" s="34">
        <f t="shared" si="17"/>
        <v>0</v>
      </c>
      <c r="P400" s="34">
        <f t="shared" si="17"/>
        <v>0</v>
      </c>
      <c r="Q400" s="34">
        <f t="shared" si="17"/>
        <v>0</v>
      </c>
      <c r="R400" s="34">
        <f t="shared" si="17"/>
        <v>0</v>
      </c>
      <c r="S400" s="34">
        <f t="shared" si="17"/>
        <v>0</v>
      </c>
      <c r="T400" s="34">
        <f t="shared" si="17"/>
        <v>5001</v>
      </c>
    </row>
    <row r="439" spans="3:20" ht="15.75" thickBot="1"/>
    <row r="440" spans="3:20" ht="15.75">
      <c r="C440" s="92" t="s">
        <v>65</v>
      </c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4"/>
    </row>
    <row r="441" spans="3:20" ht="15.75">
      <c r="C441" s="98" t="s">
        <v>99</v>
      </c>
      <c r="D441" s="95" t="s">
        <v>12</v>
      </c>
      <c r="E441" s="95"/>
      <c r="F441" s="95"/>
      <c r="G441" s="95"/>
      <c r="H441" s="95" t="s">
        <v>13</v>
      </c>
      <c r="I441" s="95"/>
      <c r="J441" s="95"/>
      <c r="K441" s="95"/>
      <c r="L441" s="95" t="s">
        <v>14</v>
      </c>
      <c r="M441" s="95"/>
      <c r="N441" s="95"/>
      <c r="O441" s="95"/>
      <c r="P441" s="95" t="s">
        <v>15</v>
      </c>
      <c r="Q441" s="95"/>
      <c r="R441" s="95"/>
      <c r="S441" s="95"/>
      <c r="T441" s="96" t="s">
        <v>39</v>
      </c>
    </row>
    <row r="442" spans="3:20" ht="16.5" thickBot="1">
      <c r="C442" s="99"/>
      <c r="D442" s="32" t="s">
        <v>1</v>
      </c>
      <c r="E442" s="32" t="s">
        <v>2</v>
      </c>
      <c r="F442" s="32" t="s">
        <v>3</v>
      </c>
      <c r="G442" s="32" t="s">
        <v>21</v>
      </c>
      <c r="H442" s="32" t="s">
        <v>4</v>
      </c>
      <c r="I442" s="32" t="s">
        <v>5</v>
      </c>
      <c r="J442" s="32" t="s">
        <v>6</v>
      </c>
      <c r="K442" s="32" t="s">
        <v>53</v>
      </c>
      <c r="L442" s="32" t="s">
        <v>7</v>
      </c>
      <c r="M442" s="32" t="s">
        <v>8</v>
      </c>
      <c r="N442" s="32" t="s">
        <v>59</v>
      </c>
      <c r="O442" s="32" t="s">
        <v>54</v>
      </c>
      <c r="P442" s="32" t="s">
        <v>9</v>
      </c>
      <c r="Q442" s="32" t="s">
        <v>10</v>
      </c>
      <c r="R442" s="32" t="s">
        <v>11</v>
      </c>
      <c r="S442" s="32" t="s">
        <v>55</v>
      </c>
      <c r="T442" s="97"/>
    </row>
    <row r="443" spans="3:20" ht="15.75">
      <c r="C443" s="29" t="s">
        <v>166</v>
      </c>
      <c r="D443" s="38">
        <v>841</v>
      </c>
      <c r="E443" s="38">
        <v>920</v>
      </c>
      <c r="F443" s="38">
        <v>1092</v>
      </c>
      <c r="G443" s="43">
        <f>+SUM(D443:F443)</f>
        <v>2853</v>
      </c>
      <c r="H443" s="38"/>
      <c r="I443" s="38"/>
      <c r="J443" s="38"/>
      <c r="K443" s="43"/>
      <c r="L443" s="38"/>
      <c r="M443" s="38"/>
      <c r="N443" s="38"/>
      <c r="O443" s="43"/>
      <c r="P443" s="76"/>
      <c r="Q443" s="76"/>
      <c r="R443" s="76"/>
      <c r="S443" s="43"/>
      <c r="T443" s="43">
        <f t="shared" ref="T443:T453" si="18">SUM(G443,O443,K443, S443)</f>
        <v>2853</v>
      </c>
    </row>
    <row r="444" spans="3:20" ht="15.75">
      <c r="C444" s="28" t="s">
        <v>79</v>
      </c>
      <c r="D444" s="38">
        <v>781</v>
      </c>
      <c r="E444" s="38">
        <v>763</v>
      </c>
      <c r="F444" s="38">
        <v>1022</v>
      </c>
      <c r="G444" s="43">
        <f t="shared" ref="G444:G453" si="19">+SUM(D444:F444)</f>
        <v>2566</v>
      </c>
      <c r="H444" s="38"/>
      <c r="I444" s="38"/>
      <c r="J444" s="38"/>
      <c r="K444" s="43"/>
      <c r="L444" s="38"/>
      <c r="M444" s="38"/>
      <c r="N444" s="38"/>
      <c r="O444" s="43"/>
      <c r="P444" s="76"/>
      <c r="Q444" s="76"/>
      <c r="R444" s="76"/>
      <c r="S444" s="43"/>
      <c r="T444" s="43">
        <f t="shared" si="18"/>
        <v>2566</v>
      </c>
    </row>
    <row r="445" spans="3:20" ht="15.75">
      <c r="C445" s="28" t="s">
        <v>24</v>
      </c>
      <c r="D445" s="38">
        <v>33</v>
      </c>
      <c r="E445" s="38">
        <v>33</v>
      </c>
      <c r="F445" s="38">
        <v>51</v>
      </c>
      <c r="G445" s="43">
        <f t="shared" si="19"/>
        <v>117</v>
      </c>
      <c r="H445" s="38"/>
      <c r="I445" s="38"/>
      <c r="J445" s="38"/>
      <c r="K445" s="43"/>
      <c r="L445" s="38"/>
      <c r="M445" s="38"/>
      <c r="N445" s="38"/>
      <c r="O445" s="43"/>
      <c r="P445" s="76"/>
      <c r="Q445" s="76"/>
      <c r="R445" s="76"/>
      <c r="S445" s="43"/>
      <c r="T445" s="43">
        <f t="shared" si="18"/>
        <v>117</v>
      </c>
    </row>
    <row r="446" spans="3:20" ht="15.75">
      <c r="C446" s="28" t="s">
        <v>165</v>
      </c>
      <c r="D446" s="38">
        <v>45</v>
      </c>
      <c r="E446" s="38">
        <v>52</v>
      </c>
      <c r="F446" s="38">
        <v>62</v>
      </c>
      <c r="G446" s="43">
        <f t="shared" si="19"/>
        <v>159</v>
      </c>
      <c r="H446" s="38"/>
      <c r="I446" s="38"/>
      <c r="J446" s="38"/>
      <c r="K446" s="43"/>
      <c r="L446" s="38"/>
      <c r="M446" s="38"/>
      <c r="N446" s="38"/>
      <c r="O446" s="43"/>
      <c r="P446" s="76"/>
      <c r="Q446" s="76"/>
      <c r="R446" s="76"/>
      <c r="S446" s="43"/>
      <c r="T446" s="43">
        <f t="shared" si="18"/>
        <v>159</v>
      </c>
    </row>
    <row r="447" spans="3:20" ht="15.75">
      <c r="C447" s="28" t="s">
        <v>16</v>
      </c>
      <c r="D447" s="38">
        <v>0</v>
      </c>
      <c r="E447" s="38">
        <v>0</v>
      </c>
      <c r="F447" s="38">
        <v>0</v>
      </c>
      <c r="G447" s="43">
        <f t="shared" si="19"/>
        <v>0</v>
      </c>
      <c r="H447" s="38"/>
      <c r="I447" s="38"/>
      <c r="J447" s="38"/>
      <c r="K447" s="43"/>
      <c r="L447" s="38"/>
      <c r="M447" s="38"/>
      <c r="N447" s="38"/>
      <c r="O447" s="43"/>
      <c r="P447" s="76"/>
      <c r="Q447" s="76"/>
      <c r="R447" s="76"/>
      <c r="S447" s="43"/>
      <c r="T447" s="43">
        <f t="shared" si="18"/>
        <v>0</v>
      </c>
    </row>
    <row r="448" spans="3:20" ht="15.75">
      <c r="C448" s="28" t="s">
        <v>17</v>
      </c>
      <c r="D448" s="38">
        <v>681</v>
      </c>
      <c r="E448" s="38">
        <v>564</v>
      </c>
      <c r="F448" s="38">
        <v>623</v>
      </c>
      <c r="G448" s="43">
        <f t="shared" si="19"/>
        <v>1868</v>
      </c>
      <c r="H448" s="38"/>
      <c r="I448" s="38"/>
      <c r="J448" s="38"/>
      <c r="K448" s="43"/>
      <c r="L448" s="38"/>
      <c r="M448" s="38"/>
      <c r="N448" s="38"/>
      <c r="O448" s="43"/>
      <c r="P448" s="76"/>
      <c r="Q448" s="76"/>
      <c r="R448" s="76"/>
      <c r="S448" s="43"/>
      <c r="T448" s="43">
        <f t="shared" si="18"/>
        <v>1868</v>
      </c>
    </row>
    <row r="449" spans="3:20" ht="15.75">
      <c r="C449" s="28" t="s">
        <v>18</v>
      </c>
      <c r="D449" s="38">
        <v>46</v>
      </c>
      <c r="E449" s="38">
        <v>40</v>
      </c>
      <c r="F449" s="38">
        <v>46</v>
      </c>
      <c r="G449" s="43">
        <f t="shared" si="19"/>
        <v>132</v>
      </c>
      <c r="H449" s="38"/>
      <c r="I449" s="38"/>
      <c r="J449" s="38"/>
      <c r="K449" s="43"/>
      <c r="L449" s="38"/>
      <c r="M449" s="38"/>
      <c r="N449" s="38"/>
      <c r="O449" s="43"/>
      <c r="P449" s="76"/>
      <c r="Q449" s="76"/>
      <c r="R449" s="76"/>
      <c r="S449" s="43"/>
      <c r="T449" s="43">
        <f t="shared" si="18"/>
        <v>132</v>
      </c>
    </row>
    <row r="450" spans="3:20" ht="15.75">
      <c r="C450" s="28" t="s">
        <v>19</v>
      </c>
      <c r="D450" s="38">
        <v>4</v>
      </c>
      <c r="E450" s="38">
        <v>8</v>
      </c>
      <c r="F450" s="38">
        <v>4</v>
      </c>
      <c r="G450" s="43">
        <f t="shared" si="19"/>
        <v>16</v>
      </c>
      <c r="H450" s="38"/>
      <c r="I450" s="38"/>
      <c r="J450" s="38"/>
      <c r="K450" s="43"/>
      <c r="L450" s="38"/>
      <c r="M450" s="38"/>
      <c r="N450" s="38"/>
      <c r="O450" s="43"/>
      <c r="P450" s="76"/>
      <c r="Q450" s="76"/>
      <c r="R450" s="76"/>
      <c r="S450" s="43"/>
      <c r="T450" s="43">
        <f t="shared" si="18"/>
        <v>16</v>
      </c>
    </row>
    <row r="451" spans="3:20" ht="15.75">
      <c r="C451" s="28" t="s">
        <v>20</v>
      </c>
      <c r="D451" s="38">
        <v>3</v>
      </c>
      <c r="E451" s="38">
        <v>3</v>
      </c>
      <c r="F451" s="38">
        <v>1</v>
      </c>
      <c r="G451" s="43">
        <f t="shared" si="19"/>
        <v>7</v>
      </c>
      <c r="H451" s="38"/>
      <c r="I451" s="38"/>
      <c r="J451" s="38"/>
      <c r="K451" s="43"/>
      <c r="L451" s="38"/>
      <c r="M451" s="38"/>
      <c r="N451" s="38"/>
      <c r="O451" s="43"/>
      <c r="P451" s="76"/>
      <c r="Q451" s="76"/>
      <c r="R451" s="76"/>
      <c r="S451" s="43"/>
      <c r="T451" s="43">
        <f t="shared" si="18"/>
        <v>7</v>
      </c>
    </row>
    <row r="452" spans="3:20" ht="15.75">
      <c r="C452" s="28" t="s">
        <v>31</v>
      </c>
      <c r="D452" s="38">
        <v>0</v>
      </c>
      <c r="E452" s="38">
        <v>3</v>
      </c>
      <c r="F452" s="38">
        <v>0</v>
      </c>
      <c r="G452" s="43">
        <f t="shared" si="19"/>
        <v>3</v>
      </c>
      <c r="H452" s="38"/>
      <c r="I452" s="38"/>
      <c r="J452" s="38"/>
      <c r="K452" s="43"/>
      <c r="L452" s="38"/>
      <c r="M452" s="38"/>
      <c r="N452" s="38"/>
      <c r="O452" s="43"/>
      <c r="P452" s="76"/>
      <c r="Q452" s="76"/>
      <c r="R452" s="76"/>
      <c r="S452" s="43"/>
      <c r="T452" s="43">
        <f t="shared" si="18"/>
        <v>3</v>
      </c>
    </row>
    <row r="453" spans="3:20" ht="15.75">
      <c r="C453" s="28" t="s">
        <v>32</v>
      </c>
      <c r="D453" s="38">
        <v>43</v>
      </c>
      <c r="E453" s="38">
        <v>30</v>
      </c>
      <c r="F453" s="38">
        <v>0</v>
      </c>
      <c r="G453" s="43">
        <f t="shared" si="19"/>
        <v>73</v>
      </c>
      <c r="H453" s="38"/>
      <c r="I453" s="38"/>
      <c r="J453" s="38"/>
      <c r="K453" s="43"/>
      <c r="L453" s="38"/>
      <c r="M453" s="38"/>
      <c r="N453" s="38"/>
      <c r="O453" s="43"/>
      <c r="P453" s="76"/>
      <c r="Q453" s="76"/>
      <c r="R453" s="76"/>
      <c r="S453" s="43"/>
      <c r="T453" s="43">
        <f t="shared" si="18"/>
        <v>73</v>
      </c>
    </row>
    <row r="454" spans="3:20" ht="15.75">
      <c r="C454" s="33" t="s">
        <v>62</v>
      </c>
      <c r="D454" s="34">
        <f>SUM(D443:D453)</f>
        <v>2477</v>
      </c>
      <c r="E454" s="34">
        <f t="shared" ref="E454:O454" si="20">SUM(E443:E453)</f>
        <v>2416</v>
      </c>
      <c r="F454" s="34">
        <f t="shared" si="20"/>
        <v>2901</v>
      </c>
      <c r="G454" s="34">
        <f t="shared" si="20"/>
        <v>7794</v>
      </c>
      <c r="H454" s="34">
        <f t="shared" si="20"/>
        <v>0</v>
      </c>
      <c r="I454" s="34">
        <f t="shared" si="20"/>
        <v>0</v>
      </c>
      <c r="J454" s="34">
        <f t="shared" si="20"/>
        <v>0</v>
      </c>
      <c r="K454" s="34">
        <f t="shared" si="20"/>
        <v>0</v>
      </c>
      <c r="L454" s="34">
        <f t="shared" si="20"/>
        <v>0</v>
      </c>
      <c r="M454" s="34">
        <f t="shared" si="20"/>
        <v>0</v>
      </c>
      <c r="N454" s="34">
        <f t="shared" si="20"/>
        <v>0</v>
      </c>
      <c r="O454" s="34">
        <f t="shared" si="20"/>
        <v>0</v>
      </c>
      <c r="P454" s="77">
        <f>SUM(P443:P453)</f>
        <v>0</v>
      </c>
      <c r="Q454" s="77">
        <f t="shared" ref="Q454" si="21">SUM(Q443:Q453)</f>
        <v>0</v>
      </c>
      <c r="R454" s="77">
        <f t="shared" ref="R454" si="22">SUM(R443:R453)</f>
        <v>0</v>
      </c>
      <c r="S454" s="34">
        <f t="shared" ref="S454" si="23">SUM(S443:S453)</f>
        <v>0</v>
      </c>
      <c r="T454" s="34">
        <f t="shared" ref="T454" si="24">SUM(T443:T453)</f>
        <v>7794</v>
      </c>
    </row>
    <row r="494" spans="3:20" ht="15.75" thickBot="1"/>
    <row r="495" spans="3:20" ht="15.75">
      <c r="C495" s="92" t="s">
        <v>68</v>
      </c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4"/>
    </row>
    <row r="496" spans="3:20" ht="15.75">
      <c r="C496" s="98" t="s">
        <v>99</v>
      </c>
      <c r="D496" s="95" t="s">
        <v>12</v>
      </c>
      <c r="E496" s="95"/>
      <c r="F496" s="95"/>
      <c r="G496" s="95"/>
      <c r="H496" s="95" t="s">
        <v>13</v>
      </c>
      <c r="I496" s="95"/>
      <c r="J496" s="95"/>
      <c r="K496" s="95"/>
      <c r="L496" s="95" t="s">
        <v>14</v>
      </c>
      <c r="M496" s="95"/>
      <c r="N496" s="95"/>
      <c r="O496" s="95"/>
      <c r="P496" s="95" t="s">
        <v>15</v>
      </c>
      <c r="Q496" s="95"/>
      <c r="R496" s="95"/>
      <c r="S496" s="95"/>
      <c r="T496" s="96" t="s">
        <v>39</v>
      </c>
    </row>
    <row r="497" spans="3:20" ht="16.5" thickBot="1">
      <c r="C497" s="99"/>
      <c r="D497" s="32" t="s">
        <v>1</v>
      </c>
      <c r="E497" s="32" t="s">
        <v>2</v>
      </c>
      <c r="F497" s="32" t="s">
        <v>3</v>
      </c>
      <c r="G497" s="32" t="s">
        <v>21</v>
      </c>
      <c r="H497" s="32" t="s">
        <v>4</v>
      </c>
      <c r="I497" s="32" t="s">
        <v>5</v>
      </c>
      <c r="J497" s="32" t="s">
        <v>6</v>
      </c>
      <c r="K497" s="32" t="s">
        <v>53</v>
      </c>
      <c r="L497" s="32" t="s">
        <v>7</v>
      </c>
      <c r="M497" s="32" t="s">
        <v>8</v>
      </c>
      <c r="N497" s="32" t="s">
        <v>59</v>
      </c>
      <c r="O497" s="32" t="s">
        <v>54</v>
      </c>
      <c r="P497" s="32" t="s">
        <v>9</v>
      </c>
      <c r="Q497" s="32" t="s">
        <v>10</v>
      </c>
      <c r="R497" s="32" t="s">
        <v>11</v>
      </c>
      <c r="S497" s="32" t="s">
        <v>55</v>
      </c>
      <c r="T497" s="97"/>
    </row>
    <row r="498" spans="3:20" ht="15.75">
      <c r="C498" s="29" t="s">
        <v>166</v>
      </c>
      <c r="D498" s="38">
        <v>1403</v>
      </c>
      <c r="E498" s="38">
        <v>1410</v>
      </c>
      <c r="F498" s="38">
        <v>1594</v>
      </c>
      <c r="G498" s="43">
        <f>+SUM(D498:F498)</f>
        <v>4407</v>
      </c>
      <c r="H498" s="38"/>
      <c r="I498" s="38"/>
      <c r="J498" s="38"/>
      <c r="K498" s="43"/>
      <c r="L498" s="38"/>
      <c r="M498" s="38"/>
      <c r="N498" s="38"/>
      <c r="O498" s="43"/>
      <c r="P498" s="75"/>
      <c r="Q498" s="75"/>
      <c r="R498" s="75"/>
      <c r="S498" s="43"/>
      <c r="T498" s="43">
        <f>SUM(G498,O498,K498, S498)</f>
        <v>4407</v>
      </c>
    </row>
    <row r="499" spans="3:20" ht="15.75">
      <c r="C499" s="28" t="s">
        <v>79</v>
      </c>
      <c r="D499" s="38">
        <v>1040</v>
      </c>
      <c r="E499" s="38">
        <v>1196</v>
      </c>
      <c r="F499" s="38">
        <v>1468</v>
      </c>
      <c r="G499" s="43">
        <f t="shared" ref="G499:G509" si="25">+SUM(D499:F499)</f>
        <v>3704</v>
      </c>
      <c r="H499" s="38"/>
      <c r="I499" s="38"/>
      <c r="J499" s="38"/>
      <c r="K499" s="43"/>
      <c r="L499" s="38"/>
      <c r="M499" s="38"/>
      <c r="N499" s="38"/>
      <c r="O499" s="43"/>
      <c r="P499" s="75"/>
      <c r="Q499" s="75"/>
      <c r="R499" s="75"/>
      <c r="S499" s="43"/>
      <c r="T499" s="43">
        <f t="shared" ref="T499:T508" si="26">SUM(G499,O499,K499, S499)</f>
        <v>3704</v>
      </c>
    </row>
    <row r="500" spans="3:20" ht="15.75">
      <c r="C500" s="28" t="s">
        <v>24</v>
      </c>
      <c r="D500" s="38">
        <v>164</v>
      </c>
      <c r="E500" s="38">
        <v>126</v>
      </c>
      <c r="F500" s="38">
        <v>187</v>
      </c>
      <c r="G500" s="43">
        <f t="shared" si="25"/>
        <v>477</v>
      </c>
      <c r="H500" s="38"/>
      <c r="I500" s="38"/>
      <c r="J500" s="38"/>
      <c r="K500" s="43"/>
      <c r="L500" s="38"/>
      <c r="M500" s="38"/>
      <c r="N500" s="38"/>
      <c r="O500" s="43"/>
      <c r="P500" s="73"/>
      <c r="Q500" s="73"/>
      <c r="R500" s="73"/>
      <c r="S500" s="43"/>
      <c r="T500" s="43">
        <f t="shared" si="26"/>
        <v>477</v>
      </c>
    </row>
    <row r="501" spans="3:20" ht="15.75">
      <c r="C501" s="28" t="s">
        <v>25</v>
      </c>
      <c r="D501" s="38">
        <v>3</v>
      </c>
      <c r="E501" s="38">
        <v>10</v>
      </c>
      <c r="F501" s="38">
        <v>4</v>
      </c>
      <c r="G501" s="43">
        <f t="shared" si="25"/>
        <v>17</v>
      </c>
      <c r="H501" s="38"/>
      <c r="I501" s="38"/>
      <c r="J501" s="38"/>
      <c r="K501" s="43"/>
      <c r="L501" s="38"/>
      <c r="M501" s="38"/>
      <c r="N501" s="38"/>
      <c r="O501" s="43"/>
      <c r="P501" s="73"/>
      <c r="Q501" s="73"/>
      <c r="R501" s="73"/>
      <c r="S501" s="43"/>
      <c r="T501" s="43">
        <f t="shared" si="26"/>
        <v>17</v>
      </c>
    </row>
    <row r="502" spans="3:20" ht="15.75">
      <c r="C502" s="28" t="s">
        <v>28</v>
      </c>
      <c r="D502" s="38">
        <v>8</v>
      </c>
      <c r="E502" s="38">
        <v>5</v>
      </c>
      <c r="F502" s="38">
        <v>9</v>
      </c>
      <c r="G502" s="43">
        <f t="shared" si="25"/>
        <v>22</v>
      </c>
      <c r="H502" s="38"/>
      <c r="I502" s="38"/>
      <c r="J502" s="38"/>
      <c r="K502" s="43"/>
      <c r="L502" s="38"/>
      <c r="M502" s="38"/>
      <c r="N502" s="38"/>
      <c r="O502" s="43"/>
      <c r="P502" s="73"/>
      <c r="Q502" s="73"/>
      <c r="R502" s="73"/>
      <c r="S502" s="43"/>
      <c r="T502" s="43">
        <f t="shared" si="26"/>
        <v>22</v>
      </c>
    </row>
    <row r="503" spans="3:20" ht="15.75">
      <c r="C503" s="28" t="s">
        <v>165</v>
      </c>
      <c r="D503" s="38">
        <v>48</v>
      </c>
      <c r="E503" s="38">
        <v>43</v>
      </c>
      <c r="F503" s="38">
        <v>46</v>
      </c>
      <c r="G503" s="43">
        <f t="shared" si="25"/>
        <v>137</v>
      </c>
      <c r="H503" s="38"/>
      <c r="I503" s="38"/>
      <c r="J503" s="38"/>
      <c r="K503" s="43"/>
      <c r="L503" s="38"/>
      <c r="M503" s="38"/>
      <c r="N503" s="38"/>
      <c r="O503" s="43"/>
      <c r="P503" s="74"/>
      <c r="Q503" s="74"/>
      <c r="R503" s="74"/>
      <c r="S503" s="43"/>
      <c r="T503" s="43">
        <f t="shared" si="26"/>
        <v>137</v>
      </c>
    </row>
    <row r="504" spans="3:20" ht="15.75">
      <c r="C504" s="28" t="s">
        <v>16</v>
      </c>
      <c r="D504" s="38">
        <v>2</v>
      </c>
      <c r="E504" s="38">
        <v>1</v>
      </c>
      <c r="F504" s="38">
        <v>1</v>
      </c>
      <c r="G504" s="43">
        <f t="shared" si="25"/>
        <v>4</v>
      </c>
      <c r="H504" s="38"/>
      <c r="I504" s="38"/>
      <c r="J504" s="38"/>
      <c r="K504" s="43"/>
      <c r="L504" s="38"/>
      <c r="M504" s="38"/>
      <c r="N504" s="38"/>
      <c r="O504" s="43"/>
      <c r="P504" s="74"/>
      <c r="Q504" s="74"/>
      <c r="R504" s="74"/>
      <c r="S504" s="43"/>
      <c r="T504" s="43">
        <f t="shared" si="26"/>
        <v>4</v>
      </c>
    </row>
    <row r="505" spans="3:20" ht="15.75">
      <c r="C505" s="28" t="s">
        <v>17</v>
      </c>
      <c r="D505" s="38">
        <v>3230</v>
      </c>
      <c r="E505" s="38">
        <v>2671</v>
      </c>
      <c r="F505" s="38">
        <v>2927</v>
      </c>
      <c r="G505" s="43">
        <f t="shared" si="25"/>
        <v>8828</v>
      </c>
      <c r="H505" s="38"/>
      <c r="I505" s="38"/>
      <c r="J505" s="38"/>
      <c r="K505" s="43"/>
      <c r="L505" s="38"/>
      <c r="M505" s="38"/>
      <c r="N505" s="38"/>
      <c r="O505" s="43"/>
      <c r="P505" s="75"/>
      <c r="Q505" s="75"/>
      <c r="R505" s="75"/>
      <c r="S505" s="43"/>
      <c r="T505" s="43">
        <f t="shared" si="26"/>
        <v>8828</v>
      </c>
    </row>
    <row r="506" spans="3:20" ht="15.75">
      <c r="C506" s="28" t="s">
        <v>18</v>
      </c>
      <c r="D506" s="38">
        <v>382</v>
      </c>
      <c r="E506" s="38">
        <v>325</v>
      </c>
      <c r="F506" s="38">
        <v>386</v>
      </c>
      <c r="G506" s="43">
        <f t="shared" si="25"/>
        <v>1093</v>
      </c>
      <c r="H506" s="38"/>
      <c r="I506" s="38"/>
      <c r="J506" s="38"/>
      <c r="K506" s="43"/>
      <c r="L506" s="38"/>
      <c r="M506" s="38"/>
      <c r="N506" s="38"/>
      <c r="O506" s="43"/>
      <c r="P506" s="73"/>
      <c r="Q506" s="73"/>
      <c r="R506" s="73"/>
      <c r="S506" s="43"/>
      <c r="T506" s="43">
        <f t="shared" si="26"/>
        <v>1093</v>
      </c>
    </row>
    <row r="507" spans="3:20" ht="15.75">
      <c r="C507" s="28" t="s">
        <v>19</v>
      </c>
      <c r="D507" s="38">
        <v>32</v>
      </c>
      <c r="E507" s="38">
        <v>37</v>
      </c>
      <c r="F507" s="38">
        <v>47</v>
      </c>
      <c r="G507" s="43">
        <f t="shared" si="25"/>
        <v>116</v>
      </c>
      <c r="H507" s="38"/>
      <c r="I507" s="38"/>
      <c r="J507" s="38"/>
      <c r="K507" s="43"/>
      <c r="L507" s="38"/>
      <c r="M507" s="38"/>
      <c r="N507" s="38"/>
      <c r="O507" s="43"/>
      <c r="P507" s="73"/>
      <c r="Q507" s="73"/>
      <c r="R507" s="73"/>
      <c r="S507" s="43"/>
      <c r="T507" s="43">
        <f t="shared" si="26"/>
        <v>116</v>
      </c>
    </row>
    <row r="508" spans="3:20" ht="15.75">
      <c r="C508" s="28" t="s">
        <v>20</v>
      </c>
      <c r="D508" s="38">
        <v>3</v>
      </c>
      <c r="E508" s="38">
        <v>3</v>
      </c>
      <c r="F508" s="38">
        <v>4</v>
      </c>
      <c r="G508" s="43">
        <f t="shared" si="25"/>
        <v>10</v>
      </c>
      <c r="H508" s="38"/>
      <c r="I508" s="38"/>
      <c r="J508" s="38"/>
      <c r="K508" s="43"/>
      <c r="L508" s="38"/>
      <c r="M508" s="38"/>
      <c r="N508" s="38"/>
      <c r="O508" s="43"/>
      <c r="P508" s="73"/>
      <c r="Q508" s="73"/>
      <c r="R508" s="73"/>
      <c r="S508" s="43"/>
      <c r="T508" s="43">
        <f t="shared" si="26"/>
        <v>10</v>
      </c>
    </row>
    <row r="509" spans="3:20" ht="15.75">
      <c r="C509" s="28" t="s">
        <v>31</v>
      </c>
      <c r="D509" s="38">
        <v>93</v>
      </c>
      <c r="E509" s="38">
        <v>97</v>
      </c>
      <c r="F509" s="38">
        <v>164</v>
      </c>
      <c r="G509" s="43">
        <f t="shared" si="25"/>
        <v>354</v>
      </c>
      <c r="H509" s="38"/>
      <c r="I509" s="38"/>
      <c r="J509" s="38"/>
      <c r="K509" s="43"/>
      <c r="L509" s="38"/>
      <c r="M509" s="38"/>
      <c r="N509" s="38"/>
      <c r="O509" s="43"/>
      <c r="P509" s="73"/>
      <c r="Q509" s="73"/>
      <c r="R509" s="73"/>
      <c r="S509" s="43"/>
      <c r="T509" s="43">
        <f>S509+O509+K509+G509</f>
        <v>354</v>
      </c>
    </row>
    <row r="510" spans="3:20" ht="15.75">
      <c r="C510" s="28" t="s">
        <v>32</v>
      </c>
      <c r="D510" s="38">
        <v>264</v>
      </c>
      <c r="E510" s="38">
        <v>218</v>
      </c>
      <c r="F510" s="38">
        <v>422</v>
      </c>
      <c r="G510" s="43">
        <f t="shared" ref="G510:G514" si="27">+SUM(D510:F510)</f>
        <v>904</v>
      </c>
      <c r="H510" s="38"/>
      <c r="I510" s="38"/>
      <c r="J510" s="38"/>
      <c r="K510" s="43"/>
      <c r="L510" s="38"/>
      <c r="M510" s="38"/>
      <c r="N510" s="38"/>
      <c r="O510" s="43"/>
      <c r="P510" s="73"/>
      <c r="Q510" s="73"/>
      <c r="R510" s="73"/>
      <c r="S510" s="43"/>
      <c r="T510" s="43">
        <f t="shared" ref="T510:T514" si="28">SUM(G510,O510,K510, S510)</f>
        <v>904</v>
      </c>
    </row>
    <row r="511" spans="3:20" ht="15.75">
      <c r="C511" s="28" t="s">
        <v>160</v>
      </c>
      <c r="D511" s="38">
        <v>0</v>
      </c>
      <c r="E511" s="38">
        <v>0</v>
      </c>
      <c r="F511" s="38">
        <v>0</v>
      </c>
      <c r="G511" s="43">
        <f t="shared" si="27"/>
        <v>0</v>
      </c>
      <c r="H511" s="38"/>
      <c r="I511" s="38"/>
      <c r="J511" s="38"/>
      <c r="K511" s="43"/>
      <c r="L511" s="38"/>
      <c r="M511" s="38"/>
      <c r="N511" s="38"/>
      <c r="O511" s="43"/>
      <c r="P511" s="73"/>
      <c r="Q511" s="73"/>
      <c r="R511" s="73"/>
      <c r="S511" s="43"/>
      <c r="T511" s="43">
        <f t="shared" si="28"/>
        <v>0</v>
      </c>
    </row>
    <row r="512" spans="3:20" ht="15.75">
      <c r="C512" s="28" t="s">
        <v>161</v>
      </c>
      <c r="D512" s="38">
        <v>36</v>
      </c>
      <c r="E512" s="38">
        <v>25</v>
      </c>
      <c r="F512" s="38">
        <v>43</v>
      </c>
      <c r="G512" s="43">
        <f t="shared" si="27"/>
        <v>104</v>
      </c>
      <c r="H512" s="38"/>
      <c r="I512" s="38"/>
      <c r="J512" s="38"/>
      <c r="K512" s="43"/>
      <c r="L512" s="38"/>
      <c r="M512" s="38"/>
      <c r="N512" s="38"/>
      <c r="O512" s="43"/>
      <c r="P512" s="73"/>
      <c r="Q512" s="73"/>
      <c r="R512" s="73"/>
      <c r="S512" s="43"/>
      <c r="T512" s="43">
        <f t="shared" si="28"/>
        <v>104</v>
      </c>
    </row>
    <row r="513" spans="3:20" ht="15.75">
      <c r="C513" s="28" t="s">
        <v>162</v>
      </c>
      <c r="D513" s="38">
        <v>1</v>
      </c>
      <c r="E513" s="38">
        <v>0</v>
      </c>
      <c r="F513" s="38">
        <v>1</v>
      </c>
      <c r="G513" s="43">
        <f t="shared" si="27"/>
        <v>2</v>
      </c>
      <c r="H513" s="38"/>
      <c r="I513" s="38"/>
      <c r="J513" s="38"/>
      <c r="K513" s="43"/>
      <c r="L513" s="38"/>
      <c r="M513" s="38"/>
      <c r="N513" s="38"/>
      <c r="O513" s="43"/>
      <c r="P513" s="73"/>
      <c r="Q513" s="73"/>
      <c r="R513" s="73"/>
      <c r="S513" s="43"/>
      <c r="T513" s="43">
        <f t="shared" si="28"/>
        <v>2</v>
      </c>
    </row>
    <row r="514" spans="3:20" ht="15.75">
      <c r="C514" s="28" t="s">
        <v>163</v>
      </c>
      <c r="D514" s="38">
        <v>0</v>
      </c>
      <c r="E514" s="38">
        <v>4</v>
      </c>
      <c r="F514" s="38">
        <v>4</v>
      </c>
      <c r="G514" s="43">
        <f t="shared" si="27"/>
        <v>8</v>
      </c>
      <c r="H514" s="38"/>
      <c r="I514" s="38"/>
      <c r="J514" s="38"/>
      <c r="K514" s="43"/>
      <c r="L514" s="38"/>
      <c r="M514" s="38"/>
      <c r="N514" s="38"/>
      <c r="O514" s="43"/>
      <c r="P514" s="73"/>
      <c r="Q514" s="73"/>
      <c r="R514" s="73"/>
      <c r="S514" s="43"/>
      <c r="T514" s="43">
        <f t="shared" si="28"/>
        <v>8</v>
      </c>
    </row>
    <row r="515" spans="3:20" ht="15.75">
      <c r="C515" s="33" t="s">
        <v>62</v>
      </c>
      <c r="D515" s="34">
        <f t="shared" ref="D515:T515" si="29">SUM(D498:D514)</f>
        <v>6709</v>
      </c>
      <c r="E515" s="34">
        <f t="shared" si="29"/>
        <v>6171</v>
      </c>
      <c r="F515" s="34">
        <f t="shared" si="29"/>
        <v>7307</v>
      </c>
      <c r="G515" s="34">
        <f t="shared" si="29"/>
        <v>20187</v>
      </c>
      <c r="H515" s="34">
        <f t="shared" si="29"/>
        <v>0</v>
      </c>
      <c r="I515" s="34">
        <f t="shared" si="29"/>
        <v>0</v>
      </c>
      <c r="J515" s="34">
        <f t="shared" si="29"/>
        <v>0</v>
      </c>
      <c r="K515" s="34">
        <f t="shared" si="29"/>
        <v>0</v>
      </c>
      <c r="L515" s="34">
        <f t="shared" si="29"/>
        <v>0</v>
      </c>
      <c r="M515" s="34">
        <f t="shared" si="29"/>
        <v>0</v>
      </c>
      <c r="N515" s="34">
        <f t="shared" si="29"/>
        <v>0</v>
      </c>
      <c r="O515" s="34">
        <f t="shared" si="29"/>
        <v>0</v>
      </c>
      <c r="P515" s="34">
        <f t="shared" si="29"/>
        <v>0</v>
      </c>
      <c r="Q515" s="34">
        <f t="shared" si="29"/>
        <v>0</v>
      </c>
      <c r="R515" s="34">
        <f t="shared" si="29"/>
        <v>0</v>
      </c>
      <c r="S515" s="34">
        <f t="shared" si="29"/>
        <v>0</v>
      </c>
      <c r="T515" s="34">
        <f t="shared" si="29"/>
        <v>20187</v>
      </c>
    </row>
    <row r="565" spans="3:20" ht="15.75" thickBot="1"/>
    <row r="566" spans="3:20" ht="15.75">
      <c r="C566" s="92" t="s">
        <v>69</v>
      </c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4"/>
    </row>
    <row r="567" spans="3:20" ht="15.75">
      <c r="C567" s="98" t="s">
        <v>99</v>
      </c>
      <c r="D567" s="95" t="s">
        <v>12</v>
      </c>
      <c r="E567" s="95"/>
      <c r="F567" s="95"/>
      <c r="G567" s="95"/>
      <c r="H567" s="95" t="s">
        <v>13</v>
      </c>
      <c r="I567" s="95"/>
      <c r="J567" s="95"/>
      <c r="K567" s="95"/>
      <c r="L567" s="95" t="s">
        <v>14</v>
      </c>
      <c r="M567" s="95"/>
      <c r="N567" s="95"/>
      <c r="O567" s="95"/>
      <c r="P567" s="95" t="s">
        <v>15</v>
      </c>
      <c r="Q567" s="95"/>
      <c r="R567" s="95"/>
      <c r="S567" s="95"/>
      <c r="T567" s="96" t="s">
        <v>39</v>
      </c>
    </row>
    <row r="568" spans="3:20" ht="16.5" thickBot="1">
      <c r="C568" s="99"/>
      <c r="D568" s="32" t="s">
        <v>1</v>
      </c>
      <c r="E568" s="32" t="s">
        <v>2</v>
      </c>
      <c r="F568" s="32" t="s">
        <v>3</v>
      </c>
      <c r="G568" s="32" t="s">
        <v>21</v>
      </c>
      <c r="H568" s="32" t="s">
        <v>4</v>
      </c>
      <c r="I568" s="32" t="s">
        <v>5</v>
      </c>
      <c r="J568" s="32" t="s">
        <v>6</v>
      </c>
      <c r="K568" s="32" t="s">
        <v>53</v>
      </c>
      <c r="L568" s="32" t="s">
        <v>7</v>
      </c>
      <c r="M568" s="32" t="s">
        <v>8</v>
      </c>
      <c r="N568" s="32" t="s">
        <v>59</v>
      </c>
      <c r="O568" s="32" t="s">
        <v>54</v>
      </c>
      <c r="P568" s="32" t="s">
        <v>9</v>
      </c>
      <c r="Q568" s="32" t="s">
        <v>10</v>
      </c>
      <c r="R568" s="32" t="s">
        <v>11</v>
      </c>
      <c r="S568" s="32" t="s">
        <v>55</v>
      </c>
      <c r="T568" s="97"/>
    </row>
    <row r="569" spans="3:20" ht="15.75">
      <c r="C569" s="29" t="s">
        <v>166</v>
      </c>
      <c r="D569" s="38">
        <v>790</v>
      </c>
      <c r="E569" s="38">
        <v>784</v>
      </c>
      <c r="F569" s="38">
        <v>820</v>
      </c>
      <c r="G569" s="43">
        <f>+SUM(D569:F569)</f>
        <v>2394</v>
      </c>
      <c r="H569" s="38"/>
      <c r="I569" s="38"/>
      <c r="J569" s="38"/>
      <c r="K569" s="43"/>
      <c r="L569" s="38"/>
      <c r="M569" s="38"/>
      <c r="N569" s="38"/>
      <c r="O569" s="43"/>
      <c r="P569" s="73"/>
      <c r="Q569" s="73"/>
      <c r="R569" s="73"/>
      <c r="S569" s="43"/>
      <c r="T569" s="43">
        <f>SUM(G569,O569,K569, S569)</f>
        <v>2394</v>
      </c>
    </row>
    <row r="570" spans="3:20" ht="15.75">
      <c r="C570" s="28" t="s">
        <v>79</v>
      </c>
      <c r="D570" s="38">
        <v>642</v>
      </c>
      <c r="E570" s="38">
        <v>797</v>
      </c>
      <c r="F570" s="38">
        <v>887</v>
      </c>
      <c r="G570" s="43">
        <f t="shared" ref="G570:G582" si="30">+SUM(D570:F570)</f>
        <v>2326</v>
      </c>
      <c r="H570" s="38"/>
      <c r="I570" s="38"/>
      <c r="J570" s="38"/>
      <c r="K570" s="43"/>
      <c r="L570" s="38"/>
      <c r="M570" s="38"/>
      <c r="N570" s="38"/>
      <c r="O570" s="43"/>
      <c r="P570" s="73"/>
      <c r="Q570" s="73"/>
      <c r="R570" s="73"/>
      <c r="S570" s="43"/>
      <c r="T570" s="43">
        <f t="shared" ref="T570:T582" si="31">SUM(G570,O570,K570, S570)</f>
        <v>2326</v>
      </c>
    </row>
    <row r="571" spans="3:20" ht="15.75">
      <c r="C571" s="28" t="s">
        <v>24</v>
      </c>
      <c r="D571" s="38">
        <v>62</v>
      </c>
      <c r="E571" s="38">
        <v>64</v>
      </c>
      <c r="F571" s="38">
        <v>86</v>
      </c>
      <c r="G571" s="43">
        <f t="shared" si="30"/>
        <v>212</v>
      </c>
      <c r="H571" s="38"/>
      <c r="I571" s="38"/>
      <c r="J571" s="38"/>
      <c r="K571" s="43"/>
      <c r="L571" s="38"/>
      <c r="M571" s="38"/>
      <c r="N571" s="38"/>
      <c r="O571" s="43"/>
      <c r="P571" s="73"/>
      <c r="Q571" s="73"/>
      <c r="R571" s="73"/>
      <c r="S571" s="43"/>
      <c r="T571" s="43">
        <f t="shared" si="31"/>
        <v>212</v>
      </c>
    </row>
    <row r="572" spans="3:20" ht="15.75">
      <c r="C572" s="28" t="s">
        <v>25</v>
      </c>
      <c r="D572" s="38">
        <v>5</v>
      </c>
      <c r="E572" s="38">
        <v>6</v>
      </c>
      <c r="F572" s="38">
        <v>6</v>
      </c>
      <c r="G572" s="43">
        <f t="shared" si="30"/>
        <v>17</v>
      </c>
      <c r="H572" s="38"/>
      <c r="I572" s="38"/>
      <c r="J572" s="38"/>
      <c r="K572" s="43"/>
      <c r="L572" s="38"/>
      <c r="M572" s="38"/>
      <c r="N572" s="38"/>
      <c r="O572" s="43"/>
      <c r="P572" s="73"/>
      <c r="Q572" s="73"/>
      <c r="R572" s="73"/>
      <c r="S572" s="43"/>
      <c r="T572" s="43">
        <f t="shared" si="31"/>
        <v>17</v>
      </c>
    </row>
    <row r="573" spans="3:20" ht="15.75">
      <c r="C573" s="28" t="s">
        <v>165</v>
      </c>
      <c r="D573" s="38">
        <v>21</v>
      </c>
      <c r="E573" s="38">
        <v>21</v>
      </c>
      <c r="F573" s="38">
        <v>46</v>
      </c>
      <c r="G573" s="43">
        <f t="shared" si="30"/>
        <v>88</v>
      </c>
      <c r="H573" s="38"/>
      <c r="I573" s="38"/>
      <c r="J573" s="38"/>
      <c r="K573" s="43"/>
      <c r="L573" s="38"/>
      <c r="M573" s="38"/>
      <c r="N573" s="38"/>
      <c r="O573" s="43"/>
      <c r="P573" s="73"/>
      <c r="Q573" s="73"/>
      <c r="R573" s="73"/>
      <c r="S573" s="43"/>
      <c r="T573" s="43">
        <f t="shared" si="31"/>
        <v>88</v>
      </c>
    </row>
    <row r="574" spans="3:20" ht="15.75">
      <c r="C574" s="28" t="s">
        <v>16</v>
      </c>
      <c r="D574" s="38">
        <v>2</v>
      </c>
      <c r="E574" s="38">
        <v>3</v>
      </c>
      <c r="F574" s="38">
        <v>1</v>
      </c>
      <c r="G574" s="43">
        <f t="shared" si="30"/>
        <v>6</v>
      </c>
      <c r="H574" s="38"/>
      <c r="I574" s="38"/>
      <c r="J574" s="38"/>
      <c r="K574" s="43"/>
      <c r="L574" s="38"/>
      <c r="M574" s="38"/>
      <c r="N574" s="38"/>
      <c r="O574" s="43"/>
      <c r="P574" s="73"/>
      <c r="Q574" s="73"/>
      <c r="R574" s="73"/>
      <c r="S574" s="43"/>
      <c r="T574" s="43">
        <f t="shared" si="31"/>
        <v>6</v>
      </c>
    </row>
    <row r="575" spans="3:20" ht="15.75">
      <c r="C575" s="28" t="s">
        <v>17</v>
      </c>
      <c r="D575" s="38">
        <v>1073</v>
      </c>
      <c r="E575" s="38">
        <v>898</v>
      </c>
      <c r="F575" s="38">
        <v>2927</v>
      </c>
      <c r="G575" s="43">
        <f t="shared" si="30"/>
        <v>4898</v>
      </c>
      <c r="H575" s="38"/>
      <c r="I575" s="38"/>
      <c r="J575" s="38"/>
      <c r="K575" s="43"/>
      <c r="L575" s="38"/>
      <c r="M575" s="38"/>
      <c r="N575" s="38"/>
      <c r="O575" s="43"/>
      <c r="P575" s="75"/>
      <c r="Q575" s="75"/>
      <c r="R575" s="75"/>
      <c r="S575" s="43"/>
      <c r="T575" s="43">
        <f t="shared" si="31"/>
        <v>4898</v>
      </c>
    </row>
    <row r="576" spans="3:20" ht="15.75">
      <c r="C576" s="28" t="s">
        <v>18</v>
      </c>
      <c r="D576" s="38">
        <v>271</v>
      </c>
      <c r="E576" s="38">
        <v>228</v>
      </c>
      <c r="F576" s="38">
        <v>386</v>
      </c>
      <c r="G576" s="43">
        <f t="shared" si="30"/>
        <v>885</v>
      </c>
      <c r="H576" s="38"/>
      <c r="I576" s="38"/>
      <c r="J576" s="38"/>
      <c r="K576" s="43"/>
      <c r="L576" s="38"/>
      <c r="M576" s="38"/>
      <c r="N576" s="38"/>
      <c r="O576" s="43"/>
      <c r="P576" s="73"/>
      <c r="Q576" s="73"/>
      <c r="R576" s="73"/>
      <c r="S576" s="43"/>
      <c r="T576" s="43">
        <f t="shared" si="31"/>
        <v>885</v>
      </c>
    </row>
    <row r="577" spans="3:20" ht="15.75">
      <c r="C577" s="28" t="s">
        <v>19</v>
      </c>
      <c r="D577" s="38">
        <v>41</v>
      </c>
      <c r="E577" s="38">
        <v>36</v>
      </c>
      <c r="F577" s="38">
        <v>47</v>
      </c>
      <c r="G577" s="43">
        <f t="shared" si="30"/>
        <v>124</v>
      </c>
      <c r="H577" s="38"/>
      <c r="I577" s="38"/>
      <c r="J577" s="38"/>
      <c r="K577" s="43"/>
      <c r="L577" s="38"/>
      <c r="M577" s="38"/>
      <c r="N577" s="38"/>
      <c r="O577" s="43"/>
      <c r="P577" s="73"/>
      <c r="Q577" s="73"/>
      <c r="R577" s="73"/>
      <c r="S577" s="43"/>
      <c r="T577" s="43">
        <f t="shared" si="31"/>
        <v>124</v>
      </c>
    </row>
    <row r="578" spans="3:20" ht="15.75">
      <c r="C578" s="28" t="s">
        <v>20</v>
      </c>
      <c r="D578" s="38">
        <v>6</v>
      </c>
      <c r="E578" s="38">
        <v>2</v>
      </c>
      <c r="F578" s="38">
        <v>4</v>
      </c>
      <c r="G578" s="43">
        <f t="shared" si="30"/>
        <v>12</v>
      </c>
      <c r="H578" s="38"/>
      <c r="I578" s="38"/>
      <c r="J578" s="38"/>
      <c r="K578" s="43"/>
      <c r="L578" s="38"/>
      <c r="M578" s="38"/>
      <c r="N578" s="38"/>
      <c r="O578" s="43"/>
      <c r="P578" s="73"/>
      <c r="Q578" s="73"/>
      <c r="R578" s="73"/>
      <c r="S578" s="43"/>
      <c r="T578" s="43">
        <f t="shared" si="31"/>
        <v>12</v>
      </c>
    </row>
    <row r="579" spans="3:20" ht="15.75">
      <c r="C579" s="28" t="s">
        <v>177</v>
      </c>
      <c r="D579" s="38">
        <v>161</v>
      </c>
      <c r="E579" s="38">
        <v>162</v>
      </c>
      <c r="F579" s="38">
        <v>138</v>
      </c>
      <c r="G579" s="43">
        <f t="shared" si="30"/>
        <v>461</v>
      </c>
      <c r="H579" s="38"/>
      <c r="I579" s="38"/>
      <c r="J579" s="38"/>
      <c r="K579" s="43"/>
      <c r="L579" s="38"/>
      <c r="M579" s="38"/>
      <c r="N579" s="38"/>
      <c r="O579" s="43"/>
      <c r="P579" s="73"/>
      <c r="Q579" s="73"/>
      <c r="R579" s="73"/>
      <c r="S579" s="43"/>
      <c r="T579" s="43">
        <f t="shared" si="31"/>
        <v>461</v>
      </c>
    </row>
    <row r="580" spans="3:20" ht="15.75">
      <c r="C580" s="28" t="s">
        <v>176</v>
      </c>
      <c r="D580" s="38">
        <v>0</v>
      </c>
      <c r="E580" s="38">
        <v>0</v>
      </c>
      <c r="F580" s="38">
        <v>0</v>
      </c>
      <c r="G580" s="43">
        <f t="shared" si="30"/>
        <v>0</v>
      </c>
      <c r="H580" s="38"/>
      <c r="I580" s="38"/>
      <c r="J580" s="38"/>
      <c r="K580" s="43"/>
      <c r="L580" s="38"/>
      <c r="M580" s="38"/>
      <c r="N580" s="38"/>
      <c r="O580" s="43"/>
      <c r="P580" s="73"/>
      <c r="Q580" s="73"/>
      <c r="R580" s="73"/>
      <c r="S580" s="43"/>
      <c r="T580" s="43">
        <f t="shared" si="31"/>
        <v>0</v>
      </c>
    </row>
    <row r="581" spans="3:20" ht="15.75">
      <c r="C581" s="28" t="s">
        <v>31</v>
      </c>
      <c r="D581" s="38">
        <v>70</v>
      </c>
      <c r="E581" s="38">
        <v>58</v>
      </c>
      <c r="F581" s="38">
        <v>71</v>
      </c>
      <c r="G581" s="43">
        <f t="shared" si="30"/>
        <v>199</v>
      </c>
      <c r="H581" s="38"/>
      <c r="I581" s="38"/>
      <c r="J581" s="38"/>
      <c r="K581" s="43"/>
      <c r="L581" s="38"/>
      <c r="M581" s="38"/>
      <c r="N581" s="38"/>
      <c r="O581" s="43"/>
      <c r="P581" s="73"/>
      <c r="Q581" s="73"/>
      <c r="R581" s="73"/>
      <c r="S581" s="43"/>
      <c r="T581" s="43">
        <f t="shared" si="31"/>
        <v>199</v>
      </c>
    </row>
    <row r="582" spans="3:20" ht="15.75">
      <c r="C582" s="28" t="s">
        <v>32</v>
      </c>
      <c r="D582" s="38">
        <v>88</v>
      </c>
      <c r="E582" s="38">
        <v>115</v>
      </c>
      <c r="F582" s="38">
        <v>131</v>
      </c>
      <c r="G582" s="43">
        <f t="shared" si="30"/>
        <v>334</v>
      </c>
      <c r="H582" s="38"/>
      <c r="I582" s="38"/>
      <c r="J582" s="38"/>
      <c r="K582" s="43"/>
      <c r="L582" s="38"/>
      <c r="M582" s="38"/>
      <c r="N582" s="38"/>
      <c r="O582" s="43"/>
      <c r="P582" s="73"/>
      <c r="Q582" s="73"/>
      <c r="R582" s="73"/>
      <c r="S582" s="43"/>
      <c r="T582" s="43">
        <f t="shared" si="31"/>
        <v>334</v>
      </c>
    </row>
    <row r="583" spans="3:20" ht="15.75">
      <c r="C583" s="33" t="s">
        <v>62</v>
      </c>
      <c r="D583" s="34">
        <f>SUM(D569:D582)</f>
        <v>3232</v>
      </c>
      <c r="E583" s="34">
        <f t="shared" ref="E583:T583" si="32">SUM(E569:E582)</f>
        <v>3174</v>
      </c>
      <c r="F583" s="34">
        <f t="shared" si="32"/>
        <v>5550</v>
      </c>
      <c r="G583" s="34">
        <f t="shared" si="32"/>
        <v>11956</v>
      </c>
      <c r="H583" s="34">
        <f t="shared" si="32"/>
        <v>0</v>
      </c>
      <c r="I583" s="34">
        <f t="shared" si="32"/>
        <v>0</v>
      </c>
      <c r="J583" s="34">
        <f t="shared" si="32"/>
        <v>0</v>
      </c>
      <c r="K583" s="34">
        <f t="shared" si="32"/>
        <v>0</v>
      </c>
      <c r="L583" s="34">
        <f t="shared" si="32"/>
        <v>0</v>
      </c>
      <c r="M583" s="34">
        <f t="shared" si="32"/>
        <v>0</v>
      </c>
      <c r="N583" s="34">
        <f t="shared" si="32"/>
        <v>0</v>
      </c>
      <c r="O583" s="34">
        <f t="shared" si="32"/>
        <v>0</v>
      </c>
      <c r="P583" s="34">
        <f t="shared" si="32"/>
        <v>0</v>
      </c>
      <c r="Q583" s="34">
        <f t="shared" si="32"/>
        <v>0</v>
      </c>
      <c r="R583" s="34">
        <f t="shared" si="32"/>
        <v>0</v>
      </c>
      <c r="S583" s="34">
        <f t="shared" si="32"/>
        <v>0</v>
      </c>
      <c r="T583" s="34">
        <f t="shared" si="32"/>
        <v>11956</v>
      </c>
    </row>
    <row r="624" ht="15.75" thickBot="1"/>
    <row r="625" spans="3:20" ht="15.75">
      <c r="C625" s="92" t="s">
        <v>70</v>
      </c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4"/>
    </row>
    <row r="626" spans="3:20" ht="15.75">
      <c r="C626" s="98" t="s">
        <v>99</v>
      </c>
      <c r="D626" s="95" t="s">
        <v>12</v>
      </c>
      <c r="E626" s="95"/>
      <c r="F626" s="95"/>
      <c r="G626" s="95"/>
      <c r="H626" s="95" t="s">
        <v>13</v>
      </c>
      <c r="I626" s="95"/>
      <c r="J626" s="95"/>
      <c r="K626" s="95"/>
      <c r="L626" s="95" t="s">
        <v>14</v>
      </c>
      <c r="M626" s="95"/>
      <c r="N626" s="95"/>
      <c r="O626" s="95"/>
      <c r="P626" s="95" t="s">
        <v>15</v>
      </c>
      <c r="Q626" s="95"/>
      <c r="R626" s="95"/>
      <c r="S626" s="95"/>
      <c r="T626" s="96" t="s">
        <v>39</v>
      </c>
    </row>
    <row r="627" spans="3:20" ht="16.5" thickBot="1">
      <c r="C627" s="99"/>
      <c r="D627" s="32" t="s">
        <v>1</v>
      </c>
      <c r="E627" s="32" t="s">
        <v>2</v>
      </c>
      <c r="F627" s="32" t="s">
        <v>3</v>
      </c>
      <c r="G627" s="32" t="s">
        <v>21</v>
      </c>
      <c r="H627" s="32" t="s">
        <v>4</v>
      </c>
      <c r="I627" s="32" t="s">
        <v>5</v>
      </c>
      <c r="J627" s="32" t="s">
        <v>6</v>
      </c>
      <c r="K627" s="32" t="s">
        <v>53</v>
      </c>
      <c r="L627" s="32" t="s">
        <v>7</v>
      </c>
      <c r="M627" s="32" t="s">
        <v>8</v>
      </c>
      <c r="N627" s="32" t="s">
        <v>59</v>
      </c>
      <c r="O627" s="32" t="s">
        <v>54</v>
      </c>
      <c r="P627" s="32" t="s">
        <v>9</v>
      </c>
      <c r="Q627" s="32" t="s">
        <v>10</v>
      </c>
      <c r="R627" s="32" t="s">
        <v>11</v>
      </c>
      <c r="S627" s="32" t="s">
        <v>55</v>
      </c>
      <c r="T627" s="97"/>
    </row>
    <row r="628" spans="3:20" ht="15.75">
      <c r="C628" s="29" t="s">
        <v>166</v>
      </c>
      <c r="D628" s="38">
        <v>832</v>
      </c>
      <c r="E628" s="38">
        <v>596</v>
      </c>
      <c r="F628" s="38">
        <v>582</v>
      </c>
      <c r="G628" s="43">
        <f>+SUM(D628:F628)</f>
        <v>2010</v>
      </c>
      <c r="H628" s="38"/>
      <c r="I628" s="38"/>
      <c r="J628" s="38"/>
      <c r="K628" s="43"/>
      <c r="L628" s="38"/>
      <c r="M628" s="38"/>
      <c r="N628" s="38"/>
      <c r="O628" s="43"/>
      <c r="P628" s="73"/>
      <c r="Q628" s="73"/>
      <c r="R628" s="73"/>
      <c r="S628" s="43"/>
      <c r="T628" s="43">
        <f>SUM(G628,O628,K628, S628)</f>
        <v>2010</v>
      </c>
    </row>
    <row r="629" spans="3:20" ht="15.75">
      <c r="C629" s="28" t="s">
        <v>79</v>
      </c>
      <c r="D629" s="38">
        <v>645</v>
      </c>
      <c r="E629" s="38">
        <v>506</v>
      </c>
      <c r="F629" s="38">
        <v>545</v>
      </c>
      <c r="G629" s="43">
        <f t="shared" ref="G629:G642" si="33">+SUM(D629:F629)</f>
        <v>1696</v>
      </c>
      <c r="H629" s="38"/>
      <c r="I629" s="38"/>
      <c r="J629" s="38"/>
      <c r="K629" s="43"/>
      <c r="L629" s="38"/>
      <c r="M629" s="38"/>
      <c r="N629" s="38"/>
      <c r="O629" s="43"/>
      <c r="P629" s="73"/>
      <c r="Q629" s="73"/>
      <c r="R629" s="73"/>
      <c r="S629" s="43"/>
      <c r="T629" s="43">
        <f t="shared" ref="T629:T642" si="34">SUM(G629,O629,K629, S629)</f>
        <v>1696</v>
      </c>
    </row>
    <row r="630" spans="3:20" ht="15.75">
      <c r="C630" s="28" t="s">
        <v>23</v>
      </c>
      <c r="D630" s="38">
        <v>23</v>
      </c>
      <c r="E630" s="38">
        <v>13</v>
      </c>
      <c r="F630" s="38">
        <v>8</v>
      </c>
      <c r="G630" s="43">
        <f t="shared" si="33"/>
        <v>44</v>
      </c>
      <c r="H630" s="38"/>
      <c r="I630" s="38"/>
      <c r="J630" s="38"/>
      <c r="K630" s="43"/>
      <c r="L630" s="38"/>
      <c r="M630" s="38"/>
      <c r="N630" s="38"/>
      <c r="O630" s="43"/>
      <c r="P630" s="73"/>
      <c r="Q630" s="73"/>
      <c r="R630" s="73"/>
      <c r="S630" s="43"/>
      <c r="T630" s="43">
        <f t="shared" si="34"/>
        <v>44</v>
      </c>
    </row>
    <row r="631" spans="3:20" ht="15.75">
      <c r="C631" s="28" t="s">
        <v>24</v>
      </c>
      <c r="D631" s="38">
        <v>36</v>
      </c>
      <c r="E631" s="38">
        <v>37</v>
      </c>
      <c r="F631" s="38">
        <v>35</v>
      </c>
      <c r="G631" s="43">
        <f t="shared" si="33"/>
        <v>108</v>
      </c>
      <c r="H631" s="38"/>
      <c r="I631" s="38"/>
      <c r="J631" s="38"/>
      <c r="K631" s="43"/>
      <c r="L631" s="38"/>
      <c r="M631" s="38"/>
      <c r="N631" s="38"/>
      <c r="O631" s="43"/>
      <c r="P631" s="73"/>
      <c r="Q631" s="73"/>
      <c r="R631" s="73"/>
      <c r="S631" s="43"/>
      <c r="T631" s="43">
        <f t="shared" si="34"/>
        <v>108</v>
      </c>
    </row>
    <row r="632" spans="3:20" ht="15.75">
      <c r="C632" s="28" t="s">
        <v>25</v>
      </c>
      <c r="D632" s="38">
        <v>0</v>
      </c>
      <c r="E632" s="38">
        <v>3</v>
      </c>
      <c r="F632" s="38">
        <v>2</v>
      </c>
      <c r="G632" s="43">
        <f t="shared" si="33"/>
        <v>5</v>
      </c>
      <c r="H632" s="38"/>
      <c r="I632" s="38"/>
      <c r="J632" s="38"/>
      <c r="K632" s="43"/>
      <c r="L632" s="38"/>
      <c r="M632" s="38"/>
      <c r="N632" s="38"/>
      <c r="O632" s="43"/>
      <c r="P632" s="73"/>
      <c r="Q632" s="73"/>
      <c r="R632" s="73"/>
      <c r="S632" s="43"/>
      <c r="T632" s="43">
        <f t="shared" si="34"/>
        <v>5</v>
      </c>
    </row>
    <row r="633" spans="3:20" ht="15.75">
      <c r="C633" s="28" t="s">
        <v>165</v>
      </c>
      <c r="D633" s="38">
        <v>12</v>
      </c>
      <c r="E633" s="38">
        <v>12</v>
      </c>
      <c r="F633" s="38">
        <v>13</v>
      </c>
      <c r="G633" s="43">
        <f t="shared" si="33"/>
        <v>37</v>
      </c>
      <c r="H633" s="38"/>
      <c r="I633" s="38"/>
      <c r="J633" s="38"/>
      <c r="K633" s="43"/>
      <c r="L633" s="38"/>
      <c r="M633" s="38"/>
      <c r="N633" s="38"/>
      <c r="O633" s="43"/>
      <c r="P633" s="73"/>
      <c r="Q633" s="73"/>
      <c r="R633" s="73"/>
      <c r="S633" s="43"/>
      <c r="T633" s="43">
        <f t="shared" si="34"/>
        <v>37</v>
      </c>
    </row>
    <row r="634" spans="3:20" ht="15.75">
      <c r="C634" s="28" t="s">
        <v>16</v>
      </c>
      <c r="D634" s="38">
        <v>0</v>
      </c>
      <c r="E634" s="38">
        <v>1</v>
      </c>
      <c r="F634" s="38">
        <v>5</v>
      </c>
      <c r="G634" s="43">
        <f t="shared" si="33"/>
        <v>6</v>
      </c>
      <c r="H634" s="38"/>
      <c r="I634" s="38"/>
      <c r="J634" s="38"/>
      <c r="K634" s="43"/>
      <c r="L634" s="38"/>
      <c r="M634" s="38"/>
      <c r="N634" s="38"/>
      <c r="O634" s="43"/>
      <c r="P634" s="73"/>
      <c r="Q634" s="73"/>
      <c r="R634" s="73"/>
      <c r="S634" s="43"/>
      <c r="T634" s="43">
        <f t="shared" si="34"/>
        <v>6</v>
      </c>
    </row>
    <row r="635" spans="3:20" ht="15.75">
      <c r="C635" s="28" t="s">
        <v>17</v>
      </c>
      <c r="D635" s="38">
        <v>532</v>
      </c>
      <c r="E635" s="38">
        <v>377</v>
      </c>
      <c r="F635" s="38">
        <v>427</v>
      </c>
      <c r="G635" s="43">
        <f>+SUM(D635:F635)</f>
        <v>1336</v>
      </c>
      <c r="H635" s="38"/>
      <c r="I635" s="38"/>
      <c r="J635" s="38"/>
      <c r="K635" s="43"/>
      <c r="L635" s="38"/>
      <c r="M635" s="38"/>
      <c r="N635" s="38"/>
      <c r="O635" s="43"/>
      <c r="P635" s="73"/>
      <c r="Q635" s="73"/>
      <c r="R635" s="73"/>
      <c r="S635" s="43"/>
      <c r="T635" s="43">
        <f t="shared" si="34"/>
        <v>1336</v>
      </c>
    </row>
    <row r="636" spans="3:20" ht="15.75">
      <c r="C636" s="28" t="s">
        <v>18</v>
      </c>
      <c r="D636" s="38">
        <v>195</v>
      </c>
      <c r="E636" s="38">
        <v>160</v>
      </c>
      <c r="F636" s="38">
        <v>134</v>
      </c>
      <c r="G636" s="43">
        <f t="shared" si="33"/>
        <v>489</v>
      </c>
      <c r="H636" s="38"/>
      <c r="I636" s="38"/>
      <c r="J636" s="38"/>
      <c r="K636" s="43"/>
      <c r="L636" s="38"/>
      <c r="M636" s="38"/>
      <c r="N636" s="38"/>
      <c r="O636" s="43"/>
      <c r="P636" s="73"/>
      <c r="Q636" s="73"/>
      <c r="R636" s="73"/>
      <c r="S636" s="43"/>
      <c r="T636" s="43">
        <f t="shared" si="34"/>
        <v>489</v>
      </c>
    </row>
    <row r="637" spans="3:20" ht="15.75">
      <c r="C637" s="28" t="s">
        <v>19</v>
      </c>
      <c r="D637" s="38">
        <v>43</v>
      </c>
      <c r="E637" s="38">
        <v>29</v>
      </c>
      <c r="F637" s="38">
        <v>35</v>
      </c>
      <c r="G637" s="43">
        <f t="shared" si="33"/>
        <v>107</v>
      </c>
      <c r="H637" s="38"/>
      <c r="I637" s="38"/>
      <c r="J637" s="38"/>
      <c r="K637" s="43"/>
      <c r="L637" s="38"/>
      <c r="M637" s="38"/>
      <c r="N637" s="38"/>
      <c r="O637" s="43"/>
      <c r="P637" s="73"/>
      <c r="Q637" s="73"/>
      <c r="R637" s="73"/>
      <c r="S637" s="43"/>
      <c r="T637" s="43">
        <f t="shared" si="34"/>
        <v>107</v>
      </c>
    </row>
    <row r="638" spans="3:20" ht="15.75">
      <c r="C638" s="28" t="s">
        <v>20</v>
      </c>
      <c r="D638" s="38">
        <v>4</v>
      </c>
      <c r="E638" s="38">
        <v>6</v>
      </c>
      <c r="F638" s="38">
        <v>6</v>
      </c>
      <c r="G638" s="43">
        <f>+SUM(D638:F638)</f>
        <v>16</v>
      </c>
      <c r="H638" s="38"/>
      <c r="I638" s="38"/>
      <c r="J638" s="38"/>
      <c r="K638" s="43"/>
      <c r="L638" s="38"/>
      <c r="M638" s="38"/>
      <c r="N638" s="38"/>
      <c r="O638" s="43"/>
      <c r="P638" s="73"/>
      <c r="Q638" s="73"/>
      <c r="R638" s="73"/>
      <c r="S638" s="43"/>
      <c r="T638" s="43">
        <f t="shared" si="34"/>
        <v>16</v>
      </c>
    </row>
    <row r="639" spans="3:20" ht="15.75">
      <c r="C639" s="28" t="s">
        <v>177</v>
      </c>
      <c r="D639" s="38">
        <v>146</v>
      </c>
      <c r="E639" s="38">
        <v>124</v>
      </c>
      <c r="F639" s="38">
        <v>129</v>
      </c>
      <c r="G639" s="43">
        <f t="shared" si="33"/>
        <v>399</v>
      </c>
      <c r="H639" s="38"/>
      <c r="I639" s="38"/>
      <c r="J639" s="38"/>
      <c r="K639" s="43"/>
      <c r="L639" s="38"/>
      <c r="M639" s="38"/>
      <c r="N639" s="38"/>
      <c r="O639" s="43"/>
      <c r="P639" s="73"/>
      <c r="Q639" s="73"/>
      <c r="R639" s="73"/>
      <c r="S639" s="43"/>
      <c r="T639" s="43">
        <f t="shared" si="34"/>
        <v>399</v>
      </c>
    </row>
    <row r="640" spans="3:20" ht="15.75">
      <c r="C640" s="28" t="s">
        <v>176</v>
      </c>
      <c r="D640" s="38">
        <v>15</v>
      </c>
      <c r="E640" s="38">
        <v>20</v>
      </c>
      <c r="F640" s="38">
        <v>22</v>
      </c>
      <c r="G640" s="43">
        <f t="shared" si="33"/>
        <v>57</v>
      </c>
      <c r="H640" s="38"/>
      <c r="I640" s="38"/>
      <c r="J640" s="38"/>
      <c r="K640" s="43"/>
      <c r="L640" s="38"/>
      <c r="M640" s="38"/>
      <c r="N640" s="38"/>
      <c r="O640" s="43"/>
      <c r="P640" s="73"/>
      <c r="Q640" s="73"/>
      <c r="R640" s="73"/>
      <c r="S640" s="43"/>
      <c r="T640" s="43">
        <f t="shared" si="34"/>
        <v>57</v>
      </c>
    </row>
    <row r="641" spans="3:20" ht="15.75">
      <c r="C641" s="28" t="s">
        <v>31</v>
      </c>
      <c r="D641" s="38">
        <v>18</v>
      </c>
      <c r="E641" s="38">
        <v>11</v>
      </c>
      <c r="F641" s="38">
        <v>15</v>
      </c>
      <c r="G641" s="43">
        <f t="shared" si="33"/>
        <v>44</v>
      </c>
      <c r="H641" s="38"/>
      <c r="I641" s="38"/>
      <c r="J641" s="38"/>
      <c r="K641" s="43"/>
      <c r="L641" s="38"/>
      <c r="M641" s="38"/>
      <c r="N641" s="38"/>
      <c r="O641" s="43"/>
      <c r="P641" s="73"/>
      <c r="Q641" s="73"/>
      <c r="R641" s="73"/>
      <c r="S641" s="43"/>
      <c r="T641" s="43">
        <f t="shared" si="34"/>
        <v>44</v>
      </c>
    </row>
    <row r="642" spans="3:20" ht="15.75">
      <c r="C642" s="28" t="s">
        <v>32</v>
      </c>
      <c r="D642" s="38">
        <v>21</v>
      </c>
      <c r="E642" s="38">
        <v>24</v>
      </c>
      <c r="F642" s="38">
        <v>75</v>
      </c>
      <c r="G642" s="43">
        <f t="shared" si="33"/>
        <v>120</v>
      </c>
      <c r="H642" s="38"/>
      <c r="I642" s="38"/>
      <c r="J642" s="38"/>
      <c r="K642" s="43"/>
      <c r="L642" s="38"/>
      <c r="M642" s="38"/>
      <c r="N642" s="38"/>
      <c r="O642" s="43"/>
      <c r="P642" s="73"/>
      <c r="Q642" s="73"/>
      <c r="R642" s="73"/>
      <c r="S642" s="43"/>
      <c r="T642" s="43">
        <f t="shared" si="34"/>
        <v>120</v>
      </c>
    </row>
    <row r="643" spans="3:20" ht="15.75">
      <c r="C643" s="33" t="s">
        <v>62</v>
      </c>
      <c r="D643" s="34">
        <f t="shared" ref="D643:T643" si="35">SUM(D628:D642)</f>
        <v>2522</v>
      </c>
      <c r="E643" s="34">
        <f t="shared" si="35"/>
        <v>1919</v>
      </c>
      <c r="F643" s="34">
        <f t="shared" si="35"/>
        <v>2033</v>
      </c>
      <c r="G643" s="34">
        <f t="shared" si="35"/>
        <v>6474</v>
      </c>
      <c r="H643" s="34">
        <f t="shared" si="35"/>
        <v>0</v>
      </c>
      <c r="I643" s="34">
        <f t="shared" si="35"/>
        <v>0</v>
      </c>
      <c r="J643" s="34">
        <f t="shared" si="35"/>
        <v>0</v>
      </c>
      <c r="K643" s="34">
        <f t="shared" si="35"/>
        <v>0</v>
      </c>
      <c r="L643" s="34">
        <f t="shared" si="35"/>
        <v>0</v>
      </c>
      <c r="M643" s="34">
        <f t="shared" si="35"/>
        <v>0</v>
      </c>
      <c r="N643" s="34">
        <f t="shared" si="35"/>
        <v>0</v>
      </c>
      <c r="O643" s="34">
        <f t="shared" si="35"/>
        <v>0</v>
      </c>
      <c r="P643" s="34">
        <f t="shared" si="35"/>
        <v>0</v>
      </c>
      <c r="Q643" s="34">
        <f t="shared" si="35"/>
        <v>0</v>
      </c>
      <c r="R643" s="34">
        <f t="shared" si="35"/>
        <v>0</v>
      </c>
      <c r="S643" s="34">
        <f t="shared" si="35"/>
        <v>0</v>
      </c>
      <c r="T643" s="34">
        <f t="shared" si="35"/>
        <v>6474</v>
      </c>
    </row>
    <row r="644" spans="3:20">
      <c r="D644" s="41"/>
      <c r="E644" s="41"/>
      <c r="F644" s="41"/>
      <c r="G644" s="46"/>
      <c r="H644" s="41"/>
      <c r="I644" s="41"/>
      <c r="J644" s="41"/>
      <c r="K644" s="46"/>
      <c r="L644" s="41"/>
      <c r="M644" s="41"/>
      <c r="N644" s="41"/>
      <c r="O644" s="46"/>
      <c r="P644" s="41"/>
      <c r="Q644" s="41"/>
      <c r="R644" s="41"/>
      <c r="S644" s="46"/>
      <c r="T644" s="46"/>
    </row>
    <row r="645" spans="3:20">
      <c r="D645" s="41"/>
      <c r="E645" s="41"/>
      <c r="F645" s="41"/>
      <c r="G645" s="46"/>
      <c r="H645" s="41"/>
      <c r="I645" s="41"/>
      <c r="J645" s="41"/>
      <c r="K645" s="46"/>
      <c r="L645" s="41"/>
      <c r="M645" s="41"/>
      <c r="N645" s="41"/>
      <c r="O645" s="46"/>
      <c r="P645" s="41"/>
      <c r="Q645" s="41"/>
      <c r="R645" s="41"/>
      <c r="S645" s="46"/>
      <c r="T645" s="46"/>
    </row>
    <row r="646" spans="3:20">
      <c r="D646" s="41"/>
      <c r="E646" s="41"/>
      <c r="F646" s="41"/>
      <c r="G646" s="46"/>
      <c r="H646" s="41"/>
      <c r="I646" s="41"/>
      <c r="J646" s="41"/>
      <c r="K646" s="46"/>
      <c r="L646" s="41"/>
      <c r="M646" s="41"/>
      <c r="N646" s="41"/>
      <c r="O646" s="46"/>
      <c r="P646" s="41"/>
      <c r="Q646" s="41"/>
      <c r="R646" s="41"/>
      <c r="S646" s="46"/>
      <c r="T646" s="46"/>
    </row>
    <row r="647" spans="3:20">
      <c r="D647" s="41"/>
      <c r="E647" s="41"/>
      <c r="F647" s="41"/>
      <c r="G647" s="46"/>
      <c r="H647" s="41"/>
      <c r="I647" s="41"/>
      <c r="J647" s="41"/>
      <c r="K647" s="46"/>
      <c r="L647" s="41"/>
      <c r="M647" s="41"/>
      <c r="N647" s="41"/>
      <c r="O647" s="46"/>
      <c r="P647" s="41"/>
      <c r="Q647" s="41"/>
      <c r="R647" s="41"/>
      <c r="S647" s="46"/>
      <c r="T647" s="46"/>
    </row>
    <row r="648" spans="3:20">
      <c r="D648" s="41"/>
      <c r="E648" s="41"/>
      <c r="F648" s="41"/>
      <c r="G648" s="46"/>
      <c r="H648" s="41"/>
      <c r="I648" s="41"/>
      <c r="J648" s="41"/>
      <c r="K648" s="46"/>
      <c r="L648" s="41"/>
      <c r="M648" s="41"/>
      <c r="N648" s="41"/>
      <c r="O648" s="46"/>
      <c r="P648" s="41"/>
      <c r="Q648" s="41"/>
      <c r="R648" s="41"/>
      <c r="S648" s="46"/>
      <c r="T648" s="46"/>
    </row>
    <row r="649" spans="3:20">
      <c r="D649" s="41"/>
      <c r="E649" s="41"/>
      <c r="F649" s="41"/>
      <c r="G649" s="46"/>
      <c r="H649" s="41"/>
      <c r="I649" s="41"/>
      <c r="J649" s="41"/>
      <c r="K649" s="46"/>
      <c r="L649" s="41"/>
      <c r="M649" s="41"/>
      <c r="N649" s="41"/>
      <c r="O649" s="46"/>
      <c r="P649" s="41"/>
      <c r="Q649" s="41"/>
      <c r="R649" s="41"/>
      <c r="S649" s="46"/>
      <c r="T649" s="46"/>
    </row>
    <row r="650" spans="3:20">
      <c r="D650" s="41"/>
      <c r="E650" s="41"/>
      <c r="F650" s="41"/>
      <c r="G650" s="46"/>
      <c r="H650" s="41"/>
      <c r="I650" s="41"/>
      <c r="J650" s="41"/>
      <c r="K650" s="46"/>
      <c r="L650" s="41"/>
      <c r="M650" s="41"/>
      <c r="N650" s="41"/>
      <c r="O650" s="46"/>
      <c r="P650" s="41"/>
      <c r="Q650" s="41"/>
      <c r="R650" s="41"/>
      <c r="S650" s="46"/>
      <c r="T650" s="46"/>
    </row>
    <row r="651" spans="3:20">
      <c r="D651" s="41"/>
      <c r="E651" s="41"/>
      <c r="F651" s="41"/>
      <c r="G651" s="46"/>
      <c r="H651" s="41"/>
      <c r="I651" s="41"/>
      <c r="J651" s="41"/>
      <c r="K651" s="46"/>
      <c r="L651" s="41"/>
      <c r="M651" s="41"/>
      <c r="N651" s="41"/>
      <c r="O651" s="46"/>
      <c r="P651" s="41"/>
      <c r="Q651" s="41"/>
      <c r="R651" s="41"/>
      <c r="S651" s="46"/>
      <c r="T651" s="46"/>
    </row>
    <row r="652" spans="3:20">
      <c r="D652" s="41"/>
      <c r="E652" s="41"/>
      <c r="F652" s="41"/>
      <c r="G652" s="46"/>
      <c r="H652" s="41"/>
      <c r="I652" s="41"/>
      <c r="J652" s="41"/>
      <c r="K652" s="46"/>
      <c r="L652" s="41"/>
      <c r="M652" s="41"/>
      <c r="N652" s="41"/>
      <c r="O652" s="46"/>
      <c r="P652" s="41"/>
      <c r="Q652" s="41"/>
      <c r="R652" s="41"/>
      <c r="S652" s="46"/>
      <c r="T652" s="46"/>
    </row>
    <row r="653" spans="3:20">
      <c r="D653" s="41"/>
      <c r="E653" s="41"/>
      <c r="F653" s="41"/>
      <c r="G653" s="46"/>
      <c r="H653" s="41"/>
      <c r="I653" s="41"/>
      <c r="J653" s="41"/>
      <c r="K653" s="46"/>
      <c r="L653" s="41"/>
      <c r="M653" s="41"/>
      <c r="N653" s="41"/>
      <c r="O653" s="46"/>
      <c r="P653" s="41"/>
      <c r="Q653" s="41"/>
      <c r="R653" s="41"/>
      <c r="S653" s="46"/>
      <c r="T653" s="46"/>
    </row>
    <row r="654" spans="3:20">
      <c r="D654" s="41"/>
      <c r="E654" s="41"/>
      <c r="F654" s="41"/>
      <c r="G654" s="46"/>
      <c r="H654" s="41"/>
      <c r="I654" s="41"/>
      <c r="J654" s="41"/>
      <c r="K654" s="46"/>
      <c r="L654" s="41"/>
      <c r="M654" s="41"/>
      <c r="N654" s="41"/>
      <c r="O654" s="46"/>
      <c r="P654" s="41"/>
      <c r="Q654" s="41"/>
      <c r="R654" s="41"/>
      <c r="S654" s="46"/>
      <c r="T654" s="46"/>
    </row>
    <row r="655" spans="3:20">
      <c r="D655" s="41"/>
      <c r="E655" s="41"/>
      <c r="F655" s="41"/>
      <c r="G655" s="46"/>
      <c r="H655" s="41"/>
      <c r="I655" s="41"/>
      <c r="J655" s="41"/>
      <c r="K655" s="46"/>
      <c r="L655" s="41"/>
      <c r="M655" s="41"/>
      <c r="N655" s="41"/>
      <c r="O655" s="46"/>
      <c r="P655" s="41"/>
      <c r="Q655" s="41"/>
      <c r="R655" s="41"/>
      <c r="S655" s="46"/>
      <c r="T655" s="46"/>
    </row>
    <row r="656" spans="3:20">
      <c r="D656" s="41"/>
      <c r="E656" s="41"/>
      <c r="F656" s="41"/>
      <c r="G656" s="46"/>
      <c r="H656" s="41"/>
      <c r="I656" s="41"/>
      <c r="J656" s="41"/>
      <c r="K656" s="46"/>
      <c r="L656" s="41"/>
      <c r="M656" s="41"/>
      <c r="N656" s="41"/>
      <c r="O656" s="46"/>
      <c r="P656" s="41"/>
      <c r="Q656" s="41"/>
      <c r="R656" s="41"/>
      <c r="S656" s="46"/>
      <c r="T656" s="46"/>
    </row>
    <row r="657" spans="4:20">
      <c r="D657" s="41"/>
      <c r="E657" s="41"/>
      <c r="F657" s="41"/>
      <c r="G657" s="46"/>
      <c r="H657" s="41"/>
      <c r="I657" s="41"/>
      <c r="J657" s="41"/>
      <c r="K657" s="46"/>
      <c r="L657" s="41"/>
      <c r="M657" s="41"/>
      <c r="N657" s="41"/>
      <c r="O657" s="46"/>
      <c r="P657" s="41"/>
      <c r="Q657" s="41"/>
      <c r="R657" s="41"/>
      <c r="S657" s="46"/>
      <c r="T657" s="46"/>
    </row>
    <row r="658" spans="4:20">
      <c r="D658" s="41"/>
      <c r="E658" s="41"/>
      <c r="F658" s="41"/>
      <c r="G658" s="46"/>
      <c r="H658" s="41"/>
      <c r="I658" s="41"/>
      <c r="J658" s="41"/>
      <c r="K658" s="46"/>
      <c r="L658" s="41"/>
      <c r="M658" s="41"/>
      <c r="N658" s="41"/>
      <c r="O658" s="46"/>
      <c r="P658" s="41"/>
      <c r="Q658" s="41"/>
      <c r="R658" s="41"/>
      <c r="S658" s="46"/>
      <c r="T658" s="46"/>
    </row>
    <row r="659" spans="4:20">
      <c r="D659" s="41"/>
      <c r="E659" s="41"/>
      <c r="F659" s="41"/>
      <c r="G659" s="46"/>
      <c r="H659" s="41"/>
      <c r="I659" s="41"/>
      <c r="J659" s="41"/>
      <c r="K659" s="46"/>
      <c r="L659" s="41"/>
      <c r="M659" s="41"/>
      <c r="N659" s="41"/>
      <c r="O659" s="46"/>
      <c r="P659" s="41"/>
      <c r="Q659" s="41"/>
      <c r="R659" s="41"/>
      <c r="S659" s="46"/>
      <c r="T659" s="46"/>
    </row>
    <row r="660" spans="4:20">
      <c r="D660" s="41"/>
      <c r="E660" s="41"/>
      <c r="F660" s="41"/>
      <c r="G660" s="46"/>
      <c r="H660" s="41"/>
      <c r="I660" s="41"/>
      <c r="J660" s="41"/>
      <c r="K660" s="46"/>
      <c r="L660" s="41"/>
      <c r="M660" s="41"/>
      <c r="N660" s="41"/>
      <c r="O660" s="46"/>
      <c r="P660" s="41"/>
      <c r="Q660" s="41"/>
      <c r="R660" s="41"/>
      <c r="S660" s="46"/>
      <c r="T660" s="46"/>
    </row>
    <row r="661" spans="4:20">
      <c r="D661" s="41"/>
      <c r="E661" s="41"/>
      <c r="F661" s="41"/>
      <c r="G661" s="46"/>
      <c r="H661" s="41"/>
      <c r="I661" s="41"/>
      <c r="J661" s="41"/>
      <c r="K661" s="46"/>
      <c r="L661" s="41"/>
      <c r="M661" s="41"/>
      <c r="N661" s="41"/>
      <c r="O661" s="46"/>
      <c r="P661" s="41"/>
      <c r="Q661" s="41"/>
      <c r="R661" s="41"/>
      <c r="S661" s="46"/>
      <c r="T661" s="46"/>
    </row>
    <row r="662" spans="4:20">
      <c r="D662" s="41"/>
      <c r="E662" s="41"/>
      <c r="F662" s="41"/>
      <c r="G662" s="46"/>
      <c r="H662" s="41"/>
      <c r="I662" s="41"/>
      <c r="J662" s="41"/>
      <c r="K662" s="46"/>
      <c r="L662" s="41"/>
      <c r="M662" s="41"/>
      <c r="N662" s="41"/>
      <c r="O662" s="46"/>
      <c r="P662" s="41"/>
      <c r="Q662" s="41"/>
      <c r="R662" s="41"/>
      <c r="S662" s="46"/>
      <c r="T662" s="46"/>
    </row>
    <row r="663" spans="4:20">
      <c r="D663" s="41"/>
      <c r="E663" s="41"/>
      <c r="F663" s="41"/>
      <c r="G663" s="46"/>
      <c r="H663" s="41"/>
      <c r="I663" s="41"/>
      <c r="J663" s="41"/>
      <c r="K663" s="46"/>
      <c r="L663" s="41"/>
      <c r="M663" s="41"/>
      <c r="N663" s="41"/>
      <c r="O663" s="46"/>
      <c r="P663" s="41"/>
      <c r="Q663" s="41"/>
      <c r="R663" s="41"/>
      <c r="S663" s="46"/>
      <c r="T663" s="46"/>
    </row>
    <row r="664" spans="4:20">
      <c r="D664" s="41"/>
      <c r="E664" s="41"/>
      <c r="F664" s="41"/>
      <c r="G664" s="46"/>
      <c r="H664" s="41"/>
      <c r="I664" s="41"/>
      <c r="J664" s="41"/>
      <c r="K664" s="46"/>
      <c r="L664" s="41"/>
      <c r="M664" s="41"/>
      <c r="N664" s="41"/>
      <c r="O664" s="46"/>
      <c r="P664" s="41"/>
      <c r="Q664" s="41"/>
      <c r="R664" s="41"/>
      <c r="S664" s="46"/>
      <c r="T664" s="46"/>
    </row>
    <row r="665" spans="4:20">
      <c r="D665" s="41"/>
      <c r="E665" s="41"/>
      <c r="F665" s="41"/>
      <c r="G665" s="46"/>
      <c r="H665" s="41"/>
      <c r="I665" s="41"/>
      <c r="J665" s="41"/>
      <c r="K665" s="46"/>
      <c r="L665" s="41"/>
      <c r="M665" s="41"/>
      <c r="N665" s="41"/>
      <c r="O665" s="46"/>
      <c r="P665" s="41"/>
      <c r="Q665" s="41"/>
      <c r="R665" s="41"/>
      <c r="S665" s="46"/>
      <c r="T665" s="46"/>
    </row>
    <row r="666" spans="4:20">
      <c r="D666" s="41"/>
      <c r="E666" s="41"/>
      <c r="F666" s="41"/>
      <c r="G666" s="46"/>
      <c r="H666" s="41"/>
      <c r="I666" s="41"/>
      <c r="J666" s="41"/>
      <c r="K666" s="46"/>
      <c r="L666" s="41"/>
      <c r="M666" s="41"/>
      <c r="N666" s="41"/>
      <c r="O666" s="46"/>
      <c r="P666" s="41"/>
      <c r="Q666" s="41"/>
      <c r="R666" s="41"/>
      <c r="S666" s="46"/>
      <c r="T666" s="46"/>
    </row>
    <row r="667" spans="4:20">
      <c r="D667" s="41"/>
      <c r="E667" s="41"/>
      <c r="F667" s="41"/>
      <c r="G667" s="46"/>
      <c r="H667" s="41"/>
      <c r="I667" s="41"/>
      <c r="J667" s="41"/>
      <c r="K667" s="46"/>
      <c r="L667" s="41"/>
      <c r="M667" s="41"/>
      <c r="N667" s="41"/>
      <c r="O667" s="46"/>
      <c r="P667" s="41"/>
      <c r="Q667" s="41"/>
      <c r="R667" s="41"/>
      <c r="S667" s="46"/>
      <c r="T667" s="46"/>
    </row>
    <row r="668" spans="4:20">
      <c r="D668" s="41"/>
      <c r="E668" s="41"/>
      <c r="F668" s="41"/>
      <c r="G668" s="46"/>
      <c r="H668" s="41"/>
      <c r="I668" s="41"/>
      <c r="J668" s="41"/>
      <c r="K668" s="46"/>
      <c r="L668" s="41"/>
      <c r="M668" s="41"/>
      <c r="N668" s="41"/>
      <c r="O668" s="46"/>
      <c r="P668" s="41"/>
      <c r="Q668" s="41"/>
      <c r="R668" s="41"/>
      <c r="S668" s="46"/>
      <c r="T668" s="46"/>
    </row>
    <row r="669" spans="4:20">
      <c r="D669" s="41"/>
      <c r="E669" s="41"/>
      <c r="F669" s="41"/>
      <c r="G669" s="46"/>
      <c r="H669" s="41"/>
      <c r="I669" s="41"/>
      <c r="J669" s="41"/>
      <c r="K669" s="46"/>
      <c r="L669" s="41"/>
      <c r="M669" s="41"/>
      <c r="N669" s="41"/>
      <c r="O669" s="46"/>
      <c r="P669" s="41"/>
      <c r="Q669" s="41"/>
      <c r="R669" s="41"/>
      <c r="S669" s="46"/>
      <c r="T669" s="46"/>
    </row>
    <row r="670" spans="4:20">
      <c r="D670" s="41"/>
      <c r="E670" s="41"/>
      <c r="F670" s="41"/>
      <c r="G670" s="46"/>
      <c r="H670" s="41"/>
      <c r="I670" s="41"/>
      <c r="J670" s="41"/>
      <c r="K670" s="46"/>
      <c r="L670" s="41"/>
      <c r="M670" s="41"/>
      <c r="N670" s="41"/>
      <c r="O670" s="46"/>
      <c r="P670" s="41"/>
      <c r="Q670" s="41"/>
      <c r="R670" s="41"/>
      <c r="S670" s="46"/>
      <c r="T670" s="46"/>
    </row>
    <row r="671" spans="4:20">
      <c r="D671" s="41"/>
      <c r="E671" s="41"/>
      <c r="F671" s="41"/>
      <c r="G671" s="46"/>
      <c r="H671" s="41"/>
      <c r="I671" s="41"/>
      <c r="J671" s="41"/>
      <c r="K671" s="46"/>
      <c r="L671" s="41"/>
      <c r="M671" s="41"/>
      <c r="N671" s="41"/>
      <c r="O671" s="46"/>
      <c r="P671" s="41"/>
      <c r="Q671" s="41"/>
      <c r="R671" s="41"/>
      <c r="S671" s="46"/>
      <c r="T671" s="46"/>
    </row>
    <row r="672" spans="4:20">
      <c r="D672" s="41"/>
      <c r="E672" s="41"/>
      <c r="F672" s="41"/>
      <c r="G672" s="46"/>
      <c r="H672" s="41"/>
      <c r="I672" s="41"/>
      <c r="J672" s="41"/>
      <c r="K672" s="46"/>
      <c r="L672" s="41"/>
      <c r="M672" s="41"/>
      <c r="N672" s="41"/>
      <c r="O672" s="46"/>
      <c r="P672" s="41"/>
      <c r="Q672" s="41"/>
      <c r="R672" s="41"/>
      <c r="S672" s="46"/>
      <c r="T672" s="46"/>
    </row>
    <row r="673" spans="4:20">
      <c r="D673" s="41"/>
      <c r="E673" s="41"/>
      <c r="F673" s="41"/>
      <c r="G673" s="46"/>
      <c r="H673" s="41"/>
      <c r="I673" s="41"/>
      <c r="J673" s="41"/>
      <c r="K673" s="46"/>
      <c r="L673" s="41"/>
      <c r="M673" s="41"/>
      <c r="N673" s="41"/>
      <c r="O673" s="46"/>
      <c r="P673" s="41"/>
      <c r="Q673" s="41"/>
      <c r="R673" s="41"/>
      <c r="S673" s="46"/>
      <c r="T673" s="46"/>
    </row>
    <row r="674" spans="4:20">
      <c r="D674" s="41"/>
      <c r="E674" s="41"/>
      <c r="F674" s="41"/>
      <c r="G674" s="46"/>
      <c r="H674" s="41"/>
      <c r="I674" s="41"/>
      <c r="J674" s="41"/>
      <c r="K674" s="46"/>
      <c r="L674" s="41"/>
      <c r="M674" s="41"/>
      <c r="N674" s="41"/>
      <c r="O674" s="46"/>
      <c r="P674" s="41"/>
      <c r="Q674" s="41"/>
      <c r="R674" s="41"/>
      <c r="S674" s="46"/>
      <c r="T674" s="46"/>
    </row>
    <row r="675" spans="4:20">
      <c r="D675" s="41"/>
      <c r="E675" s="41"/>
      <c r="F675" s="41"/>
      <c r="G675" s="46"/>
      <c r="H675" s="41"/>
      <c r="I675" s="41"/>
      <c r="J675" s="41"/>
      <c r="K675" s="46"/>
      <c r="L675" s="41"/>
      <c r="M675" s="41"/>
      <c r="N675" s="41"/>
      <c r="O675" s="46"/>
      <c r="P675" s="41"/>
      <c r="Q675" s="41"/>
      <c r="R675" s="41"/>
      <c r="S675" s="46"/>
      <c r="T675" s="46"/>
    </row>
    <row r="676" spans="4:20">
      <c r="D676" s="41"/>
      <c r="E676" s="41"/>
      <c r="F676" s="41"/>
      <c r="G676" s="46"/>
      <c r="H676" s="41"/>
      <c r="I676" s="41"/>
      <c r="J676" s="41"/>
      <c r="K676" s="46"/>
      <c r="L676" s="41"/>
      <c r="M676" s="41"/>
      <c r="N676" s="41"/>
      <c r="O676" s="46"/>
      <c r="P676" s="41"/>
      <c r="Q676" s="41"/>
      <c r="R676" s="41"/>
      <c r="S676" s="46"/>
      <c r="T676" s="46"/>
    </row>
    <row r="677" spans="4:20">
      <c r="D677" s="41"/>
      <c r="E677" s="41"/>
      <c r="F677" s="41"/>
      <c r="G677" s="46"/>
      <c r="H677" s="41"/>
      <c r="I677" s="41"/>
      <c r="J677" s="41"/>
      <c r="K677" s="46"/>
      <c r="L677" s="41"/>
      <c r="M677" s="41"/>
      <c r="N677" s="41"/>
      <c r="O677" s="46"/>
      <c r="P677" s="41"/>
      <c r="Q677" s="41"/>
      <c r="R677" s="41"/>
      <c r="S677" s="46"/>
      <c r="T677" s="46"/>
    </row>
    <row r="678" spans="4:20">
      <c r="D678" s="41"/>
      <c r="E678" s="41"/>
      <c r="F678" s="41"/>
      <c r="G678" s="46"/>
      <c r="H678" s="41"/>
      <c r="I678" s="41"/>
      <c r="J678" s="41"/>
      <c r="K678" s="46"/>
      <c r="L678" s="41"/>
      <c r="M678" s="41"/>
      <c r="N678" s="41"/>
      <c r="O678" s="46"/>
      <c r="P678" s="41"/>
      <c r="Q678" s="41"/>
      <c r="R678" s="41"/>
      <c r="S678" s="46"/>
      <c r="T678" s="46"/>
    </row>
    <row r="679" spans="4:20">
      <c r="D679" s="41"/>
      <c r="E679" s="41"/>
      <c r="F679" s="41"/>
      <c r="G679" s="46"/>
      <c r="H679" s="41"/>
      <c r="I679" s="41"/>
      <c r="J679" s="41"/>
      <c r="K679" s="46"/>
      <c r="L679" s="41"/>
      <c r="M679" s="41"/>
      <c r="N679" s="41"/>
      <c r="O679" s="46"/>
      <c r="P679" s="41"/>
      <c r="Q679" s="41"/>
      <c r="R679" s="41"/>
      <c r="S679" s="46"/>
      <c r="T679" s="46"/>
    </row>
    <row r="680" spans="4:20">
      <c r="D680" s="41"/>
      <c r="E680" s="41"/>
      <c r="F680" s="41"/>
      <c r="G680" s="46"/>
      <c r="H680" s="41"/>
      <c r="I680" s="41"/>
      <c r="J680" s="41"/>
      <c r="K680" s="46"/>
      <c r="L680" s="41"/>
      <c r="M680" s="41"/>
      <c r="N680" s="41"/>
      <c r="O680" s="46"/>
      <c r="P680" s="41"/>
      <c r="Q680" s="41"/>
      <c r="R680" s="41"/>
      <c r="S680" s="46"/>
      <c r="T680" s="46"/>
    </row>
    <row r="681" spans="4:20">
      <c r="D681" s="41"/>
      <c r="E681" s="41"/>
      <c r="F681" s="41"/>
      <c r="G681" s="46"/>
      <c r="H681" s="41"/>
      <c r="I681" s="41"/>
      <c r="J681" s="41"/>
      <c r="K681" s="46"/>
      <c r="L681" s="41"/>
      <c r="M681" s="41"/>
      <c r="N681" s="41"/>
      <c r="O681" s="46"/>
      <c r="P681" s="41"/>
      <c r="Q681" s="41"/>
      <c r="R681" s="41"/>
      <c r="S681" s="46"/>
      <c r="T681" s="46"/>
    </row>
    <row r="682" spans="4:20">
      <c r="D682" s="41"/>
      <c r="E682" s="41"/>
      <c r="F682" s="41"/>
      <c r="G682" s="46"/>
      <c r="H682" s="41"/>
      <c r="I682" s="41"/>
      <c r="J682" s="41"/>
      <c r="K682" s="46"/>
      <c r="L682" s="41"/>
      <c r="M682" s="41"/>
      <c r="N682" s="41"/>
      <c r="O682" s="46"/>
      <c r="P682" s="41"/>
      <c r="Q682" s="41"/>
      <c r="R682" s="41"/>
      <c r="S682" s="46"/>
      <c r="T682" s="46"/>
    </row>
    <row r="683" spans="4:20">
      <c r="D683" s="41"/>
      <c r="E683" s="41"/>
      <c r="F683" s="41"/>
      <c r="G683" s="46"/>
      <c r="H683" s="41"/>
      <c r="I683" s="41"/>
      <c r="J683" s="41"/>
      <c r="K683" s="46"/>
      <c r="L683" s="41"/>
      <c r="M683" s="41"/>
      <c r="N683" s="41"/>
      <c r="O683" s="46"/>
      <c r="P683" s="41"/>
      <c r="Q683" s="41"/>
      <c r="R683" s="41"/>
      <c r="S683" s="46"/>
      <c r="T683" s="46"/>
    </row>
    <row r="684" spans="4:20">
      <c r="D684" s="41"/>
      <c r="E684" s="41"/>
      <c r="F684" s="41"/>
      <c r="G684" s="46"/>
      <c r="H684" s="41"/>
      <c r="I684" s="41"/>
      <c r="J684" s="41"/>
      <c r="K684" s="46"/>
      <c r="L684" s="41"/>
      <c r="M684" s="41"/>
      <c r="N684" s="41"/>
      <c r="O684" s="46"/>
      <c r="P684" s="41"/>
      <c r="Q684" s="41"/>
      <c r="R684" s="41"/>
      <c r="S684" s="46"/>
      <c r="T684" s="46"/>
    </row>
    <row r="685" spans="4:20">
      <c r="D685" s="41"/>
      <c r="E685" s="41"/>
      <c r="F685" s="41"/>
      <c r="G685" s="46"/>
      <c r="H685" s="41"/>
      <c r="I685" s="41"/>
      <c r="J685" s="41"/>
      <c r="K685" s="46"/>
      <c r="L685" s="41"/>
      <c r="M685" s="41"/>
      <c r="N685" s="41"/>
      <c r="O685" s="46"/>
      <c r="P685" s="41"/>
      <c r="Q685" s="41"/>
      <c r="R685" s="41"/>
      <c r="S685" s="46"/>
      <c r="T685" s="46"/>
    </row>
    <row r="686" spans="4:20">
      <c r="D686" s="41"/>
      <c r="E686" s="41"/>
      <c r="F686" s="41"/>
      <c r="G686" s="46"/>
      <c r="H686" s="41"/>
      <c r="I686" s="41"/>
      <c r="J686" s="41"/>
      <c r="K686" s="46"/>
      <c r="L686" s="41"/>
      <c r="M686" s="41"/>
      <c r="N686" s="41"/>
      <c r="O686" s="46"/>
      <c r="P686" s="41"/>
      <c r="Q686" s="41"/>
      <c r="R686" s="41"/>
      <c r="S686" s="46"/>
      <c r="T686" s="46"/>
    </row>
    <row r="687" spans="4:20">
      <c r="D687" s="41"/>
      <c r="E687" s="41"/>
      <c r="F687" s="41"/>
      <c r="G687" s="46"/>
      <c r="H687" s="41"/>
      <c r="I687" s="41"/>
      <c r="J687" s="41"/>
      <c r="K687" s="46"/>
      <c r="L687" s="41"/>
      <c r="M687" s="41"/>
      <c r="N687" s="41"/>
      <c r="O687" s="46"/>
      <c r="P687" s="41"/>
      <c r="Q687" s="41"/>
      <c r="R687" s="41"/>
      <c r="S687" s="46"/>
      <c r="T687" s="46"/>
    </row>
    <row r="688" spans="4:20">
      <c r="D688" s="41"/>
      <c r="E688" s="41"/>
      <c r="F688" s="41"/>
      <c r="G688" s="46"/>
      <c r="H688" s="41"/>
      <c r="I688" s="41"/>
      <c r="J688" s="41"/>
      <c r="K688" s="46"/>
      <c r="L688" s="41"/>
      <c r="M688" s="41"/>
      <c r="N688" s="41"/>
      <c r="O688" s="46"/>
      <c r="P688" s="41"/>
      <c r="Q688" s="41"/>
      <c r="R688" s="41"/>
      <c r="S688" s="46"/>
      <c r="T688" s="46"/>
    </row>
    <row r="689" spans="3:20">
      <c r="D689" s="41"/>
      <c r="E689" s="41"/>
      <c r="F689" s="41"/>
      <c r="G689" s="46"/>
      <c r="H689" s="41"/>
      <c r="I689" s="41"/>
      <c r="J689" s="41"/>
      <c r="K689" s="46"/>
      <c r="L689" s="41"/>
      <c r="M689" s="41"/>
      <c r="N689" s="41"/>
      <c r="O689" s="46"/>
      <c r="P689" s="41"/>
      <c r="Q689" s="41"/>
      <c r="R689" s="41"/>
      <c r="S689" s="46"/>
      <c r="T689" s="46"/>
    </row>
    <row r="690" spans="3:20">
      <c r="D690" s="41"/>
      <c r="E690" s="41"/>
      <c r="F690" s="41"/>
      <c r="G690" s="46"/>
      <c r="H690" s="41"/>
      <c r="I690" s="41"/>
      <c r="J690" s="41"/>
      <c r="K690" s="46"/>
      <c r="L690" s="41"/>
      <c r="M690" s="41"/>
      <c r="N690" s="41"/>
      <c r="O690" s="46"/>
      <c r="P690" s="41"/>
      <c r="Q690" s="41"/>
      <c r="R690" s="41"/>
      <c r="S690" s="46"/>
      <c r="T690" s="46"/>
    </row>
    <row r="691" spans="3:20" ht="15.75" thickBot="1"/>
    <row r="692" spans="3:20" ht="15.75">
      <c r="C692" s="92" t="s">
        <v>103</v>
      </c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4"/>
    </row>
    <row r="693" spans="3:20" ht="15.75">
      <c r="C693" s="98" t="s">
        <v>99</v>
      </c>
      <c r="D693" s="95" t="s">
        <v>12</v>
      </c>
      <c r="E693" s="95"/>
      <c r="F693" s="95"/>
      <c r="G693" s="95"/>
      <c r="H693" s="95" t="s">
        <v>13</v>
      </c>
      <c r="I693" s="95"/>
      <c r="J693" s="95"/>
      <c r="K693" s="95"/>
      <c r="L693" s="95" t="s">
        <v>14</v>
      </c>
      <c r="M693" s="95"/>
      <c r="N693" s="95"/>
      <c r="O693" s="95"/>
      <c r="P693" s="95" t="s">
        <v>15</v>
      </c>
      <c r="Q693" s="95"/>
      <c r="R693" s="95"/>
      <c r="S693" s="95"/>
      <c r="T693" s="96" t="s">
        <v>39</v>
      </c>
    </row>
    <row r="694" spans="3:20" ht="16.5" thickBot="1">
      <c r="C694" s="99"/>
      <c r="D694" s="32" t="s">
        <v>1</v>
      </c>
      <c r="E694" s="32" t="s">
        <v>2</v>
      </c>
      <c r="F694" s="32" t="s">
        <v>3</v>
      </c>
      <c r="G694" s="32" t="s">
        <v>21</v>
      </c>
      <c r="H694" s="32" t="s">
        <v>4</v>
      </c>
      <c r="I694" s="32" t="s">
        <v>5</v>
      </c>
      <c r="J694" s="32" t="s">
        <v>6</v>
      </c>
      <c r="K694" s="32" t="s">
        <v>53</v>
      </c>
      <c r="L694" s="32" t="s">
        <v>7</v>
      </c>
      <c r="M694" s="32" t="s">
        <v>8</v>
      </c>
      <c r="N694" s="32" t="s">
        <v>59</v>
      </c>
      <c r="O694" s="32" t="s">
        <v>54</v>
      </c>
      <c r="P694" s="32" t="s">
        <v>9</v>
      </c>
      <c r="Q694" s="32" t="s">
        <v>10</v>
      </c>
      <c r="R694" s="32" t="s">
        <v>11</v>
      </c>
      <c r="S694" s="32" t="s">
        <v>55</v>
      </c>
      <c r="T694" s="97"/>
    </row>
    <row r="695" spans="3:20" ht="15.75">
      <c r="C695" s="29" t="s">
        <v>166</v>
      </c>
      <c r="D695" s="38">
        <v>402</v>
      </c>
      <c r="E695" s="38">
        <v>396</v>
      </c>
      <c r="F695" s="38">
        <v>433</v>
      </c>
      <c r="G695" s="43">
        <f>+SUM(D695:F695)</f>
        <v>1231</v>
      </c>
      <c r="H695" s="38"/>
      <c r="I695" s="38"/>
      <c r="J695" s="38"/>
      <c r="K695" s="43"/>
      <c r="L695" s="38"/>
      <c r="M695" s="38"/>
      <c r="N695" s="38"/>
      <c r="O695" s="43"/>
      <c r="P695" s="73"/>
      <c r="Q695" s="73"/>
      <c r="R695" s="73"/>
      <c r="S695" s="43"/>
      <c r="T695" s="43">
        <f>SUM(G695,O695,K695, S695)</f>
        <v>1231</v>
      </c>
    </row>
    <row r="696" spans="3:20" ht="15.75">
      <c r="C696" s="28" t="s">
        <v>79</v>
      </c>
      <c r="D696" s="38">
        <v>370</v>
      </c>
      <c r="E696" s="38">
        <v>362</v>
      </c>
      <c r="F696" s="38">
        <v>413</v>
      </c>
      <c r="G696" s="43">
        <f t="shared" ref="G696:G709" si="36">+SUM(D696:F696)</f>
        <v>1145</v>
      </c>
      <c r="H696" s="38"/>
      <c r="I696" s="38"/>
      <c r="J696" s="38"/>
      <c r="K696" s="43"/>
      <c r="L696" s="38"/>
      <c r="M696" s="38"/>
      <c r="N696" s="38"/>
      <c r="O696" s="43"/>
      <c r="P696" s="73"/>
      <c r="Q696" s="73"/>
      <c r="R696" s="73"/>
      <c r="S696" s="43"/>
      <c r="T696" s="43">
        <f t="shared" ref="T696:T709" si="37">SUM(G696,O696,K696, S696)</f>
        <v>1145</v>
      </c>
    </row>
    <row r="697" spans="3:20" ht="15.75">
      <c r="C697" s="28" t="s">
        <v>23</v>
      </c>
      <c r="D697" s="38">
        <v>1</v>
      </c>
      <c r="E697" s="38">
        <v>0</v>
      </c>
      <c r="F697" s="38">
        <v>1</v>
      </c>
      <c r="G697" s="43">
        <f t="shared" si="36"/>
        <v>2</v>
      </c>
      <c r="H697" s="38"/>
      <c r="I697" s="38"/>
      <c r="J697" s="38"/>
      <c r="K697" s="43"/>
      <c r="L697" s="38"/>
      <c r="M697" s="38"/>
      <c r="N697" s="38"/>
      <c r="O697" s="43"/>
      <c r="P697" s="73"/>
      <c r="Q697" s="73"/>
      <c r="R697" s="73"/>
      <c r="S697" s="43"/>
      <c r="T697" s="43">
        <f t="shared" si="37"/>
        <v>2</v>
      </c>
    </row>
    <row r="698" spans="3:20" ht="15.75">
      <c r="C698" s="28" t="s">
        <v>24</v>
      </c>
      <c r="D698" s="38">
        <v>39</v>
      </c>
      <c r="E698" s="38">
        <v>34</v>
      </c>
      <c r="F698" s="38">
        <v>34</v>
      </c>
      <c r="G698" s="43">
        <f t="shared" si="36"/>
        <v>107</v>
      </c>
      <c r="H698" s="38"/>
      <c r="I698" s="38"/>
      <c r="J698" s="38"/>
      <c r="K698" s="43"/>
      <c r="L698" s="38"/>
      <c r="M698" s="38"/>
      <c r="N698" s="38"/>
      <c r="O698" s="43"/>
      <c r="P698" s="73"/>
      <c r="Q698" s="73"/>
      <c r="R698" s="73"/>
      <c r="S698" s="43"/>
      <c r="T698" s="43">
        <f t="shared" si="37"/>
        <v>107</v>
      </c>
    </row>
    <row r="699" spans="3:20" ht="15.75">
      <c r="C699" s="28" t="s">
        <v>25</v>
      </c>
      <c r="D699" s="38">
        <v>0</v>
      </c>
      <c r="E699" s="38">
        <v>4</v>
      </c>
      <c r="F699" s="38">
        <v>7</v>
      </c>
      <c r="G699" s="43">
        <f t="shared" si="36"/>
        <v>11</v>
      </c>
      <c r="H699" s="38"/>
      <c r="I699" s="38"/>
      <c r="J699" s="38"/>
      <c r="K699" s="43"/>
      <c r="L699" s="38"/>
      <c r="M699" s="38"/>
      <c r="N699" s="38"/>
      <c r="O699" s="43"/>
      <c r="P699" s="73"/>
      <c r="Q699" s="73"/>
      <c r="R699" s="73"/>
      <c r="S699" s="43"/>
      <c r="T699" s="43">
        <f t="shared" si="37"/>
        <v>11</v>
      </c>
    </row>
    <row r="700" spans="3:20" ht="15.75">
      <c r="C700" s="28" t="s">
        <v>165</v>
      </c>
      <c r="D700" s="38">
        <v>5</v>
      </c>
      <c r="E700" s="38">
        <v>9</v>
      </c>
      <c r="F700" s="38">
        <v>8</v>
      </c>
      <c r="G700" s="43">
        <f t="shared" si="36"/>
        <v>22</v>
      </c>
      <c r="H700" s="38"/>
      <c r="I700" s="38"/>
      <c r="J700" s="38"/>
      <c r="K700" s="43"/>
      <c r="L700" s="38"/>
      <c r="M700" s="38"/>
      <c r="N700" s="38"/>
      <c r="O700" s="43"/>
      <c r="P700" s="73"/>
      <c r="Q700" s="73"/>
      <c r="R700" s="73"/>
      <c r="S700" s="43"/>
      <c r="T700" s="43">
        <f t="shared" si="37"/>
        <v>22</v>
      </c>
    </row>
    <row r="701" spans="3:20" ht="15.75">
      <c r="C701" s="28" t="s">
        <v>16</v>
      </c>
      <c r="D701" s="38">
        <v>1</v>
      </c>
      <c r="E701" s="38">
        <v>0</v>
      </c>
      <c r="F701" s="38">
        <v>0</v>
      </c>
      <c r="G701" s="43">
        <f t="shared" si="36"/>
        <v>1</v>
      </c>
      <c r="H701" s="38"/>
      <c r="I701" s="38"/>
      <c r="J701" s="38"/>
      <c r="K701" s="43"/>
      <c r="L701" s="38"/>
      <c r="M701" s="38"/>
      <c r="N701" s="38"/>
      <c r="O701" s="43"/>
      <c r="P701" s="73"/>
      <c r="Q701" s="73"/>
      <c r="R701" s="73"/>
      <c r="S701" s="43"/>
      <c r="T701" s="43">
        <f t="shared" si="37"/>
        <v>1</v>
      </c>
    </row>
    <row r="702" spans="3:20" ht="15.75">
      <c r="C702" s="28" t="s">
        <v>17</v>
      </c>
      <c r="D702" s="38">
        <v>893</v>
      </c>
      <c r="E702" s="38">
        <v>713</v>
      </c>
      <c r="F702" s="38">
        <v>881</v>
      </c>
      <c r="G702" s="43">
        <f t="shared" si="36"/>
        <v>2487</v>
      </c>
      <c r="H702" s="38"/>
      <c r="I702" s="38"/>
      <c r="J702" s="38"/>
      <c r="K702" s="43"/>
      <c r="L702" s="38"/>
      <c r="M702" s="38"/>
      <c r="N702" s="38"/>
      <c r="O702" s="43"/>
      <c r="P702" s="73"/>
      <c r="Q702" s="73"/>
      <c r="R702" s="73"/>
      <c r="S702" s="43"/>
      <c r="T702" s="43">
        <f t="shared" si="37"/>
        <v>2487</v>
      </c>
    </row>
    <row r="703" spans="3:20" ht="15.75">
      <c r="C703" s="28" t="s">
        <v>18</v>
      </c>
      <c r="D703" s="38">
        <v>128</v>
      </c>
      <c r="E703" s="38">
        <v>116</v>
      </c>
      <c r="F703" s="38">
        <v>116</v>
      </c>
      <c r="G703" s="43">
        <f t="shared" si="36"/>
        <v>360</v>
      </c>
      <c r="H703" s="38"/>
      <c r="I703" s="38"/>
      <c r="J703" s="38"/>
      <c r="K703" s="43"/>
      <c r="L703" s="38"/>
      <c r="M703" s="38"/>
      <c r="N703" s="38"/>
      <c r="O703" s="43"/>
      <c r="P703" s="73"/>
      <c r="Q703" s="73"/>
      <c r="R703" s="73"/>
      <c r="S703" s="43"/>
      <c r="T703" s="43">
        <f t="shared" si="37"/>
        <v>360</v>
      </c>
    </row>
    <row r="704" spans="3:20" ht="15.75">
      <c r="C704" s="28" t="s">
        <v>19</v>
      </c>
      <c r="D704" s="38">
        <v>18</v>
      </c>
      <c r="E704" s="38">
        <v>10</v>
      </c>
      <c r="F704" s="38">
        <v>13</v>
      </c>
      <c r="G704" s="43">
        <f>+SUM(D704:F704)</f>
        <v>41</v>
      </c>
      <c r="H704" s="38"/>
      <c r="I704" s="38"/>
      <c r="J704" s="38"/>
      <c r="K704" s="43"/>
      <c r="L704" s="38"/>
      <c r="M704" s="38"/>
      <c r="N704" s="38"/>
      <c r="O704" s="43"/>
      <c r="P704" s="73"/>
      <c r="Q704" s="73"/>
      <c r="R704" s="73"/>
      <c r="S704" s="43"/>
      <c r="T704" s="43">
        <f t="shared" si="37"/>
        <v>41</v>
      </c>
    </row>
    <row r="705" spans="3:20" ht="15.75">
      <c r="C705" s="28" t="s">
        <v>20</v>
      </c>
      <c r="D705" s="38">
        <v>5</v>
      </c>
      <c r="E705" s="38">
        <v>7</v>
      </c>
      <c r="F705" s="38">
        <v>8</v>
      </c>
      <c r="G705" s="43">
        <f>+SUM(D705:F705)</f>
        <v>20</v>
      </c>
      <c r="H705" s="38"/>
      <c r="I705" s="38"/>
      <c r="J705" s="38"/>
      <c r="K705" s="43"/>
      <c r="L705" s="38"/>
      <c r="M705" s="38"/>
      <c r="N705" s="38"/>
      <c r="O705" s="43"/>
      <c r="P705" s="73"/>
      <c r="Q705" s="73"/>
      <c r="R705" s="73"/>
      <c r="S705" s="43"/>
      <c r="T705" s="43">
        <f t="shared" si="37"/>
        <v>20</v>
      </c>
    </row>
    <row r="706" spans="3:20" ht="15.75">
      <c r="C706" s="28" t="s">
        <v>177</v>
      </c>
      <c r="D706" s="38">
        <v>60</v>
      </c>
      <c r="E706" s="38">
        <v>66</v>
      </c>
      <c r="F706" s="38">
        <v>65</v>
      </c>
      <c r="G706" s="43">
        <f t="shared" si="36"/>
        <v>191</v>
      </c>
      <c r="H706" s="38"/>
      <c r="I706" s="38"/>
      <c r="J706" s="38"/>
      <c r="K706" s="43"/>
      <c r="L706" s="38"/>
      <c r="M706" s="38"/>
      <c r="N706" s="38"/>
      <c r="O706" s="43"/>
      <c r="P706" s="73"/>
      <c r="Q706" s="73"/>
      <c r="R706" s="73"/>
      <c r="S706" s="43"/>
      <c r="T706" s="43">
        <f t="shared" si="37"/>
        <v>191</v>
      </c>
    </row>
    <row r="707" spans="3:20" ht="15.75">
      <c r="C707" s="28" t="s">
        <v>176</v>
      </c>
      <c r="D707" s="38">
        <v>2</v>
      </c>
      <c r="E707" s="38">
        <v>2</v>
      </c>
      <c r="F707" s="38">
        <v>5</v>
      </c>
      <c r="G707" s="43">
        <f t="shared" si="36"/>
        <v>9</v>
      </c>
      <c r="H707" s="38"/>
      <c r="I707" s="38"/>
      <c r="J707" s="38"/>
      <c r="K707" s="43"/>
      <c r="L707" s="38"/>
      <c r="M707" s="38"/>
      <c r="N707" s="38"/>
      <c r="O707" s="43"/>
      <c r="P707" s="73"/>
      <c r="Q707" s="73"/>
      <c r="R707" s="73"/>
      <c r="S707" s="43"/>
      <c r="T707" s="43">
        <f t="shared" si="37"/>
        <v>9</v>
      </c>
    </row>
    <row r="708" spans="3:20" ht="15.75">
      <c r="C708" s="28" t="s">
        <v>31</v>
      </c>
      <c r="D708" s="38">
        <v>21</v>
      </c>
      <c r="E708" s="38">
        <v>20</v>
      </c>
      <c r="F708" s="38">
        <v>23</v>
      </c>
      <c r="G708" s="43">
        <f t="shared" si="36"/>
        <v>64</v>
      </c>
      <c r="H708" s="38"/>
      <c r="I708" s="38"/>
      <c r="J708" s="38"/>
      <c r="K708" s="43"/>
      <c r="L708" s="38"/>
      <c r="M708" s="38"/>
      <c r="N708" s="38"/>
      <c r="O708" s="43"/>
      <c r="P708" s="73"/>
      <c r="Q708" s="73"/>
      <c r="R708" s="73"/>
      <c r="S708" s="43"/>
      <c r="T708" s="43">
        <f t="shared" si="37"/>
        <v>64</v>
      </c>
    </row>
    <row r="709" spans="3:20" ht="15.75">
      <c r="C709" s="28" t="s">
        <v>32</v>
      </c>
      <c r="D709" s="38">
        <v>46</v>
      </c>
      <c r="E709" s="38">
        <v>31</v>
      </c>
      <c r="F709" s="38">
        <v>37</v>
      </c>
      <c r="G709" s="43">
        <f t="shared" si="36"/>
        <v>114</v>
      </c>
      <c r="H709" s="38"/>
      <c r="I709" s="38"/>
      <c r="J709" s="38"/>
      <c r="K709" s="43"/>
      <c r="L709" s="38"/>
      <c r="M709" s="38"/>
      <c r="N709" s="38"/>
      <c r="O709" s="43"/>
      <c r="P709" s="73"/>
      <c r="Q709" s="73"/>
      <c r="R709" s="73"/>
      <c r="S709" s="43"/>
      <c r="T709" s="43">
        <f t="shared" si="37"/>
        <v>114</v>
      </c>
    </row>
    <row r="710" spans="3:20" ht="15.75">
      <c r="C710" s="33" t="s">
        <v>62</v>
      </c>
      <c r="D710" s="34">
        <f>SUM(D695:D709)</f>
        <v>1991</v>
      </c>
      <c r="E710" s="34">
        <f t="shared" ref="E710:T710" si="38">SUM(E695:E709)</f>
        <v>1770</v>
      </c>
      <c r="F710" s="34">
        <f t="shared" si="38"/>
        <v>2044</v>
      </c>
      <c r="G710" s="34">
        <f t="shared" si="38"/>
        <v>5805</v>
      </c>
      <c r="H710" s="34">
        <f t="shared" si="38"/>
        <v>0</v>
      </c>
      <c r="I710" s="34">
        <f t="shared" si="38"/>
        <v>0</v>
      </c>
      <c r="J710" s="34">
        <f t="shared" si="38"/>
        <v>0</v>
      </c>
      <c r="K710" s="34">
        <f t="shared" si="38"/>
        <v>0</v>
      </c>
      <c r="L710" s="34">
        <f t="shared" si="38"/>
        <v>0</v>
      </c>
      <c r="M710" s="34">
        <f t="shared" si="38"/>
        <v>0</v>
      </c>
      <c r="N710" s="34">
        <f t="shared" si="38"/>
        <v>0</v>
      </c>
      <c r="O710" s="34">
        <f t="shared" si="38"/>
        <v>0</v>
      </c>
      <c r="P710" s="34">
        <f t="shared" si="38"/>
        <v>0</v>
      </c>
      <c r="Q710" s="34">
        <f t="shared" si="38"/>
        <v>0</v>
      </c>
      <c r="R710" s="34">
        <f t="shared" si="38"/>
        <v>0</v>
      </c>
      <c r="S710" s="34">
        <f t="shared" si="38"/>
        <v>0</v>
      </c>
      <c r="T710" s="34">
        <f t="shared" si="38"/>
        <v>5805</v>
      </c>
    </row>
    <row r="749" spans="3:20" ht="15.75" thickBot="1"/>
    <row r="750" spans="3:20" ht="15.75">
      <c r="C750" s="92" t="s">
        <v>71</v>
      </c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4"/>
    </row>
    <row r="751" spans="3:20" ht="15.75">
      <c r="C751" s="98" t="s">
        <v>99</v>
      </c>
      <c r="D751" s="95" t="s">
        <v>12</v>
      </c>
      <c r="E751" s="95"/>
      <c r="F751" s="95"/>
      <c r="G751" s="95"/>
      <c r="H751" s="95" t="s">
        <v>13</v>
      </c>
      <c r="I751" s="95"/>
      <c r="J751" s="95"/>
      <c r="K751" s="95"/>
      <c r="L751" s="95" t="s">
        <v>14</v>
      </c>
      <c r="M751" s="95"/>
      <c r="N751" s="95"/>
      <c r="O751" s="95"/>
      <c r="P751" s="95" t="s">
        <v>15</v>
      </c>
      <c r="Q751" s="95"/>
      <c r="R751" s="95"/>
      <c r="S751" s="95"/>
      <c r="T751" s="96" t="s">
        <v>39</v>
      </c>
    </row>
    <row r="752" spans="3:20" ht="16.5" thickBot="1">
      <c r="C752" s="99"/>
      <c r="D752" s="32" t="s">
        <v>1</v>
      </c>
      <c r="E752" s="32" t="s">
        <v>2</v>
      </c>
      <c r="F752" s="32" t="s">
        <v>3</v>
      </c>
      <c r="G752" s="32" t="s">
        <v>21</v>
      </c>
      <c r="H752" s="32" t="s">
        <v>4</v>
      </c>
      <c r="I752" s="32" t="s">
        <v>5</v>
      </c>
      <c r="J752" s="32" t="s">
        <v>6</v>
      </c>
      <c r="K752" s="32" t="s">
        <v>53</v>
      </c>
      <c r="L752" s="32" t="s">
        <v>7</v>
      </c>
      <c r="M752" s="32" t="s">
        <v>8</v>
      </c>
      <c r="N752" s="32" t="s">
        <v>59</v>
      </c>
      <c r="O752" s="32" t="s">
        <v>54</v>
      </c>
      <c r="P752" s="32" t="s">
        <v>9</v>
      </c>
      <c r="Q752" s="32" t="s">
        <v>10</v>
      </c>
      <c r="R752" s="32" t="s">
        <v>11</v>
      </c>
      <c r="S752" s="32" t="s">
        <v>55</v>
      </c>
      <c r="T752" s="97"/>
    </row>
    <row r="753" spans="3:20" ht="15.75">
      <c r="C753" s="29" t="s">
        <v>166</v>
      </c>
      <c r="D753" s="38">
        <v>329</v>
      </c>
      <c r="E753" s="38">
        <v>327</v>
      </c>
      <c r="F753" s="38">
        <v>375</v>
      </c>
      <c r="G753" s="43">
        <f>+SUM(D753:F753)</f>
        <v>1031</v>
      </c>
      <c r="H753" s="38"/>
      <c r="I753" s="38"/>
      <c r="J753" s="38"/>
      <c r="K753" s="43"/>
      <c r="L753" s="38"/>
      <c r="M753" s="38"/>
      <c r="N753" s="38"/>
      <c r="O753" s="43"/>
      <c r="P753" s="73"/>
      <c r="Q753" s="73"/>
      <c r="R753" s="73"/>
      <c r="S753" s="43"/>
      <c r="T753" s="43">
        <f>SUM(G753,O753,K753, S753)</f>
        <v>1031</v>
      </c>
    </row>
    <row r="754" spans="3:20" ht="15.75">
      <c r="C754" s="28" t="s">
        <v>79</v>
      </c>
      <c r="D754" s="38">
        <v>277</v>
      </c>
      <c r="E754" s="38">
        <v>337</v>
      </c>
      <c r="F754" s="38">
        <v>373</v>
      </c>
      <c r="G754" s="43">
        <f t="shared" ref="G754:G764" si="39">+SUM(D754:F754)</f>
        <v>987</v>
      </c>
      <c r="H754" s="38"/>
      <c r="I754" s="38"/>
      <c r="J754" s="38"/>
      <c r="K754" s="43"/>
      <c r="L754" s="38"/>
      <c r="M754" s="38"/>
      <c r="N754" s="38"/>
      <c r="O754" s="43"/>
      <c r="P754" s="73"/>
      <c r="Q754" s="73"/>
      <c r="R754" s="73"/>
      <c r="S754" s="43"/>
      <c r="T754" s="43">
        <f t="shared" ref="T754:T765" si="40">SUM(G754,O754,K754, S754)</f>
        <v>987</v>
      </c>
    </row>
    <row r="755" spans="3:20" ht="15.75">
      <c r="C755" s="28" t="s">
        <v>23</v>
      </c>
      <c r="D755" s="38">
        <v>43</v>
      </c>
      <c r="E755" s="38">
        <v>24</v>
      </c>
      <c r="F755" s="38">
        <v>15</v>
      </c>
      <c r="G755" s="43">
        <f t="shared" si="39"/>
        <v>82</v>
      </c>
      <c r="H755" s="38"/>
      <c r="I755" s="38"/>
      <c r="J755" s="38"/>
      <c r="K755" s="43"/>
      <c r="L755" s="38"/>
      <c r="M755" s="38"/>
      <c r="N755" s="38"/>
      <c r="O755" s="43"/>
      <c r="P755" s="73"/>
      <c r="Q755" s="73"/>
      <c r="R755" s="73"/>
      <c r="S755" s="43"/>
      <c r="T755" s="43">
        <f t="shared" si="40"/>
        <v>82</v>
      </c>
    </row>
    <row r="756" spans="3:20" ht="15.75">
      <c r="C756" s="28" t="s">
        <v>24</v>
      </c>
      <c r="D756" s="38">
        <v>32</v>
      </c>
      <c r="E756" s="38">
        <v>28</v>
      </c>
      <c r="F756" s="38">
        <v>37</v>
      </c>
      <c r="G756" s="43">
        <f t="shared" si="39"/>
        <v>97</v>
      </c>
      <c r="H756" s="38"/>
      <c r="I756" s="38"/>
      <c r="J756" s="38"/>
      <c r="K756" s="43"/>
      <c r="L756" s="38"/>
      <c r="M756" s="38"/>
      <c r="N756" s="38"/>
      <c r="O756" s="43"/>
      <c r="P756" s="73"/>
      <c r="Q756" s="73"/>
      <c r="R756" s="73"/>
      <c r="S756" s="43"/>
      <c r="T756" s="43">
        <f t="shared" si="40"/>
        <v>97</v>
      </c>
    </row>
    <row r="757" spans="3:20" ht="15.75">
      <c r="C757" s="28" t="s">
        <v>25</v>
      </c>
      <c r="D757" s="38">
        <v>1</v>
      </c>
      <c r="E757" s="38">
        <v>1</v>
      </c>
      <c r="F757" s="38">
        <v>1</v>
      </c>
      <c r="G757" s="43">
        <f t="shared" si="39"/>
        <v>3</v>
      </c>
      <c r="H757" s="38"/>
      <c r="I757" s="38"/>
      <c r="J757" s="38"/>
      <c r="K757" s="43"/>
      <c r="L757" s="38"/>
      <c r="M757" s="38"/>
      <c r="N757" s="38"/>
      <c r="O757" s="43"/>
      <c r="P757" s="73"/>
      <c r="Q757" s="73"/>
      <c r="R757" s="73"/>
      <c r="S757" s="43"/>
      <c r="T757" s="43">
        <f t="shared" si="40"/>
        <v>3</v>
      </c>
    </row>
    <row r="758" spans="3:20" ht="15.75">
      <c r="C758" s="28" t="s">
        <v>165</v>
      </c>
      <c r="D758" s="38">
        <v>7</v>
      </c>
      <c r="E758" s="38">
        <v>6</v>
      </c>
      <c r="F758" s="38">
        <v>8</v>
      </c>
      <c r="G758" s="43">
        <f t="shared" si="39"/>
        <v>21</v>
      </c>
      <c r="H758" s="38"/>
      <c r="I758" s="38"/>
      <c r="J758" s="38"/>
      <c r="K758" s="43"/>
      <c r="L758" s="38"/>
      <c r="M758" s="38"/>
      <c r="N758" s="38"/>
      <c r="O758" s="43"/>
      <c r="P758" s="73"/>
      <c r="Q758" s="73"/>
      <c r="R758" s="73"/>
      <c r="S758" s="43"/>
      <c r="T758" s="43">
        <f t="shared" si="40"/>
        <v>21</v>
      </c>
    </row>
    <row r="759" spans="3:20" ht="15.75">
      <c r="C759" s="28" t="s">
        <v>16</v>
      </c>
      <c r="D759" s="38">
        <v>1</v>
      </c>
      <c r="E759" s="38">
        <v>3</v>
      </c>
      <c r="F759" s="38">
        <v>0</v>
      </c>
      <c r="G759" s="43">
        <f t="shared" si="39"/>
        <v>4</v>
      </c>
      <c r="H759" s="38"/>
      <c r="I759" s="38"/>
      <c r="J759" s="38"/>
      <c r="K759" s="43"/>
      <c r="L759" s="38"/>
      <c r="M759" s="38"/>
      <c r="N759" s="38"/>
      <c r="O759" s="43"/>
      <c r="P759" s="73"/>
      <c r="Q759" s="73"/>
      <c r="R759" s="73"/>
      <c r="S759" s="43"/>
      <c r="T759" s="43">
        <f t="shared" si="40"/>
        <v>4</v>
      </c>
    </row>
    <row r="760" spans="3:20" ht="15.75">
      <c r="C760" s="28" t="s">
        <v>17</v>
      </c>
      <c r="D760" s="38">
        <v>691</v>
      </c>
      <c r="E760" s="38">
        <v>615</v>
      </c>
      <c r="F760" s="38">
        <v>738</v>
      </c>
      <c r="G760" s="43">
        <f t="shared" si="39"/>
        <v>2044</v>
      </c>
      <c r="H760" s="38"/>
      <c r="I760" s="38"/>
      <c r="J760" s="38"/>
      <c r="K760" s="43"/>
      <c r="L760" s="38"/>
      <c r="M760" s="38"/>
      <c r="N760" s="38"/>
      <c r="O760" s="43"/>
      <c r="P760" s="73"/>
      <c r="Q760" s="73"/>
      <c r="R760" s="73"/>
      <c r="S760" s="43"/>
      <c r="T760" s="43">
        <f t="shared" si="40"/>
        <v>2044</v>
      </c>
    </row>
    <row r="761" spans="3:20" ht="15.75">
      <c r="C761" s="28" t="s">
        <v>18</v>
      </c>
      <c r="D761" s="38">
        <v>104</v>
      </c>
      <c r="E761" s="38">
        <v>84</v>
      </c>
      <c r="F761" s="38">
        <v>134</v>
      </c>
      <c r="G761" s="43">
        <f t="shared" si="39"/>
        <v>322</v>
      </c>
      <c r="H761" s="38"/>
      <c r="I761" s="38"/>
      <c r="J761" s="38"/>
      <c r="K761" s="43"/>
      <c r="L761" s="38"/>
      <c r="M761" s="38"/>
      <c r="N761" s="38"/>
      <c r="O761" s="43"/>
      <c r="P761" s="73"/>
      <c r="Q761" s="73"/>
      <c r="R761" s="73"/>
      <c r="S761" s="43"/>
      <c r="T761" s="43">
        <f t="shared" si="40"/>
        <v>322</v>
      </c>
    </row>
    <row r="762" spans="3:20" ht="15.75">
      <c r="C762" s="28" t="s">
        <v>19</v>
      </c>
      <c r="D762" s="38">
        <v>13</v>
      </c>
      <c r="E762" s="38">
        <v>15</v>
      </c>
      <c r="F762" s="38">
        <v>26</v>
      </c>
      <c r="G762" s="43">
        <f t="shared" si="39"/>
        <v>54</v>
      </c>
      <c r="H762" s="38"/>
      <c r="I762" s="38"/>
      <c r="J762" s="38"/>
      <c r="K762" s="43"/>
      <c r="L762" s="38"/>
      <c r="M762" s="38"/>
      <c r="N762" s="38"/>
      <c r="O762" s="43"/>
      <c r="P762" s="73"/>
      <c r="Q762" s="73"/>
      <c r="R762" s="73"/>
      <c r="S762" s="43"/>
      <c r="T762" s="43">
        <f t="shared" si="40"/>
        <v>54</v>
      </c>
    </row>
    <row r="763" spans="3:20" ht="15.75">
      <c r="C763" s="28" t="s">
        <v>20</v>
      </c>
      <c r="D763" s="38">
        <v>0</v>
      </c>
      <c r="E763" s="38">
        <v>0</v>
      </c>
      <c r="F763" s="38">
        <v>2</v>
      </c>
      <c r="G763" s="43">
        <f t="shared" si="39"/>
        <v>2</v>
      </c>
      <c r="H763" s="38"/>
      <c r="I763" s="38"/>
      <c r="J763" s="38"/>
      <c r="K763" s="43"/>
      <c r="L763" s="38"/>
      <c r="M763" s="38"/>
      <c r="N763" s="38"/>
      <c r="O763" s="43"/>
      <c r="P763" s="73"/>
      <c r="Q763" s="73"/>
      <c r="R763" s="73"/>
      <c r="S763" s="43"/>
      <c r="T763" s="43">
        <f t="shared" si="40"/>
        <v>2</v>
      </c>
    </row>
    <row r="764" spans="3:20" ht="15.75">
      <c r="C764" s="28" t="s">
        <v>31</v>
      </c>
      <c r="D764" s="38">
        <v>36</v>
      </c>
      <c r="E764" s="38">
        <v>29</v>
      </c>
      <c r="F764" s="38">
        <v>33</v>
      </c>
      <c r="G764" s="43">
        <f t="shared" si="39"/>
        <v>98</v>
      </c>
      <c r="H764" s="38"/>
      <c r="I764" s="38"/>
      <c r="J764" s="38"/>
      <c r="K764" s="43"/>
      <c r="L764" s="38"/>
      <c r="M764" s="38"/>
      <c r="N764" s="38"/>
      <c r="O764" s="43"/>
      <c r="P764" s="73"/>
      <c r="Q764" s="73"/>
      <c r="R764" s="73"/>
      <c r="S764" s="43"/>
      <c r="T764" s="43">
        <f t="shared" si="40"/>
        <v>98</v>
      </c>
    </row>
    <row r="765" spans="3:20" ht="15.75">
      <c r="C765" s="28" t="s">
        <v>32</v>
      </c>
      <c r="D765" s="38">
        <v>12</v>
      </c>
      <c r="E765" s="38">
        <v>15</v>
      </c>
      <c r="F765" s="38">
        <v>12</v>
      </c>
      <c r="G765" s="43">
        <f>+SUM(D765:F765)</f>
        <v>39</v>
      </c>
      <c r="H765" s="38"/>
      <c r="I765" s="38"/>
      <c r="J765" s="38"/>
      <c r="K765" s="43"/>
      <c r="L765" s="38"/>
      <c r="M765" s="38"/>
      <c r="N765" s="38"/>
      <c r="O765" s="43"/>
      <c r="P765" s="73"/>
      <c r="Q765" s="73"/>
      <c r="R765" s="73"/>
      <c r="S765" s="43"/>
      <c r="T765" s="43">
        <f t="shared" si="40"/>
        <v>39</v>
      </c>
    </row>
    <row r="766" spans="3:20" ht="15.75">
      <c r="C766" s="33" t="s">
        <v>62</v>
      </c>
      <c r="D766" s="34">
        <f>SUM(D753:D765)</f>
        <v>1546</v>
      </c>
      <c r="E766" s="34">
        <f t="shared" ref="E766:T766" si="41">SUM(E753:E765)</f>
        <v>1484</v>
      </c>
      <c r="F766" s="34">
        <f>SUM(F753:F765)</f>
        <v>1754</v>
      </c>
      <c r="G766" s="34">
        <f t="shared" si="41"/>
        <v>4784</v>
      </c>
      <c r="H766" s="34">
        <f t="shared" si="41"/>
        <v>0</v>
      </c>
      <c r="I766" s="34">
        <f t="shared" si="41"/>
        <v>0</v>
      </c>
      <c r="J766" s="34">
        <f t="shared" si="41"/>
        <v>0</v>
      </c>
      <c r="K766" s="34">
        <f t="shared" si="41"/>
        <v>0</v>
      </c>
      <c r="L766" s="34">
        <f t="shared" si="41"/>
        <v>0</v>
      </c>
      <c r="M766" s="34">
        <f t="shared" si="41"/>
        <v>0</v>
      </c>
      <c r="N766" s="34">
        <f t="shared" si="41"/>
        <v>0</v>
      </c>
      <c r="O766" s="34">
        <f t="shared" si="41"/>
        <v>0</v>
      </c>
      <c r="P766" s="34">
        <f t="shared" si="41"/>
        <v>0</v>
      </c>
      <c r="Q766" s="34">
        <f t="shared" si="41"/>
        <v>0</v>
      </c>
      <c r="R766" s="34">
        <f t="shared" si="41"/>
        <v>0</v>
      </c>
      <c r="S766" s="34">
        <f t="shared" si="41"/>
        <v>0</v>
      </c>
      <c r="T766" s="34">
        <f t="shared" si="41"/>
        <v>4784</v>
      </c>
    </row>
    <row r="807" spans="3:20" ht="15.75" thickBot="1"/>
    <row r="808" spans="3:20" ht="15.75">
      <c r="C808" s="92" t="s">
        <v>72</v>
      </c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4"/>
    </row>
    <row r="809" spans="3:20" ht="15.75">
      <c r="C809" s="98" t="s">
        <v>99</v>
      </c>
      <c r="D809" s="95" t="s">
        <v>12</v>
      </c>
      <c r="E809" s="95"/>
      <c r="F809" s="95"/>
      <c r="G809" s="95"/>
      <c r="H809" s="95" t="s">
        <v>13</v>
      </c>
      <c r="I809" s="95"/>
      <c r="J809" s="95"/>
      <c r="K809" s="95"/>
      <c r="L809" s="95" t="s">
        <v>14</v>
      </c>
      <c r="M809" s="95"/>
      <c r="N809" s="95"/>
      <c r="O809" s="95"/>
      <c r="P809" s="95" t="s">
        <v>15</v>
      </c>
      <c r="Q809" s="95"/>
      <c r="R809" s="95"/>
      <c r="S809" s="95"/>
      <c r="T809" s="96" t="s">
        <v>39</v>
      </c>
    </row>
    <row r="810" spans="3:20" ht="16.5" thickBot="1">
      <c r="C810" s="99"/>
      <c r="D810" s="32" t="s">
        <v>1</v>
      </c>
      <c r="E810" s="32" t="s">
        <v>2</v>
      </c>
      <c r="F810" s="32" t="s">
        <v>3</v>
      </c>
      <c r="G810" s="32" t="s">
        <v>21</v>
      </c>
      <c r="H810" s="32" t="s">
        <v>4</v>
      </c>
      <c r="I810" s="32" t="s">
        <v>5</v>
      </c>
      <c r="J810" s="32" t="s">
        <v>6</v>
      </c>
      <c r="K810" s="32" t="s">
        <v>53</v>
      </c>
      <c r="L810" s="32" t="s">
        <v>7</v>
      </c>
      <c r="M810" s="32" t="s">
        <v>8</v>
      </c>
      <c r="N810" s="32" t="s">
        <v>59</v>
      </c>
      <c r="O810" s="32" t="s">
        <v>54</v>
      </c>
      <c r="P810" s="32" t="s">
        <v>9</v>
      </c>
      <c r="Q810" s="32" t="s">
        <v>10</v>
      </c>
      <c r="R810" s="32" t="s">
        <v>11</v>
      </c>
      <c r="S810" s="32" t="s">
        <v>55</v>
      </c>
      <c r="T810" s="97"/>
    </row>
    <row r="811" spans="3:20" ht="15.75">
      <c r="C811" s="29" t="s">
        <v>166</v>
      </c>
      <c r="D811" s="38">
        <v>409</v>
      </c>
      <c r="E811" s="38">
        <v>421</v>
      </c>
      <c r="F811" s="38">
        <v>392</v>
      </c>
      <c r="G811" s="43">
        <f>+SUM(D811:F811)</f>
        <v>1222</v>
      </c>
      <c r="H811" s="38"/>
      <c r="I811" s="38"/>
      <c r="J811" s="38"/>
      <c r="K811" s="43"/>
      <c r="L811" s="38"/>
      <c r="M811" s="38"/>
      <c r="N811" s="38"/>
      <c r="O811" s="43"/>
      <c r="P811" s="73"/>
      <c r="Q811" s="73"/>
      <c r="R811" s="73"/>
      <c r="S811" s="43"/>
      <c r="T811" s="43">
        <f>SUM(G811,O811,K811, S811)</f>
        <v>1222</v>
      </c>
    </row>
    <row r="812" spans="3:20" ht="15.75">
      <c r="C812" s="28" t="s">
        <v>79</v>
      </c>
      <c r="D812" s="38">
        <v>336</v>
      </c>
      <c r="E812" s="38">
        <v>367</v>
      </c>
      <c r="F812" s="38">
        <v>421</v>
      </c>
      <c r="G812" s="43">
        <f t="shared" ref="G812:G824" si="42">+SUM(D812:F812)</f>
        <v>1124</v>
      </c>
      <c r="H812" s="38"/>
      <c r="I812" s="38"/>
      <c r="J812" s="38"/>
      <c r="K812" s="43"/>
      <c r="L812" s="38"/>
      <c r="M812" s="38"/>
      <c r="N812" s="38"/>
      <c r="O812" s="43"/>
      <c r="P812" s="73"/>
      <c r="Q812" s="73"/>
      <c r="R812" s="73"/>
      <c r="S812" s="43"/>
      <c r="T812" s="43">
        <f t="shared" ref="T812:T824" si="43">SUM(G812,O812,K812, S812)</f>
        <v>1124</v>
      </c>
    </row>
    <row r="813" spans="3:20" ht="15.75">
      <c r="C813" s="28" t="s">
        <v>23</v>
      </c>
      <c r="D813" s="38">
        <v>4</v>
      </c>
      <c r="E813" s="38">
        <v>6</v>
      </c>
      <c r="F813" s="38">
        <v>7</v>
      </c>
      <c r="G813" s="43">
        <f t="shared" si="42"/>
        <v>17</v>
      </c>
      <c r="H813" s="38"/>
      <c r="I813" s="38"/>
      <c r="J813" s="38"/>
      <c r="K813" s="43"/>
      <c r="L813" s="38"/>
      <c r="M813" s="38"/>
      <c r="N813" s="38"/>
      <c r="O813" s="43"/>
      <c r="P813" s="73"/>
      <c r="Q813" s="73"/>
      <c r="R813" s="73"/>
      <c r="S813" s="43"/>
      <c r="T813" s="43">
        <f t="shared" si="43"/>
        <v>17</v>
      </c>
    </row>
    <row r="814" spans="3:20" ht="15.75">
      <c r="C814" s="28" t="s">
        <v>24</v>
      </c>
      <c r="D814" s="38">
        <v>22</v>
      </c>
      <c r="E814" s="38">
        <v>17</v>
      </c>
      <c r="F814" s="38">
        <v>25</v>
      </c>
      <c r="G814" s="43">
        <f t="shared" si="42"/>
        <v>64</v>
      </c>
      <c r="H814" s="38"/>
      <c r="I814" s="38"/>
      <c r="J814" s="38"/>
      <c r="K814" s="43"/>
      <c r="L814" s="38"/>
      <c r="M814" s="38"/>
      <c r="N814" s="38"/>
      <c r="O814" s="43"/>
      <c r="P814" s="73"/>
      <c r="Q814" s="73"/>
      <c r="R814" s="73"/>
      <c r="S814" s="43"/>
      <c r="T814" s="43">
        <f t="shared" si="43"/>
        <v>64</v>
      </c>
    </row>
    <row r="815" spans="3:20" ht="15.75">
      <c r="C815" s="28" t="s">
        <v>25</v>
      </c>
      <c r="D815" s="38">
        <v>0</v>
      </c>
      <c r="E815" s="38">
        <v>1</v>
      </c>
      <c r="F815" s="38">
        <v>2</v>
      </c>
      <c r="G815" s="43">
        <f t="shared" si="42"/>
        <v>3</v>
      </c>
      <c r="H815" s="38"/>
      <c r="I815" s="38"/>
      <c r="J815" s="38"/>
      <c r="K815" s="43"/>
      <c r="L815" s="38"/>
      <c r="M815" s="38"/>
      <c r="N815" s="38"/>
      <c r="O815" s="43"/>
      <c r="P815" s="73"/>
      <c r="Q815" s="73"/>
      <c r="R815" s="73"/>
      <c r="S815" s="43"/>
      <c r="T815" s="43">
        <f>SUM(G815,O815,K815, S815)</f>
        <v>3</v>
      </c>
    </row>
    <row r="816" spans="3:20" ht="15.75">
      <c r="C816" s="28" t="s">
        <v>28</v>
      </c>
      <c r="D816" s="38">
        <v>0</v>
      </c>
      <c r="E816" s="38">
        <v>2</v>
      </c>
      <c r="F816" s="38">
        <v>2</v>
      </c>
      <c r="G816" s="43">
        <v>0</v>
      </c>
      <c r="H816" s="38"/>
      <c r="I816" s="38"/>
      <c r="J816" s="38"/>
      <c r="K816" s="43"/>
      <c r="L816" s="38"/>
      <c r="M816" s="38"/>
      <c r="N816" s="38"/>
      <c r="O816" s="43"/>
      <c r="P816" s="73"/>
      <c r="Q816" s="73"/>
      <c r="R816" s="73"/>
      <c r="S816" s="43"/>
      <c r="T816" s="43">
        <f>SUM(G816,O816,K816, S816)</f>
        <v>0</v>
      </c>
    </row>
    <row r="817" spans="3:20" ht="15.75">
      <c r="C817" s="28" t="s">
        <v>165</v>
      </c>
      <c r="D817" s="38">
        <v>11</v>
      </c>
      <c r="E817" s="38">
        <v>13</v>
      </c>
      <c r="F817" s="38">
        <v>9</v>
      </c>
      <c r="G817" s="43">
        <f t="shared" si="42"/>
        <v>33</v>
      </c>
      <c r="H817" s="38"/>
      <c r="I817" s="38"/>
      <c r="J817" s="38"/>
      <c r="K817" s="43"/>
      <c r="L817" s="38"/>
      <c r="M817" s="38"/>
      <c r="N817" s="38"/>
      <c r="O817" s="43"/>
      <c r="P817" s="73"/>
      <c r="Q817" s="73"/>
      <c r="R817" s="73"/>
      <c r="S817" s="43"/>
      <c r="T817" s="43">
        <f t="shared" si="43"/>
        <v>33</v>
      </c>
    </row>
    <row r="818" spans="3:20" ht="15.75">
      <c r="C818" s="28" t="s">
        <v>16</v>
      </c>
      <c r="D818" s="38">
        <v>1</v>
      </c>
      <c r="E818" s="38">
        <v>1</v>
      </c>
      <c r="F818" s="38">
        <v>1</v>
      </c>
      <c r="G818" s="43">
        <f t="shared" si="42"/>
        <v>3</v>
      </c>
      <c r="H818" s="38"/>
      <c r="I818" s="38"/>
      <c r="J818" s="38"/>
      <c r="K818" s="43"/>
      <c r="L818" s="38"/>
      <c r="M818" s="38"/>
      <c r="N818" s="38"/>
      <c r="O818" s="43"/>
      <c r="P818" s="73"/>
      <c r="Q818" s="73"/>
      <c r="R818" s="73"/>
      <c r="S818" s="43"/>
      <c r="T818" s="43">
        <f t="shared" si="43"/>
        <v>3</v>
      </c>
    </row>
    <row r="819" spans="3:20" ht="15.75">
      <c r="C819" s="28" t="s">
        <v>17</v>
      </c>
      <c r="D819" s="38">
        <v>582</v>
      </c>
      <c r="E819" s="38">
        <v>403</v>
      </c>
      <c r="F819" s="38">
        <v>479</v>
      </c>
      <c r="G819" s="43">
        <f t="shared" si="42"/>
        <v>1464</v>
      </c>
      <c r="H819" s="38"/>
      <c r="I819" s="38"/>
      <c r="J819" s="38"/>
      <c r="K819" s="43"/>
      <c r="L819" s="38"/>
      <c r="M819" s="38"/>
      <c r="N819" s="38"/>
      <c r="O819" s="43"/>
      <c r="P819" s="73"/>
      <c r="Q819" s="73"/>
      <c r="R819" s="73"/>
      <c r="S819" s="43"/>
      <c r="T819" s="43">
        <f t="shared" si="43"/>
        <v>1464</v>
      </c>
    </row>
    <row r="820" spans="3:20" ht="15.75">
      <c r="C820" s="28" t="s">
        <v>18</v>
      </c>
      <c r="D820" s="38">
        <v>130</v>
      </c>
      <c r="E820" s="38">
        <v>94</v>
      </c>
      <c r="F820" s="38">
        <v>113</v>
      </c>
      <c r="G820" s="43">
        <f t="shared" si="42"/>
        <v>337</v>
      </c>
      <c r="H820" s="38"/>
      <c r="I820" s="38"/>
      <c r="J820" s="38"/>
      <c r="K820" s="43"/>
      <c r="L820" s="38"/>
      <c r="M820" s="38"/>
      <c r="N820" s="38"/>
      <c r="O820" s="43"/>
      <c r="P820" s="73"/>
      <c r="Q820" s="73"/>
      <c r="R820" s="73"/>
      <c r="S820" s="43"/>
      <c r="T820" s="43">
        <f t="shared" si="43"/>
        <v>337</v>
      </c>
    </row>
    <row r="821" spans="3:20" ht="15.75">
      <c r="C821" s="28" t="s">
        <v>19</v>
      </c>
      <c r="D821" s="38">
        <v>11</v>
      </c>
      <c r="E821" s="38">
        <v>10</v>
      </c>
      <c r="F821" s="38">
        <v>11</v>
      </c>
      <c r="G821" s="43">
        <f>+SUM(D821:F821)</f>
        <v>32</v>
      </c>
      <c r="H821" s="38"/>
      <c r="I821" s="38"/>
      <c r="J821" s="38"/>
      <c r="K821" s="43"/>
      <c r="L821" s="38"/>
      <c r="M821" s="38"/>
      <c r="N821" s="38"/>
      <c r="O821" s="43"/>
      <c r="P821" s="73"/>
      <c r="Q821" s="73"/>
      <c r="R821" s="73"/>
      <c r="S821" s="43"/>
      <c r="T821" s="43">
        <f t="shared" si="43"/>
        <v>32</v>
      </c>
    </row>
    <row r="822" spans="3:20" ht="15.75">
      <c r="C822" s="28" t="s">
        <v>20</v>
      </c>
      <c r="D822" s="38">
        <v>2</v>
      </c>
      <c r="E822" s="38">
        <v>6</v>
      </c>
      <c r="F822" s="38">
        <v>7</v>
      </c>
      <c r="G822" s="43">
        <f>+SUM(D822:F822)</f>
        <v>15</v>
      </c>
      <c r="H822" s="38"/>
      <c r="I822" s="38"/>
      <c r="J822" s="38"/>
      <c r="K822" s="43"/>
      <c r="L822" s="38"/>
      <c r="M822" s="38"/>
      <c r="N822" s="38"/>
      <c r="O822" s="43"/>
      <c r="P822" s="73"/>
      <c r="Q822" s="73"/>
      <c r="R822" s="73"/>
      <c r="S822" s="43"/>
      <c r="T822" s="43">
        <f t="shared" si="43"/>
        <v>15</v>
      </c>
    </row>
    <row r="823" spans="3:20" ht="15.75">
      <c r="C823" s="28" t="s">
        <v>31</v>
      </c>
      <c r="D823" s="38">
        <v>22</v>
      </c>
      <c r="E823" s="38">
        <v>18</v>
      </c>
      <c r="F823" s="38">
        <v>34</v>
      </c>
      <c r="G823" s="43">
        <f t="shared" si="42"/>
        <v>74</v>
      </c>
      <c r="H823" s="38"/>
      <c r="I823" s="38"/>
      <c r="J823" s="38"/>
      <c r="K823" s="43"/>
      <c r="L823" s="38"/>
      <c r="M823" s="38"/>
      <c r="N823" s="38"/>
      <c r="O823" s="43"/>
      <c r="P823" s="73"/>
      <c r="Q823" s="73"/>
      <c r="R823" s="73"/>
      <c r="S823" s="43"/>
      <c r="T823" s="43">
        <f t="shared" si="43"/>
        <v>74</v>
      </c>
    </row>
    <row r="824" spans="3:20" ht="15.75">
      <c r="C824" s="28" t="s">
        <v>32</v>
      </c>
      <c r="D824" s="38">
        <v>107</v>
      </c>
      <c r="E824" s="38">
        <v>99</v>
      </c>
      <c r="F824" s="38">
        <v>125</v>
      </c>
      <c r="G824" s="43">
        <f t="shared" si="42"/>
        <v>331</v>
      </c>
      <c r="H824" s="38"/>
      <c r="I824" s="38"/>
      <c r="J824" s="38"/>
      <c r="K824" s="43"/>
      <c r="L824" s="38"/>
      <c r="M824" s="38"/>
      <c r="N824" s="38"/>
      <c r="O824" s="43"/>
      <c r="P824" s="73"/>
      <c r="Q824" s="73"/>
      <c r="R824" s="73"/>
      <c r="S824" s="43"/>
      <c r="T824" s="43">
        <f t="shared" si="43"/>
        <v>331</v>
      </c>
    </row>
    <row r="825" spans="3:20" ht="15.75">
      <c r="C825" s="33" t="s">
        <v>62</v>
      </c>
      <c r="D825" s="34">
        <f t="shared" ref="D825:T825" si="44">SUM(D811:D824)</f>
        <v>1637</v>
      </c>
      <c r="E825" s="34">
        <f t="shared" si="44"/>
        <v>1458</v>
      </c>
      <c r="F825" s="34">
        <f t="shared" si="44"/>
        <v>1628</v>
      </c>
      <c r="G825" s="34">
        <f t="shared" si="44"/>
        <v>4719</v>
      </c>
      <c r="H825" s="34">
        <f t="shared" si="44"/>
        <v>0</v>
      </c>
      <c r="I825" s="34">
        <f t="shared" si="44"/>
        <v>0</v>
      </c>
      <c r="J825" s="34">
        <f t="shared" si="44"/>
        <v>0</v>
      </c>
      <c r="K825" s="34">
        <f t="shared" si="44"/>
        <v>0</v>
      </c>
      <c r="L825" s="34">
        <f t="shared" si="44"/>
        <v>0</v>
      </c>
      <c r="M825" s="34">
        <f t="shared" si="44"/>
        <v>0</v>
      </c>
      <c r="N825" s="34">
        <f t="shared" si="44"/>
        <v>0</v>
      </c>
      <c r="O825" s="34">
        <f t="shared" si="44"/>
        <v>0</v>
      </c>
      <c r="P825" s="34">
        <f t="shared" si="44"/>
        <v>0</v>
      </c>
      <c r="Q825" s="34">
        <f t="shared" si="44"/>
        <v>0</v>
      </c>
      <c r="R825" s="34">
        <f t="shared" si="44"/>
        <v>0</v>
      </c>
      <c r="S825" s="34">
        <f t="shared" si="44"/>
        <v>0</v>
      </c>
      <c r="T825" s="34">
        <f t="shared" si="44"/>
        <v>4719</v>
      </c>
    </row>
    <row r="842" ht="17.25" customHeight="1"/>
    <row r="863" spans="3:20" ht="15.75" thickBot="1"/>
    <row r="864" spans="3:20" ht="15.75">
      <c r="C864" s="92" t="s">
        <v>73</v>
      </c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4"/>
    </row>
    <row r="865" spans="3:20" ht="15.75">
      <c r="C865" s="98" t="s">
        <v>99</v>
      </c>
      <c r="D865" s="95" t="s">
        <v>12</v>
      </c>
      <c r="E865" s="95"/>
      <c r="F865" s="95"/>
      <c r="G865" s="95"/>
      <c r="H865" s="95" t="s">
        <v>13</v>
      </c>
      <c r="I865" s="95"/>
      <c r="J865" s="95"/>
      <c r="K865" s="95"/>
      <c r="L865" s="95" t="s">
        <v>14</v>
      </c>
      <c r="M865" s="95"/>
      <c r="N865" s="95"/>
      <c r="O865" s="95"/>
      <c r="P865" s="95" t="s">
        <v>15</v>
      </c>
      <c r="Q865" s="95"/>
      <c r="R865" s="95"/>
      <c r="S865" s="95"/>
      <c r="T865" s="96" t="s">
        <v>39</v>
      </c>
    </row>
    <row r="866" spans="3:20" ht="16.5" thickBot="1">
      <c r="C866" s="99"/>
      <c r="D866" s="32" t="s">
        <v>1</v>
      </c>
      <c r="E866" s="32" t="s">
        <v>2</v>
      </c>
      <c r="F866" s="32" t="s">
        <v>3</v>
      </c>
      <c r="G866" s="32" t="s">
        <v>21</v>
      </c>
      <c r="H866" s="32" t="s">
        <v>4</v>
      </c>
      <c r="I866" s="32" t="s">
        <v>5</v>
      </c>
      <c r="J866" s="32" t="s">
        <v>6</v>
      </c>
      <c r="K866" s="32" t="s">
        <v>53</v>
      </c>
      <c r="L866" s="32" t="s">
        <v>7</v>
      </c>
      <c r="M866" s="32" t="s">
        <v>8</v>
      </c>
      <c r="N866" s="32" t="s">
        <v>59</v>
      </c>
      <c r="O866" s="32" t="s">
        <v>54</v>
      </c>
      <c r="P866" s="32" t="s">
        <v>9</v>
      </c>
      <c r="Q866" s="32" t="s">
        <v>10</v>
      </c>
      <c r="R866" s="32" t="s">
        <v>11</v>
      </c>
      <c r="S866" s="32" t="s">
        <v>55</v>
      </c>
      <c r="T866" s="97"/>
    </row>
    <row r="867" spans="3:20" ht="15.75">
      <c r="C867" s="29" t="s">
        <v>166</v>
      </c>
      <c r="D867" s="38">
        <v>612</v>
      </c>
      <c r="E867" s="38">
        <v>614</v>
      </c>
      <c r="F867" s="38">
        <v>754</v>
      </c>
      <c r="G867" s="43">
        <f>+SUM(D867:F867)</f>
        <v>1980</v>
      </c>
      <c r="H867" s="38"/>
      <c r="I867" s="38"/>
      <c r="J867" s="38"/>
      <c r="K867" s="43"/>
      <c r="L867" s="38"/>
      <c r="M867" s="38"/>
      <c r="N867" s="38"/>
      <c r="O867" s="43"/>
      <c r="P867" s="73"/>
      <c r="Q867" s="73"/>
      <c r="R867" s="73"/>
      <c r="S867" s="43"/>
      <c r="T867" s="43">
        <f>SUM(G867,O867,K867, S867)</f>
        <v>1980</v>
      </c>
    </row>
    <row r="868" spans="3:20" ht="15.75">
      <c r="C868" s="28" t="s">
        <v>200</v>
      </c>
      <c r="D868" s="38">
        <v>452</v>
      </c>
      <c r="E868" s="38">
        <v>476</v>
      </c>
      <c r="F868" s="38">
        <v>515</v>
      </c>
      <c r="G868" s="43">
        <f t="shared" ref="G868:G878" si="45">+SUM(D868:F868)</f>
        <v>1443</v>
      </c>
      <c r="H868" s="38"/>
      <c r="I868" s="38"/>
      <c r="J868" s="38"/>
      <c r="K868" s="43"/>
      <c r="L868" s="38"/>
      <c r="M868" s="38"/>
      <c r="N868" s="38"/>
      <c r="O868" s="43"/>
      <c r="P868" s="73"/>
      <c r="Q868" s="73"/>
      <c r="R868" s="73"/>
      <c r="S868" s="43"/>
      <c r="T868" s="43">
        <f t="shared" ref="T868:T878" si="46">SUM(G868,O868,K868, S868)</f>
        <v>1443</v>
      </c>
    </row>
    <row r="869" spans="3:20" ht="15.75">
      <c r="C869" s="28" t="s">
        <v>24</v>
      </c>
      <c r="D869" s="38">
        <v>67</v>
      </c>
      <c r="E869" s="38">
        <v>82</v>
      </c>
      <c r="F869" s="38">
        <v>75</v>
      </c>
      <c r="G869" s="43">
        <f t="shared" si="45"/>
        <v>224</v>
      </c>
      <c r="H869" s="38"/>
      <c r="I869" s="38"/>
      <c r="J869" s="38"/>
      <c r="K869" s="43"/>
      <c r="L869" s="38"/>
      <c r="M869" s="38"/>
      <c r="N869" s="38"/>
      <c r="O869" s="43"/>
      <c r="P869" s="73"/>
      <c r="Q869" s="73"/>
      <c r="R869" s="73"/>
      <c r="S869" s="43"/>
      <c r="T869" s="43">
        <f t="shared" si="46"/>
        <v>224</v>
      </c>
    </row>
    <row r="870" spans="3:20" ht="15.75">
      <c r="C870" s="28" t="s">
        <v>25</v>
      </c>
      <c r="D870" s="38">
        <v>3</v>
      </c>
      <c r="E870" s="38">
        <v>2</v>
      </c>
      <c r="F870" s="38">
        <v>7</v>
      </c>
      <c r="G870" s="43">
        <f t="shared" si="45"/>
        <v>12</v>
      </c>
      <c r="H870" s="38"/>
      <c r="I870" s="38"/>
      <c r="J870" s="38"/>
      <c r="K870" s="43"/>
      <c r="L870" s="38"/>
      <c r="M870" s="38"/>
      <c r="N870" s="38"/>
      <c r="O870" s="43"/>
      <c r="P870" s="73"/>
      <c r="Q870" s="73"/>
      <c r="R870" s="73"/>
      <c r="S870" s="43"/>
      <c r="T870" s="43">
        <f t="shared" si="46"/>
        <v>12</v>
      </c>
    </row>
    <row r="871" spans="3:20" ht="15.75">
      <c r="C871" s="28" t="s">
        <v>165</v>
      </c>
      <c r="D871" s="38">
        <v>11</v>
      </c>
      <c r="E871" s="38">
        <v>9</v>
      </c>
      <c r="F871" s="38">
        <v>16</v>
      </c>
      <c r="G871" s="43">
        <f t="shared" si="45"/>
        <v>36</v>
      </c>
      <c r="H871" s="38"/>
      <c r="I871" s="38"/>
      <c r="J871" s="38"/>
      <c r="K871" s="43"/>
      <c r="L871" s="38"/>
      <c r="M871" s="38"/>
      <c r="N871" s="38"/>
      <c r="O871" s="43"/>
      <c r="P871" s="73"/>
      <c r="Q871" s="73"/>
      <c r="R871" s="73"/>
      <c r="S871" s="43"/>
      <c r="T871" s="43">
        <f t="shared" si="46"/>
        <v>36</v>
      </c>
    </row>
    <row r="872" spans="3:20" ht="15.75">
      <c r="C872" s="28" t="s">
        <v>16</v>
      </c>
      <c r="D872" s="38">
        <v>1</v>
      </c>
      <c r="E872" s="38">
        <v>0</v>
      </c>
      <c r="F872" s="38">
        <v>2</v>
      </c>
      <c r="G872" s="43">
        <f t="shared" si="45"/>
        <v>3</v>
      </c>
      <c r="H872" s="38"/>
      <c r="I872" s="38"/>
      <c r="J872" s="38"/>
      <c r="K872" s="43"/>
      <c r="L872" s="38"/>
      <c r="M872" s="38"/>
      <c r="N872" s="38"/>
      <c r="O872" s="43"/>
      <c r="P872" s="73"/>
      <c r="Q872" s="73"/>
      <c r="R872" s="73"/>
      <c r="S872" s="43"/>
      <c r="T872" s="43">
        <f t="shared" si="46"/>
        <v>3</v>
      </c>
    </row>
    <row r="873" spans="3:20" ht="15.75">
      <c r="C873" s="28" t="s">
        <v>17</v>
      </c>
      <c r="D873" s="38">
        <v>582</v>
      </c>
      <c r="E873" s="38">
        <v>774</v>
      </c>
      <c r="F873" s="38">
        <v>772</v>
      </c>
      <c r="G873" s="43">
        <f t="shared" si="45"/>
        <v>2128</v>
      </c>
      <c r="H873" s="38"/>
      <c r="I873" s="38"/>
      <c r="J873" s="38"/>
      <c r="K873" s="43"/>
      <c r="L873" s="38"/>
      <c r="M873" s="38"/>
      <c r="N873" s="38"/>
      <c r="O873" s="43"/>
      <c r="P873" s="73"/>
      <c r="Q873" s="73"/>
      <c r="R873" s="73"/>
      <c r="S873" s="43"/>
      <c r="T873" s="43">
        <f t="shared" si="46"/>
        <v>2128</v>
      </c>
    </row>
    <row r="874" spans="3:20" ht="15.75">
      <c r="C874" s="28" t="s">
        <v>18</v>
      </c>
      <c r="D874" s="38">
        <v>130</v>
      </c>
      <c r="E874" s="38">
        <v>203</v>
      </c>
      <c r="F874" s="38">
        <v>204</v>
      </c>
      <c r="G874" s="43">
        <f>+SUM(D874:F874)</f>
        <v>537</v>
      </c>
      <c r="H874" s="38"/>
      <c r="I874" s="38"/>
      <c r="J874" s="38"/>
      <c r="K874" s="43"/>
      <c r="L874" s="38"/>
      <c r="M874" s="38"/>
      <c r="N874" s="38"/>
      <c r="O874" s="43"/>
      <c r="P874" s="73"/>
      <c r="Q874" s="73"/>
      <c r="R874" s="73"/>
      <c r="S874" s="43"/>
      <c r="T874" s="43">
        <f t="shared" si="46"/>
        <v>537</v>
      </c>
    </row>
    <row r="875" spans="3:20" ht="15.75">
      <c r="C875" s="28" t="s">
        <v>19</v>
      </c>
      <c r="D875" s="38">
        <v>11</v>
      </c>
      <c r="E875" s="38">
        <v>28</v>
      </c>
      <c r="F875" s="38">
        <v>50</v>
      </c>
      <c r="G875" s="43">
        <f t="shared" si="45"/>
        <v>89</v>
      </c>
      <c r="H875" s="38"/>
      <c r="I875" s="38"/>
      <c r="J875" s="38"/>
      <c r="K875" s="43"/>
      <c r="L875" s="38"/>
      <c r="M875" s="38"/>
      <c r="N875" s="38"/>
      <c r="O875" s="43"/>
      <c r="P875" s="73"/>
      <c r="Q875" s="73"/>
      <c r="R875" s="73"/>
      <c r="S875" s="43"/>
      <c r="T875" s="43">
        <f t="shared" si="46"/>
        <v>89</v>
      </c>
    </row>
    <row r="876" spans="3:20" ht="15.75">
      <c r="C876" s="28" t="s">
        <v>20</v>
      </c>
      <c r="D876" s="38">
        <v>2</v>
      </c>
      <c r="E876" s="38">
        <v>3</v>
      </c>
      <c r="F876" s="38">
        <v>7</v>
      </c>
      <c r="G876" s="43">
        <f t="shared" si="45"/>
        <v>12</v>
      </c>
      <c r="H876" s="38"/>
      <c r="I876" s="38"/>
      <c r="J876" s="38"/>
      <c r="K876" s="43"/>
      <c r="L876" s="38"/>
      <c r="M876" s="38"/>
      <c r="N876" s="38"/>
      <c r="O876" s="43"/>
      <c r="P876" s="73"/>
      <c r="Q876" s="73"/>
      <c r="R876" s="73"/>
      <c r="S876" s="43"/>
      <c r="T876" s="43">
        <f t="shared" si="46"/>
        <v>12</v>
      </c>
    </row>
    <row r="877" spans="3:20" ht="15.75">
      <c r="C877" s="28" t="s">
        <v>31</v>
      </c>
      <c r="D877" s="38">
        <v>7</v>
      </c>
      <c r="E877" s="38">
        <v>2</v>
      </c>
      <c r="F877" s="38">
        <v>10</v>
      </c>
      <c r="G877" s="43">
        <f t="shared" si="45"/>
        <v>19</v>
      </c>
      <c r="H877" s="38"/>
      <c r="I877" s="38"/>
      <c r="J877" s="38"/>
      <c r="K877" s="43"/>
      <c r="L877" s="38"/>
      <c r="M877" s="38"/>
      <c r="N877" s="38"/>
      <c r="O877" s="43"/>
      <c r="P877" s="73"/>
      <c r="Q877" s="73"/>
      <c r="R877" s="73"/>
      <c r="S877" s="43"/>
      <c r="T877" s="43">
        <f t="shared" si="46"/>
        <v>19</v>
      </c>
    </row>
    <row r="878" spans="3:20" ht="15.75">
      <c r="C878" s="28" t="s">
        <v>32</v>
      </c>
      <c r="D878" s="38">
        <v>0</v>
      </c>
      <c r="E878" s="38">
        <v>17</v>
      </c>
      <c r="F878" s="38">
        <v>70</v>
      </c>
      <c r="G878" s="43">
        <f t="shared" si="45"/>
        <v>87</v>
      </c>
      <c r="H878" s="38"/>
      <c r="I878" s="38"/>
      <c r="J878" s="38"/>
      <c r="K878" s="43"/>
      <c r="L878" s="38"/>
      <c r="M878" s="38"/>
      <c r="N878" s="38"/>
      <c r="O878" s="43"/>
      <c r="P878" s="73"/>
      <c r="Q878" s="73"/>
      <c r="R878" s="73"/>
      <c r="S878" s="43"/>
      <c r="T878" s="43">
        <f t="shared" si="46"/>
        <v>87</v>
      </c>
    </row>
    <row r="879" spans="3:20" ht="15.75">
      <c r="C879" s="33" t="s">
        <v>62</v>
      </c>
      <c r="D879" s="34">
        <f t="shared" ref="D879:T879" si="47">SUM(D867:D878)</f>
        <v>1878</v>
      </c>
      <c r="E879" s="34">
        <f t="shared" si="47"/>
        <v>2210</v>
      </c>
      <c r="F879" s="34">
        <f t="shared" si="47"/>
        <v>2482</v>
      </c>
      <c r="G879" s="34">
        <f t="shared" si="47"/>
        <v>6570</v>
      </c>
      <c r="H879" s="34">
        <f t="shared" si="47"/>
        <v>0</v>
      </c>
      <c r="I879" s="34">
        <f t="shared" si="47"/>
        <v>0</v>
      </c>
      <c r="J879" s="34">
        <f t="shared" si="47"/>
        <v>0</v>
      </c>
      <c r="K879" s="34">
        <f t="shared" si="47"/>
        <v>0</v>
      </c>
      <c r="L879" s="34">
        <f t="shared" si="47"/>
        <v>0</v>
      </c>
      <c r="M879" s="34">
        <f t="shared" si="47"/>
        <v>0</v>
      </c>
      <c r="N879" s="34">
        <f t="shared" si="47"/>
        <v>0</v>
      </c>
      <c r="O879" s="34">
        <f t="shared" si="47"/>
        <v>0</v>
      </c>
      <c r="P879" s="34">
        <f t="shared" si="47"/>
        <v>0</v>
      </c>
      <c r="Q879" s="34">
        <f t="shared" si="47"/>
        <v>0</v>
      </c>
      <c r="R879" s="34">
        <f t="shared" si="47"/>
        <v>0</v>
      </c>
      <c r="S879" s="34">
        <f t="shared" si="47"/>
        <v>0</v>
      </c>
      <c r="T879" s="34">
        <f t="shared" si="47"/>
        <v>6570</v>
      </c>
    </row>
    <row r="918" spans="3:20" ht="15.75" thickBot="1"/>
    <row r="919" spans="3:20" ht="15.75">
      <c r="C919" s="92" t="s">
        <v>74</v>
      </c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4"/>
    </row>
    <row r="920" spans="3:20" ht="15.75">
      <c r="C920" s="98" t="s">
        <v>99</v>
      </c>
      <c r="D920" s="95" t="s">
        <v>12</v>
      </c>
      <c r="E920" s="95"/>
      <c r="F920" s="95"/>
      <c r="G920" s="95"/>
      <c r="H920" s="95" t="s">
        <v>13</v>
      </c>
      <c r="I920" s="95"/>
      <c r="J920" s="95"/>
      <c r="K920" s="95"/>
      <c r="L920" s="95" t="s">
        <v>14</v>
      </c>
      <c r="M920" s="95"/>
      <c r="N920" s="95"/>
      <c r="O920" s="95"/>
      <c r="P920" s="95" t="s">
        <v>15</v>
      </c>
      <c r="Q920" s="95"/>
      <c r="R920" s="95"/>
      <c r="S920" s="95"/>
      <c r="T920" s="96" t="s">
        <v>39</v>
      </c>
    </row>
    <row r="921" spans="3:20" ht="16.5" thickBot="1">
      <c r="C921" s="99"/>
      <c r="D921" s="32" t="s">
        <v>1</v>
      </c>
      <c r="E921" s="32" t="s">
        <v>2</v>
      </c>
      <c r="F921" s="32" t="s">
        <v>3</v>
      </c>
      <c r="G921" s="32" t="s">
        <v>21</v>
      </c>
      <c r="H921" s="32" t="s">
        <v>4</v>
      </c>
      <c r="I921" s="32" t="s">
        <v>5</v>
      </c>
      <c r="J921" s="32" t="s">
        <v>6</v>
      </c>
      <c r="K921" s="32" t="s">
        <v>53</v>
      </c>
      <c r="L921" s="32" t="s">
        <v>7</v>
      </c>
      <c r="M921" s="32" t="s">
        <v>8</v>
      </c>
      <c r="N921" s="32" t="s">
        <v>59</v>
      </c>
      <c r="O921" s="32" t="s">
        <v>54</v>
      </c>
      <c r="P921" s="32" t="s">
        <v>9</v>
      </c>
      <c r="Q921" s="32" t="s">
        <v>10</v>
      </c>
      <c r="R921" s="32" t="s">
        <v>11</v>
      </c>
      <c r="S921" s="32" t="s">
        <v>55</v>
      </c>
      <c r="T921" s="97"/>
    </row>
    <row r="922" spans="3:20" ht="15.75">
      <c r="C922" s="29" t="s">
        <v>166</v>
      </c>
      <c r="D922" s="38">
        <v>252</v>
      </c>
      <c r="E922" s="38">
        <v>188</v>
      </c>
      <c r="F922" s="38">
        <v>223</v>
      </c>
      <c r="G922" s="43">
        <f>+SUM(D922:F922)</f>
        <v>663</v>
      </c>
      <c r="H922" s="38"/>
      <c r="I922" s="38"/>
      <c r="J922" s="38"/>
      <c r="K922" s="43"/>
      <c r="L922" s="38"/>
      <c r="M922" s="38"/>
      <c r="N922" s="38"/>
      <c r="O922" s="43"/>
      <c r="P922" s="73"/>
      <c r="Q922" s="73"/>
      <c r="R922" s="73"/>
      <c r="S922" s="43"/>
      <c r="T922" s="43">
        <f>SUM(G922,O922,K922, S922)</f>
        <v>663</v>
      </c>
    </row>
    <row r="923" spans="3:20" ht="15.75">
      <c r="C923" s="28" t="s">
        <v>79</v>
      </c>
      <c r="D923" s="38">
        <v>178</v>
      </c>
      <c r="E923" s="38">
        <v>185</v>
      </c>
      <c r="F923" s="38">
        <v>174</v>
      </c>
      <c r="G923" s="43">
        <f t="shared" ref="G923:G934" si="48">+SUM(D923:F923)</f>
        <v>537</v>
      </c>
      <c r="H923" s="38"/>
      <c r="I923" s="38"/>
      <c r="J923" s="38"/>
      <c r="K923" s="43"/>
      <c r="L923" s="38"/>
      <c r="M923" s="38"/>
      <c r="N923" s="38"/>
      <c r="O923" s="43"/>
      <c r="P923" s="73"/>
      <c r="Q923" s="73"/>
      <c r="R923" s="73"/>
      <c r="S923" s="43"/>
      <c r="T923" s="43">
        <f t="shared" ref="T923:T934" si="49">SUM(G923,O923,K923, S923)</f>
        <v>537</v>
      </c>
    </row>
    <row r="924" spans="3:20" ht="15.75">
      <c r="C924" s="28" t="s">
        <v>23</v>
      </c>
      <c r="D924" s="38">
        <v>0</v>
      </c>
      <c r="E924" s="38">
        <v>0</v>
      </c>
      <c r="F924" s="38">
        <v>0</v>
      </c>
      <c r="G924" s="43">
        <f t="shared" si="48"/>
        <v>0</v>
      </c>
      <c r="H924" s="38"/>
      <c r="I924" s="38"/>
      <c r="J924" s="38"/>
      <c r="K924" s="43"/>
      <c r="L924" s="38"/>
      <c r="M924" s="38"/>
      <c r="N924" s="38"/>
      <c r="O924" s="43"/>
      <c r="P924" s="73"/>
      <c r="Q924" s="73"/>
      <c r="R924" s="73"/>
      <c r="S924" s="43"/>
      <c r="T924" s="43">
        <f t="shared" si="49"/>
        <v>0</v>
      </c>
    </row>
    <row r="925" spans="3:20" ht="15.75">
      <c r="C925" s="28" t="s">
        <v>24</v>
      </c>
      <c r="D925" s="38">
        <v>23</v>
      </c>
      <c r="E925" s="38">
        <v>11</v>
      </c>
      <c r="F925" s="38">
        <v>25</v>
      </c>
      <c r="G925" s="43">
        <f t="shared" si="48"/>
        <v>59</v>
      </c>
      <c r="H925" s="38"/>
      <c r="I925" s="38"/>
      <c r="J925" s="38"/>
      <c r="K925" s="43"/>
      <c r="L925" s="38"/>
      <c r="M925" s="38"/>
      <c r="N925" s="38"/>
      <c r="O925" s="43"/>
      <c r="P925" s="73"/>
      <c r="Q925" s="73"/>
      <c r="R925" s="73"/>
      <c r="S925" s="43"/>
      <c r="T925" s="43">
        <f t="shared" si="49"/>
        <v>59</v>
      </c>
    </row>
    <row r="926" spans="3:20" ht="15.75">
      <c r="C926" s="28" t="s">
        <v>28</v>
      </c>
      <c r="D926" s="38">
        <v>0</v>
      </c>
      <c r="E926" s="38">
        <v>1</v>
      </c>
      <c r="F926" s="38">
        <v>1</v>
      </c>
      <c r="G926" s="43">
        <f t="shared" si="48"/>
        <v>2</v>
      </c>
      <c r="H926" s="38"/>
      <c r="I926" s="38"/>
      <c r="J926" s="38"/>
      <c r="K926" s="43"/>
      <c r="L926" s="38"/>
      <c r="M926" s="38"/>
      <c r="N926" s="38"/>
      <c r="O926" s="43"/>
      <c r="P926" s="73"/>
      <c r="Q926" s="73"/>
      <c r="R926" s="73"/>
      <c r="S926" s="43"/>
      <c r="T926" s="43">
        <f t="shared" si="49"/>
        <v>2</v>
      </c>
    </row>
    <row r="927" spans="3:20" ht="15.75">
      <c r="C927" s="28" t="s">
        <v>165</v>
      </c>
      <c r="D927" s="38">
        <v>10</v>
      </c>
      <c r="E927" s="38">
        <v>5</v>
      </c>
      <c r="F927" s="38">
        <v>4</v>
      </c>
      <c r="G927" s="43">
        <f t="shared" si="48"/>
        <v>19</v>
      </c>
      <c r="H927" s="38"/>
      <c r="I927" s="38"/>
      <c r="J927" s="38"/>
      <c r="K927" s="43"/>
      <c r="L927" s="38"/>
      <c r="M927" s="38"/>
      <c r="N927" s="38"/>
      <c r="O927" s="43"/>
      <c r="P927" s="73"/>
      <c r="Q927" s="73"/>
      <c r="R927" s="73"/>
      <c r="S927" s="43"/>
      <c r="T927" s="43">
        <f t="shared" si="49"/>
        <v>19</v>
      </c>
    </row>
    <row r="928" spans="3:20" ht="15.75">
      <c r="C928" s="28" t="s">
        <v>16</v>
      </c>
      <c r="D928" s="38">
        <v>1</v>
      </c>
      <c r="E928" s="38">
        <v>0</v>
      </c>
      <c r="F928" s="38">
        <v>1</v>
      </c>
      <c r="G928" s="43">
        <f t="shared" si="48"/>
        <v>2</v>
      </c>
      <c r="H928" s="38"/>
      <c r="I928" s="38"/>
      <c r="J928" s="38"/>
      <c r="K928" s="43"/>
      <c r="L928" s="38"/>
      <c r="M928" s="38"/>
      <c r="N928" s="38"/>
      <c r="O928" s="43"/>
      <c r="P928" s="73"/>
      <c r="Q928" s="73"/>
      <c r="R928" s="73"/>
      <c r="S928" s="43"/>
      <c r="T928" s="43">
        <f t="shared" si="49"/>
        <v>2</v>
      </c>
    </row>
    <row r="929" spans="3:20" ht="15.75">
      <c r="C929" s="28" t="s">
        <v>17</v>
      </c>
      <c r="D929" s="38">
        <v>267</v>
      </c>
      <c r="E929" s="38">
        <v>203</v>
      </c>
      <c r="F929" s="38">
        <v>224</v>
      </c>
      <c r="G929" s="43">
        <f t="shared" si="48"/>
        <v>694</v>
      </c>
      <c r="H929" s="38"/>
      <c r="I929" s="38"/>
      <c r="J929" s="38"/>
      <c r="K929" s="43"/>
      <c r="L929" s="38"/>
      <c r="M929" s="38"/>
      <c r="N929" s="38"/>
      <c r="O929" s="43"/>
      <c r="P929" s="73"/>
      <c r="Q929" s="73"/>
      <c r="R929" s="73"/>
      <c r="S929" s="43"/>
      <c r="T929" s="43">
        <f t="shared" si="49"/>
        <v>694</v>
      </c>
    </row>
    <row r="930" spans="3:20" ht="15.75">
      <c r="C930" s="28" t="s">
        <v>18</v>
      </c>
      <c r="D930" s="38">
        <v>75</v>
      </c>
      <c r="E930" s="38">
        <v>54</v>
      </c>
      <c r="F930" s="38">
        <v>77</v>
      </c>
      <c r="G930" s="43">
        <f t="shared" si="48"/>
        <v>206</v>
      </c>
      <c r="H930" s="38"/>
      <c r="I930" s="38"/>
      <c r="J930" s="38"/>
      <c r="K930" s="43"/>
      <c r="L930" s="38"/>
      <c r="M930" s="38"/>
      <c r="N930" s="38"/>
      <c r="O930" s="43"/>
      <c r="P930" s="73"/>
      <c r="Q930" s="73"/>
      <c r="R930" s="73"/>
      <c r="S930" s="43"/>
      <c r="T930" s="43">
        <f t="shared" si="49"/>
        <v>206</v>
      </c>
    </row>
    <row r="931" spans="3:20" ht="15.75">
      <c r="C931" s="28" t="s">
        <v>19</v>
      </c>
      <c r="D931" s="38">
        <v>11</v>
      </c>
      <c r="E931" s="38">
        <v>14</v>
      </c>
      <c r="F931" s="38">
        <v>21</v>
      </c>
      <c r="G931" s="43">
        <f t="shared" si="48"/>
        <v>46</v>
      </c>
      <c r="H931" s="38"/>
      <c r="I931" s="38"/>
      <c r="J931" s="38"/>
      <c r="K931" s="43"/>
      <c r="L931" s="38"/>
      <c r="M931" s="38"/>
      <c r="N931" s="38"/>
      <c r="O931" s="43"/>
      <c r="P931" s="73"/>
      <c r="Q931" s="73"/>
      <c r="R931" s="73"/>
      <c r="S931" s="43"/>
      <c r="T931" s="43">
        <f t="shared" si="49"/>
        <v>46</v>
      </c>
    </row>
    <row r="932" spans="3:20" ht="15.75">
      <c r="C932" s="28" t="s">
        <v>20</v>
      </c>
      <c r="D932" s="38">
        <v>2</v>
      </c>
      <c r="E932" s="38">
        <v>3</v>
      </c>
      <c r="F932" s="38">
        <v>0</v>
      </c>
      <c r="G932" s="43">
        <f t="shared" si="48"/>
        <v>5</v>
      </c>
      <c r="H932" s="38"/>
      <c r="I932" s="38"/>
      <c r="J932" s="38"/>
      <c r="K932" s="43"/>
      <c r="L932" s="38"/>
      <c r="M932" s="38"/>
      <c r="N932" s="38"/>
      <c r="O932" s="43"/>
      <c r="P932" s="73"/>
      <c r="Q932" s="73"/>
      <c r="R932" s="73"/>
      <c r="S932" s="43"/>
      <c r="T932" s="43">
        <f t="shared" si="49"/>
        <v>5</v>
      </c>
    </row>
    <row r="933" spans="3:20" ht="15.75">
      <c r="C933" s="28" t="s">
        <v>31</v>
      </c>
      <c r="D933" s="38">
        <v>7</v>
      </c>
      <c r="E933" s="38">
        <v>5</v>
      </c>
      <c r="F933" s="38">
        <v>4</v>
      </c>
      <c r="G933" s="43">
        <f t="shared" si="48"/>
        <v>16</v>
      </c>
      <c r="H933" s="38"/>
      <c r="I933" s="38"/>
      <c r="J933" s="38"/>
      <c r="K933" s="43"/>
      <c r="L933" s="38"/>
      <c r="M933" s="38"/>
      <c r="N933" s="38"/>
      <c r="O933" s="43"/>
      <c r="P933" s="73"/>
      <c r="Q933" s="73"/>
      <c r="R933" s="73"/>
      <c r="S933" s="43"/>
      <c r="T933" s="43">
        <f t="shared" si="49"/>
        <v>16</v>
      </c>
    </row>
    <row r="934" spans="3:20" ht="15.75">
      <c r="C934" s="28" t="s">
        <v>32</v>
      </c>
      <c r="D934" s="38">
        <v>15</v>
      </c>
      <c r="E934" s="38">
        <v>24</v>
      </c>
      <c r="F934" s="38">
        <v>15</v>
      </c>
      <c r="G934" s="43">
        <f t="shared" si="48"/>
        <v>54</v>
      </c>
      <c r="H934" s="38"/>
      <c r="I934" s="38"/>
      <c r="J934" s="38"/>
      <c r="K934" s="43"/>
      <c r="L934" s="38"/>
      <c r="M934" s="38"/>
      <c r="N934" s="38"/>
      <c r="O934" s="43"/>
      <c r="P934" s="73"/>
      <c r="Q934" s="73"/>
      <c r="R934" s="73"/>
      <c r="S934" s="43"/>
      <c r="T934" s="43">
        <f t="shared" si="49"/>
        <v>54</v>
      </c>
    </row>
    <row r="935" spans="3:20" ht="15.75">
      <c r="C935" s="33" t="s">
        <v>62</v>
      </c>
      <c r="D935" s="34">
        <f t="shared" ref="D935:T935" si="50">SUM(D922:D934)</f>
        <v>841</v>
      </c>
      <c r="E935" s="34">
        <f t="shared" si="50"/>
        <v>693</v>
      </c>
      <c r="F935" s="34">
        <f t="shared" si="50"/>
        <v>769</v>
      </c>
      <c r="G935" s="34">
        <f t="shared" si="50"/>
        <v>2303</v>
      </c>
      <c r="H935" s="34">
        <f t="shared" si="50"/>
        <v>0</v>
      </c>
      <c r="I935" s="34">
        <f t="shared" si="50"/>
        <v>0</v>
      </c>
      <c r="J935" s="34">
        <f t="shared" si="50"/>
        <v>0</v>
      </c>
      <c r="K935" s="34">
        <f t="shared" si="50"/>
        <v>0</v>
      </c>
      <c r="L935" s="34">
        <f t="shared" si="50"/>
        <v>0</v>
      </c>
      <c r="M935" s="34">
        <f t="shared" si="50"/>
        <v>0</v>
      </c>
      <c r="N935" s="34">
        <f t="shared" si="50"/>
        <v>0</v>
      </c>
      <c r="O935" s="34">
        <f t="shared" si="50"/>
        <v>0</v>
      </c>
      <c r="P935" s="34">
        <f t="shared" si="50"/>
        <v>0</v>
      </c>
      <c r="Q935" s="34">
        <f t="shared" si="50"/>
        <v>0</v>
      </c>
      <c r="R935" s="34">
        <f t="shared" si="50"/>
        <v>0</v>
      </c>
      <c r="S935" s="34">
        <f t="shared" si="50"/>
        <v>0</v>
      </c>
      <c r="T935" s="34">
        <f t="shared" si="50"/>
        <v>2303</v>
      </c>
    </row>
    <row r="975" spans="3:20" ht="15.75" thickBot="1"/>
    <row r="976" spans="3:20" ht="15.75">
      <c r="C976" s="92" t="s">
        <v>75</v>
      </c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4"/>
    </row>
    <row r="977" spans="3:20" ht="15.75">
      <c r="C977" s="98" t="s">
        <v>99</v>
      </c>
      <c r="D977" s="95" t="s">
        <v>12</v>
      </c>
      <c r="E977" s="95"/>
      <c r="F977" s="95"/>
      <c r="G977" s="95"/>
      <c r="H977" s="95" t="s">
        <v>13</v>
      </c>
      <c r="I977" s="95"/>
      <c r="J977" s="95"/>
      <c r="K977" s="95"/>
      <c r="L977" s="95" t="s">
        <v>14</v>
      </c>
      <c r="M977" s="95"/>
      <c r="N977" s="95"/>
      <c r="O977" s="95"/>
      <c r="P977" s="95" t="s">
        <v>15</v>
      </c>
      <c r="Q977" s="95"/>
      <c r="R977" s="95"/>
      <c r="S977" s="95"/>
      <c r="T977" s="96" t="s">
        <v>39</v>
      </c>
    </row>
    <row r="978" spans="3:20" ht="16.5" thickBot="1">
      <c r="C978" s="99"/>
      <c r="D978" s="32" t="s">
        <v>1</v>
      </c>
      <c r="E978" s="32" t="s">
        <v>2</v>
      </c>
      <c r="F978" s="32" t="s">
        <v>3</v>
      </c>
      <c r="G978" s="32" t="s">
        <v>21</v>
      </c>
      <c r="H978" s="32" t="s">
        <v>4</v>
      </c>
      <c r="I978" s="32" t="s">
        <v>5</v>
      </c>
      <c r="J978" s="32" t="s">
        <v>6</v>
      </c>
      <c r="K978" s="32" t="s">
        <v>53</v>
      </c>
      <c r="L978" s="32" t="s">
        <v>7</v>
      </c>
      <c r="M978" s="32" t="s">
        <v>8</v>
      </c>
      <c r="N978" s="32" t="s">
        <v>59</v>
      </c>
      <c r="O978" s="32" t="s">
        <v>54</v>
      </c>
      <c r="P978" s="32" t="s">
        <v>9</v>
      </c>
      <c r="Q978" s="32" t="s">
        <v>10</v>
      </c>
      <c r="R978" s="32" t="s">
        <v>11</v>
      </c>
      <c r="S978" s="32" t="s">
        <v>55</v>
      </c>
      <c r="T978" s="97"/>
    </row>
    <row r="979" spans="3:20" ht="15.75">
      <c r="C979" s="29" t="s">
        <v>166</v>
      </c>
      <c r="D979" s="38">
        <v>204</v>
      </c>
      <c r="E979" s="38">
        <v>123</v>
      </c>
      <c r="F979" s="38">
        <v>158</v>
      </c>
      <c r="G979" s="43">
        <f>+SUM(D979:F979)</f>
        <v>485</v>
      </c>
      <c r="H979" s="38"/>
      <c r="I979" s="38"/>
      <c r="J979" s="38"/>
      <c r="K979" s="43"/>
      <c r="L979" s="38"/>
      <c r="M979" s="38"/>
      <c r="N979" s="38"/>
      <c r="O979" s="43"/>
      <c r="P979" s="73"/>
      <c r="Q979" s="73"/>
      <c r="R979" s="73"/>
      <c r="S979" s="43"/>
      <c r="T979" s="43">
        <f>SUM(G979,O979,K979, S979)</f>
        <v>485</v>
      </c>
    </row>
    <row r="980" spans="3:20" ht="15.75">
      <c r="C980" s="28" t="s">
        <v>79</v>
      </c>
      <c r="D980" s="38">
        <v>146</v>
      </c>
      <c r="E980" s="38">
        <v>120</v>
      </c>
      <c r="F980" s="38">
        <v>126</v>
      </c>
      <c r="G980" s="43">
        <f t="shared" ref="G980:G991" si="51">+SUM(D980:F980)</f>
        <v>392</v>
      </c>
      <c r="H980" s="38"/>
      <c r="I980" s="38"/>
      <c r="J980" s="38"/>
      <c r="K980" s="43"/>
      <c r="L980" s="38"/>
      <c r="M980" s="38"/>
      <c r="N980" s="38"/>
      <c r="O980" s="43"/>
      <c r="P980" s="73"/>
      <c r="Q980" s="73"/>
      <c r="R980" s="73"/>
      <c r="S980" s="43"/>
      <c r="T980" s="43">
        <f t="shared" ref="T980:T991" si="52">SUM(G980,O980,K980, S980)</f>
        <v>392</v>
      </c>
    </row>
    <row r="981" spans="3:20" ht="15.75">
      <c r="C981" s="28" t="s">
        <v>23</v>
      </c>
      <c r="D981" s="38">
        <v>0</v>
      </c>
      <c r="E981" s="38">
        <v>1</v>
      </c>
      <c r="F981" s="38">
        <v>2</v>
      </c>
      <c r="G981" s="43">
        <f t="shared" si="51"/>
        <v>3</v>
      </c>
      <c r="H981" s="38"/>
      <c r="I981" s="38"/>
      <c r="J981" s="38"/>
      <c r="K981" s="43"/>
      <c r="L981" s="38"/>
      <c r="M981" s="38"/>
      <c r="N981" s="38"/>
      <c r="O981" s="43"/>
      <c r="P981" s="73"/>
      <c r="Q981" s="73"/>
      <c r="R981" s="73"/>
      <c r="S981" s="43"/>
      <c r="T981" s="43">
        <f t="shared" si="52"/>
        <v>3</v>
      </c>
    </row>
    <row r="982" spans="3:20" ht="15.75">
      <c r="C982" s="28" t="s">
        <v>24</v>
      </c>
      <c r="D982" s="38">
        <v>20</v>
      </c>
      <c r="E982" s="38">
        <v>16</v>
      </c>
      <c r="F982" s="38">
        <v>7</v>
      </c>
      <c r="G982" s="43">
        <f t="shared" si="51"/>
        <v>43</v>
      </c>
      <c r="H982" s="38"/>
      <c r="I982" s="38"/>
      <c r="J982" s="38"/>
      <c r="K982" s="43"/>
      <c r="L982" s="38"/>
      <c r="M982" s="38"/>
      <c r="N982" s="38"/>
      <c r="O982" s="43"/>
      <c r="P982" s="73"/>
      <c r="Q982" s="73"/>
      <c r="R982" s="73"/>
      <c r="S982" s="43"/>
      <c r="T982" s="43">
        <f t="shared" si="52"/>
        <v>43</v>
      </c>
    </row>
    <row r="983" spans="3:20" ht="15.75">
      <c r="C983" s="28" t="s">
        <v>25</v>
      </c>
      <c r="D983" s="38">
        <v>0</v>
      </c>
      <c r="E983" s="38">
        <v>0</v>
      </c>
      <c r="F983" s="38">
        <v>0</v>
      </c>
      <c r="G983" s="43">
        <f t="shared" si="51"/>
        <v>0</v>
      </c>
      <c r="H983" s="38"/>
      <c r="I983" s="38"/>
      <c r="J983" s="38"/>
      <c r="K983" s="43"/>
      <c r="L983" s="38"/>
      <c r="M983" s="38"/>
      <c r="N983" s="38"/>
      <c r="O983" s="43"/>
      <c r="P983" s="73"/>
      <c r="Q983" s="73"/>
      <c r="R983" s="73"/>
      <c r="S983" s="43"/>
      <c r="T983" s="43">
        <f t="shared" si="52"/>
        <v>0</v>
      </c>
    </row>
    <row r="984" spans="3:20" ht="15.75">
      <c r="C984" s="28" t="s">
        <v>165</v>
      </c>
      <c r="D984" s="38">
        <v>9</v>
      </c>
      <c r="E984" s="38">
        <v>2</v>
      </c>
      <c r="F984" s="38">
        <v>3</v>
      </c>
      <c r="G984" s="43">
        <f t="shared" si="51"/>
        <v>14</v>
      </c>
      <c r="H984" s="38"/>
      <c r="I984" s="38"/>
      <c r="J984" s="38"/>
      <c r="K984" s="43"/>
      <c r="L984" s="38"/>
      <c r="M984" s="38"/>
      <c r="N984" s="38"/>
      <c r="O984" s="43"/>
      <c r="P984" s="73"/>
      <c r="Q984" s="73"/>
      <c r="R984" s="73"/>
      <c r="S984" s="43"/>
      <c r="T984" s="43">
        <f t="shared" si="52"/>
        <v>14</v>
      </c>
    </row>
    <row r="985" spans="3:20" ht="15.75">
      <c r="C985" s="28" t="s">
        <v>16</v>
      </c>
      <c r="D985" s="38">
        <v>0</v>
      </c>
      <c r="E985" s="38">
        <v>0</v>
      </c>
      <c r="F985" s="38">
        <v>0</v>
      </c>
      <c r="G985" s="43">
        <f t="shared" si="51"/>
        <v>0</v>
      </c>
      <c r="H985" s="38"/>
      <c r="I985" s="38"/>
      <c r="J985" s="38"/>
      <c r="K985" s="43"/>
      <c r="L985" s="38"/>
      <c r="M985" s="38"/>
      <c r="N985" s="38"/>
      <c r="O985" s="43"/>
      <c r="P985" s="73"/>
      <c r="Q985" s="73"/>
      <c r="R985" s="73"/>
      <c r="S985" s="43"/>
      <c r="T985" s="43">
        <f t="shared" si="52"/>
        <v>0</v>
      </c>
    </row>
    <row r="986" spans="3:20" ht="15.75">
      <c r="C986" s="28" t="s">
        <v>17</v>
      </c>
      <c r="D986" s="38">
        <v>348</v>
      </c>
      <c r="E986" s="38">
        <v>234</v>
      </c>
      <c r="F986" s="38">
        <v>233</v>
      </c>
      <c r="G986" s="43">
        <f t="shared" si="51"/>
        <v>815</v>
      </c>
      <c r="H986" s="38"/>
      <c r="I986" s="38"/>
      <c r="J986" s="38"/>
      <c r="K986" s="43"/>
      <c r="L986" s="38"/>
      <c r="M986" s="38"/>
      <c r="N986" s="38"/>
      <c r="O986" s="43"/>
      <c r="P986" s="73"/>
      <c r="Q986" s="73"/>
      <c r="R986" s="73"/>
      <c r="S986" s="43"/>
      <c r="T986" s="43">
        <f t="shared" si="52"/>
        <v>815</v>
      </c>
    </row>
    <row r="987" spans="3:20" ht="15.75">
      <c r="C987" s="28" t="s">
        <v>18</v>
      </c>
      <c r="D987" s="38">
        <v>92</v>
      </c>
      <c r="E987" s="38">
        <v>72</v>
      </c>
      <c r="F987" s="38">
        <v>94</v>
      </c>
      <c r="G987" s="43">
        <f t="shared" si="51"/>
        <v>258</v>
      </c>
      <c r="H987" s="38"/>
      <c r="I987" s="38"/>
      <c r="J987" s="38"/>
      <c r="K987" s="43"/>
      <c r="L987" s="38"/>
      <c r="M987" s="38"/>
      <c r="N987" s="38"/>
      <c r="O987" s="43"/>
      <c r="P987" s="73"/>
      <c r="Q987" s="73"/>
      <c r="R987" s="73"/>
      <c r="S987" s="43"/>
      <c r="T987" s="43">
        <f t="shared" si="52"/>
        <v>258</v>
      </c>
    </row>
    <row r="988" spans="3:20" ht="15.75">
      <c r="C988" s="28" t="s">
        <v>19</v>
      </c>
      <c r="D988" s="38">
        <v>10</v>
      </c>
      <c r="E988" s="38">
        <v>3</v>
      </c>
      <c r="F988" s="38">
        <v>9</v>
      </c>
      <c r="G988" s="43">
        <f t="shared" si="51"/>
        <v>22</v>
      </c>
      <c r="H988" s="38"/>
      <c r="I988" s="38"/>
      <c r="J988" s="38"/>
      <c r="K988" s="43"/>
      <c r="L988" s="38"/>
      <c r="M988" s="38"/>
      <c r="N988" s="38"/>
      <c r="O988" s="43"/>
      <c r="P988" s="73"/>
      <c r="Q988" s="73"/>
      <c r="R988" s="73"/>
      <c r="S988" s="43"/>
      <c r="T988" s="43">
        <f t="shared" si="52"/>
        <v>22</v>
      </c>
    </row>
    <row r="989" spans="3:20" ht="15.75">
      <c r="C989" s="28" t="s">
        <v>20</v>
      </c>
      <c r="D989" s="38">
        <v>3</v>
      </c>
      <c r="E989" s="38">
        <v>6</v>
      </c>
      <c r="F989" s="38">
        <v>2</v>
      </c>
      <c r="G989" s="43">
        <f t="shared" si="51"/>
        <v>11</v>
      </c>
      <c r="H989" s="38"/>
      <c r="I989" s="38"/>
      <c r="J989" s="38"/>
      <c r="K989" s="43"/>
      <c r="L989" s="38"/>
      <c r="M989" s="38"/>
      <c r="N989" s="38"/>
      <c r="O989" s="43"/>
      <c r="P989" s="73"/>
      <c r="Q989" s="73"/>
      <c r="R989" s="73"/>
      <c r="S989" s="43"/>
      <c r="T989" s="43">
        <f t="shared" si="52"/>
        <v>11</v>
      </c>
    </row>
    <row r="990" spans="3:20" ht="15.75">
      <c r="C990" s="28" t="s">
        <v>31</v>
      </c>
      <c r="D990" s="38">
        <v>1</v>
      </c>
      <c r="E990" s="38">
        <v>5</v>
      </c>
      <c r="F990" s="38">
        <v>4</v>
      </c>
      <c r="G990" s="43">
        <f t="shared" si="51"/>
        <v>10</v>
      </c>
      <c r="H990" s="38"/>
      <c r="I990" s="38"/>
      <c r="J990" s="38"/>
      <c r="K990" s="43"/>
      <c r="L990" s="38"/>
      <c r="M990" s="38"/>
      <c r="N990" s="38"/>
      <c r="O990" s="43"/>
      <c r="P990" s="73"/>
      <c r="Q990" s="73"/>
      <c r="R990" s="73"/>
      <c r="S990" s="43"/>
      <c r="T990" s="43">
        <f t="shared" si="52"/>
        <v>10</v>
      </c>
    </row>
    <row r="991" spans="3:20" ht="15.75">
      <c r="C991" s="28" t="s">
        <v>32</v>
      </c>
      <c r="D991" s="38">
        <v>35</v>
      </c>
      <c r="E991" s="38">
        <v>24</v>
      </c>
      <c r="F991" s="38">
        <v>29</v>
      </c>
      <c r="G991" s="43">
        <f t="shared" si="51"/>
        <v>88</v>
      </c>
      <c r="H991" s="38"/>
      <c r="I991" s="38"/>
      <c r="J991" s="38"/>
      <c r="K991" s="43"/>
      <c r="L991" s="38"/>
      <c r="M991" s="38"/>
      <c r="N991" s="38"/>
      <c r="O991" s="43"/>
      <c r="P991" s="73"/>
      <c r="Q991" s="73"/>
      <c r="R991" s="73"/>
      <c r="S991" s="43"/>
      <c r="T991" s="43">
        <f t="shared" si="52"/>
        <v>88</v>
      </c>
    </row>
    <row r="992" spans="3:20" ht="15.75">
      <c r="C992" s="33" t="s">
        <v>62</v>
      </c>
      <c r="D992" s="34">
        <f>SUM(D979:D991)</f>
        <v>868</v>
      </c>
      <c r="E992" s="34">
        <f t="shared" ref="E992:T992" si="53">SUM(E979:E991)</f>
        <v>606</v>
      </c>
      <c r="F992" s="34">
        <f t="shared" si="53"/>
        <v>667</v>
      </c>
      <c r="G992" s="34">
        <f t="shared" si="53"/>
        <v>2141</v>
      </c>
      <c r="H992" s="34">
        <f t="shared" si="53"/>
        <v>0</v>
      </c>
      <c r="I992" s="34">
        <f t="shared" si="53"/>
        <v>0</v>
      </c>
      <c r="J992" s="34">
        <f t="shared" si="53"/>
        <v>0</v>
      </c>
      <c r="K992" s="34">
        <f t="shared" si="53"/>
        <v>0</v>
      </c>
      <c r="L992" s="34">
        <f t="shared" si="53"/>
        <v>0</v>
      </c>
      <c r="M992" s="34">
        <f t="shared" si="53"/>
        <v>0</v>
      </c>
      <c r="N992" s="34">
        <f t="shared" si="53"/>
        <v>0</v>
      </c>
      <c r="O992" s="34">
        <f t="shared" si="53"/>
        <v>0</v>
      </c>
      <c r="P992" s="34">
        <f t="shared" si="53"/>
        <v>0</v>
      </c>
      <c r="Q992" s="34">
        <f t="shared" si="53"/>
        <v>0</v>
      </c>
      <c r="R992" s="34">
        <f t="shared" si="53"/>
        <v>0</v>
      </c>
      <c r="S992" s="34">
        <f t="shared" si="53"/>
        <v>0</v>
      </c>
      <c r="T992" s="34">
        <f t="shared" si="53"/>
        <v>2141</v>
      </c>
    </row>
    <row r="1032" spans="3:20" ht="15.75" thickBot="1"/>
    <row r="1033" spans="3:20" ht="15.75">
      <c r="C1033" s="100" t="s">
        <v>76</v>
      </c>
      <c r="D1033" s="101"/>
      <c r="E1033" s="101"/>
      <c r="F1033" s="101"/>
      <c r="G1033" s="101"/>
      <c r="H1033" s="101"/>
      <c r="I1033" s="101"/>
      <c r="J1033" s="101"/>
      <c r="K1033" s="101"/>
      <c r="L1033" s="101"/>
      <c r="M1033" s="101"/>
      <c r="N1033" s="101"/>
      <c r="O1033" s="101"/>
      <c r="P1033" s="101"/>
      <c r="Q1033" s="101"/>
      <c r="R1033" s="101"/>
      <c r="S1033" s="101"/>
      <c r="T1033" s="102"/>
    </row>
    <row r="1034" spans="3:20" ht="15.75">
      <c r="C1034" s="98" t="s">
        <v>99</v>
      </c>
      <c r="D1034" s="95" t="s">
        <v>12</v>
      </c>
      <c r="E1034" s="95"/>
      <c r="F1034" s="95"/>
      <c r="G1034" s="95"/>
      <c r="H1034" s="95" t="s">
        <v>13</v>
      </c>
      <c r="I1034" s="95"/>
      <c r="J1034" s="95"/>
      <c r="K1034" s="95"/>
      <c r="L1034" s="95" t="s">
        <v>14</v>
      </c>
      <c r="M1034" s="95"/>
      <c r="N1034" s="95"/>
      <c r="O1034" s="95"/>
      <c r="P1034" s="95" t="s">
        <v>15</v>
      </c>
      <c r="Q1034" s="95"/>
      <c r="R1034" s="95"/>
      <c r="S1034" s="95"/>
      <c r="T1034" s="96" t="s">
        <v>39</v>
      </c>
    </row>
    <row r="1035" spans="3:20" ht="16.5" thickBot="1">
      <c r="C1035" s="99"/>
      <c r="D1035" s="32" t="s">
        <v>1</v>
      </c>
      <c r="E1035" s="32" t="s">
        <v>2</v>
      </c>
      <c r="F1035" s="32" t="s">
        <v>3</v>
      </c>
      <c r="G1035" s="32" t="s">
        <v>21</v>
      </c>
      <c r="H1035" s="32" t="s">
        <v>4</v>
      </c>
      <c r="I1035" s="32" t="s">
        <v>5</v>
      </c>
      <c r="J1035" s="32" t="s">
        <v>6</v>
      </c>
      <c r="K1035" s="32" t="s">
        <v>53</v>
      </c>
      <c r="L1035" s="32" t="s">
        <v>7</v>
      </c>
      <c r="M1035" s="32" t="s">
        <v>8</v>
      </c>
      <c r="N1035" s="32" t="s">
        <v>59</v>
      </c>
      <c r="O1035" s="32" t="s">
        <v>54</v>
      </c>
      <c r="P1035" s="32" t="s">
        <v>9</v>
      </c>
      <c r="Q1035" s="32" t="s">
        <v>10</v>
      </c>
      <c r="R1035" s="32" t="s">
        <v>11</v>
      </c>
      <c r="S1035" s="32" t="s">
        <v>55</v>
      </c>
      <c r="T1035" s="97"/>
    </row>
    <row r="1036" spans="3:20" ht="15.75">
      <c r="C1036" s="29" t="s">
        <v>166</v>
      </c>
      <c r="D1036" s="38">
        <v>276</v>
      </c>
      <c r="E1036" s="38">
        <v>290</v>
      </c>
      <c r="F1036" s="38">
        <v>392</v>
      </c>
      <c r="G1036" s="43">
        <f>+SUM(D1036:F1036)</f>
        <v>958</v>
      </c>
      <c r="H1036" s="38"/>
      <c r="I1036" s="38"/>
      <c r="J1036" s="38"/>
      <c r="K1036" s="43"/>
      <c r="L1036" s="38"/>
      <c r="M1036" s="38"/>
      <c r="N1036" s="38"/>
      <c r="O1036" s="43"/>
      <c r="P1036" s="73"/>
      <c r="Q1036" s="73"/>
      <c r="R1036" s="73"/>
      <c r="S1036" s="43"/>
      <c r="T1036" s="43">
        <f>SUM(G1036,O1036,K1036, S1036)</f>
        <v>958</v>
      </c>
    </row>
    <row r="1037" spans="3:20" ht="15.75">
      <c r="C1037" s="28" t="s">
        <v>79</v>
      </c>
      <c r="D1037" s="38">
        <v>241</v>
      </c>
      <c r="E1037" s="38">
        <v>278</v>
      </c>
      <c r="F1037" s="38">
        <v>288</v>
      </c>
      <c r="G1037" s="43">
        <f t="shared" ref="G1037:G1048" si="54">+SUM(D1037:F1037)</f>
        <v>807</v>
      </c>
      <c r="H1037" s="38"/>
      <c r="I1037" s="38"/>
      <c r="J1037" s="38"/>
      <c r="K1037" s="43"/>
      <c r="L1037" s="38"/>
      <c r="M1037" s="38"/>
      <c r="N1037" s="38"/>
      <c r="O1037" s="43"/>
      <c r="P1037" s="73"/>
      <c r="Q1037" s="73"/>
      <c r="R1037" s="73"/>
      <c r="S1037" s="43"/>
      <c r="T1037" s="43">
        <f t="shared" ref="T1037:T1048" si="55">SUM(G1037,O1037,K1037, S1037)</f>
        <v>807</v>
      </c>
    </row>
    <row r="1038" spans="3:20" ht="15.75">
      <c r="C1038" s="28" t="s">
        <v>23</v>
      </c>
      <c r="D1038" s="38">
        <v>3</v>
      </c>
      <c r="E1038" s="38">
        <v>5</v>
      </c>
      <c r="F1038" s="38">
        <v>5</v>
      </c>
      <c r="G1038" s="43">
        <f t="shared" si="54"/>
        <v>13</v>
      </c>
      <c r="H1038" s="38"/>
      <c r="I1038" s="38"/>
      <c r="J1038" s="38"/>
      <c r="K1038" s="43"/>
      <c r="L1038" s="38"/>
      <c r="M1038" s="38"/>
      <c r="N1038" s="38"/>
      <c r="O1038" s="43"/>
      <c r="P1038" s="73"/>
      <c r="Q1038" s="73"/>
      <c r="R1038" s="73"/>
      <c r="S1038" s="43"/>
      <c r="T1038" s="43">
        <f t="shared" si="55"/>
        <v>13</v>
      </c>
    </row>
    <row r="1039" spans="3:20" ht="15.75">
      <c r="C1039" s="28" t="s">
        <v>24</v>
      </c>
      <c r="D1039" s="38">
        <v>25</v>
      </c>
      <c r="E1039" s="38">
        <v>13</v>
      </c>
      <c r="F1039" s="38">
        <v>23</v>
      </c>
      <c r="G1039" s="43">
        <f t="shared" si="54"/>
        <v>61</v>
      </c>
      <c r="H1039" s="38"/>
      <c r="I1039" s="38"/>
      <c r="J1039" s="38"/>
      <c r="K1039" s="43"/>
      <c r="L1039" s="38"/>
      <c r="M1039" s="38"/>
      <c r="N1039" s="38"/>
      <c r="O1039" s="43"/>
      <c r="P1039" s="73"/>
      <c r="Q1039" s="73"/>
      <c r="R1039" s="73"/>
      <c r="S1039" s="43"/>
      <c r="T1039" s="43">
        <f t="shared" si="55"/>
        <v>61</v>
      </c>
    </row>
    <row r="1040" spans="3:20" ht="15.75">
      <c r="C1040" s="28" t="s">
        <v>25</v>
      </c>
      <c r="D1040" s="38">
        <v>1</v>
      </c>
      <c r="E1040" s="38">
        <v>2</v>
      </c>
      <c r="F1040" s="38">
        <v>1</v>
      </c>
      <c r="G1040" s="43">
        <f t="shared" si="54"/>
        <v>4</v>
      </c>
      <c r="H1040" s="38"/>
      <c r="I1040" s="38"/>
      <c r="J1040" s="38"/>
      <c r="K1040" s="43"/>
      <c r="L1040" s="38"/>
      <c r="M1040" s="38"/>
      <c r="N1040" s="38"/>
      <c r="O1040" s="43"/>
      <c r="P1040" s="73"/>
      <c r="Q1040" s="73"/>
      <c r="R1040" s="73"/>
      <c r="S1040" s="43"/>
      <c r="T1040" s="43">
        <f t="shared" si="55"/>
        <v>4</v>
      </c>
    </row>
    <row r="1041" spans="3:20" ht="15.75">
      <c r="C1041" s="28" t="s">
        <v>165</v>
      </c>
      <c r="D1041" s="38">
        <v>7</v>
      </c>
      <c r="E1041" s="38">
        <v>13</v>
      </c>
      <c r="F1041" s="38">
        <v>9</v>
      </c>
      <c r="G1041" s="43">
        <f t="shared" si="54"/>
        <v>29</v>
      </c>
      <c r="H1041" s="38"/>
      <c r="I1041" s="38"/>
      <c r="J1041" s="38"/>
      <c r="K1041" s="43"/>
      <c r="L1041" s="38"/>
      <c r="M1041" s="38"/>
      <c r="N1041" s="38"/>
      <c r="O1041" s="43"/>
      <c r="P1041" s="73"/>
      <c r="Q1041" s="73"/>
      <c r="R1041" s="73"/>
      <c r="S1041" s="43"/>
      <c r="T1041" s="43">
        <f t="shared" si="55"/>
        <v>29</v>
      </c>
    </row>
    <row r="1042" spans="3:20" ht="15.75">
      <c r="C1042" s="28" t="s">
        <v>16</v>
      </c>
      <c r="D1042" s="38">
        <v>0</v>
      </c>
      <c r="E1042" s="38">
        <v>1</v>
      </c>
      <c r="F1042" s="38">
        <v>1</v>
      </c>
      <c r="G1042" s="43">
        <f>+SUM(D1042:F1042)</f>
        <v>2</v>
      </c>
      <c r="H1042" s="38"/>
      <c r="I1042" s="38"/>
      <c r="J1042" s="38"/>
      <c r="K1042" s="43"/>
      <c r="L1042" s="38"/>
      <c r="M1042" s="38"/>
      <c r="N1042" s="38"/>
      <c r="O1042" s="43"/>
      <c r="P1042" s="73"/>
      <c r="Q1042" s="73"/>
      <c r="R1042" s="73"/>
      <c r="S1042" s="43"/>
      <c r="T1042" s="43">
        <f t="shared" si="55"/>
        <v>2</v>
      </c>
    </row>
    <row r="1043" spans="3:20" ht="15.75">
      <c r="C1043" s="28" t="s">
        <v>17</v>
      </c>
      <c r="D1043" s="38">
        <v>392</v>
      </c>
      <c r="E1043" s="38">
        <v>389</v>
      </c>
      <c r="F1043" s="38">
        <v>401</v>
      </c>
      <c r="G1043" s="43">
        <f t="shared" si="54"/>
        <v>1182</v>
      </c>
      <c r="H1043" s="38"/>
      <c r="I1043" s="38"/>
      <c r="J1043" s="38"/>
      <c r="K1043" s="43"/>
      <c r="L1043" s="38"/>
      <c r="M1043" s="38"/>
      <c r="N1043" s="38"/>
      <c r="O1043" s="43"/>
      <c r="P1043" s="73"/>
      <c r="Q1043" s="73"/>
      <c r="R1043" s="73"/>
      <c r="S1043" s="43"/>
      <c r="T1043" s="43">
        <f t="shared" si="55"/>
        <v>1182</v>
      </c>
    </row>
    <row r="1044" spans="3:20" ht="15.75">
      <c r="C1044" s="28" t="s">
        <v>18</v>
      </c>
      <c r="D1044" s="38">
        <v>76</v>
      </c>
      <c r="E1044" s="38">
        <v>82</v>
      </c>
      <c r="F1044" s="38">
        <v>80</v>
      </c>
      <c r="G1044" s="43">
        <f t="shared" si="54"/>
        <v>238</v>
      </c>
      <c r="H1044" s="38"/>
      <c r="I1044" s="38"/>
      <c r="J1044" s="38"/>
      <c r="K1044" s="43"/>
      <c r="L1044" s="38"/>
      <c r="M1044" s="38"/>
      <c r="N1044" s="38"/>
      <c r="O1044" s="43"/>
      <c r="P1044" s="73"/>
      <c r="Q1044" s="73"/>
      <c r="R1044" s="73"/>
      <c r="S1044" s="43"/>
      <c r="T1044" s="43">
        <f t="shared" si="55"/>
        <v>238</v>
      </c>
    </row>
    <row r="1045" spans="3:20" ht="15.75">
      <c r="C1045" s="28" t="s">
        <v>19</v>
      </c>
      <c r="D1045" s="38">
        <v>8</v>
      </c>
      <c r="E1045" s="38">
        <v>6</v>
      </c>
      <c r="F1045" s="38">
        <v>10</v>
      </c>
      <c r="G1045" s="43">
        <f t="shared" si="54"/>
        <v>24</v>
      </c>
      <c r="H1045" s="38"/>
      <c r="I1045" s="38"/>
      <c r="J1045" s="38"/>
      <c r="K1045" s="43"/>
      <c r="L1045" s="38"/>
      <c r="M1045" s="38"/>
      <c r="N1045" s="38"/>
      <c r="O1045" s="43"/>
      <c r="P1045" s="73"/>
      <c r="Q1045" s="73"/>
      <c r="R1045" s="73"/>
      <c r="S1045" s="43"/>
      <c r="T1045" s="43">
        <f t="shared" si="55"/>
        <v>24</v>
      </c>
    </row>
    <row r="1046" spans="3:20" ht="15.75">
      <c r="C1046" s="28" t="s">
        <v>20</v>
      </c>
      <c r="D1046" s="38">
        <v>0</v>
      </c>
      <c r="E1046" s="38">
        <v>3</v>
      </c>
      <c r="F1046" s="38">
        <v>1</v>
      </c>
      <c r="G1046" s="43">
        <f t="shared" si="54"/>
        <v>4</v>
      </c>
      <c r="H1046" s="38"/>
      <c r="I1046" s="38"/>
      <c r="J1046" s="38"/>
      <c r="K1046" s="43"/>
      <c r="L1046" s="38"/>
      <c r="M1046" s="38"/>
      <c r="N1046" s="38"/>
      <c r="O1046" s="43"/>
      <c r="P1046" s="73"/>
      <c r="Q1046" s="73"/>
      <c r="R1046" s="73"/>
      <c r="S1046" s="43"/>
      <c r="T1046" s="43">
        <f t="shared" si="55"/>
        <v>4</v>
      </c>
    </row>
    <row r="1047" spans="3:20" ht="15.75">
      <c r="C1047" s="28" t="s">
        <v>31</v>
      </c>
      <c r="D1047" s="38">
        <v>32</v>
      </c>
      <c r="E1047" s="38">
        <v>2</v>
      </c>
      <c r="F1047" s="38">
        <v>10</v>
      </c>
      <c r="G1047" s="43">
        <f t="shared" si="54"/>
        <v>44</v>
      </c>
      <c r="H1047" s="38"/>
      <c r="I1047" s="38"/>
      <c r="J1047" s="38"/>
      <c r="K1047" s="43"/>
      <c r="L1047" s="38"/>
      <c r="M1047" s="38"/>
      <c r="N1047" s="38"/>
      <c r="O1047" s="43"/>
      <c r="P1047" s="73"/>
      <c r="Q1047" s="73"/>
      <c r="R1047" s="73"/>
      <c r="S1047" s="43"/>
      <c r="T1047" s="43">
        <f t="shared" si="55"/>
        <v>44</v>
      </c>
    </row>
    <row r="1048" spans="3:20" ht="15.75">
      <c r="C1048" s="28" t="s">
        <v>32</v>
      </c>
      <c r="D1048" s="38">
        <v>0</v>
      </c>
      <c r="E1048" s="38">
        <v>32</v>
      </c>
      <c r="F1048" s="38">
        <v>50</v>
      </c>
      <c r="G1048" s="43">
        <f t="shared" si="54"/>
        <v>82</v>
      </c>
      <c r="H1048" s="38"/>
      <c r="I1048" s="38"/>
      <c r="J1048" s="38"/>
      <c r="K1048" s="43"/>
      <c r="L1048" s="38"/>
      <c r="M1048" s="38"/>
      <c r="N1048" s="38"/>
      <c r="O1048" s="43"/>
      <c r="P1048" s="73"/>
      <c r="Q1048" s="73"/>
      <c r="R1048" s="73"/>
      <c r="S1048" s="43"/>
      <c r="T1048" s="43">
        <f t="shared" si="55"/>
        <v>82</v>
      </c>
    </row>
    <row r="1049" spans="3:20" ht="15.75">
      <c r="C1049" s="35" t="s">
        <v>62</v>
      </c>
      <c r="D1049" s="42">
        <f t="shared" ref="D1049:T1049" si="56">SUM(D1036:D1048)</f>
        <v>1061</v>
      </c>
      <c r="E1049" s="42">
        <f t="shared" si="56"/>
        <v>1116</v>
      </c>
      <c r="F1049" s="42">
        <f t="shared" si="56"/>
        <v>1271</v>
      </c>
      <c r="G1049" s="42">
        <f t="shared" si="56"/>
        <v>3448</v>
      </c>
      <c r="H1049" s="42">
        <f t="shared" si="56"/>
        <v>0</v>
      </c>
      <c r="I1049" s="42">
        <f t="shared" si="56"/>
        <v>0</v>
      </c>
      <c r="J1049" s="42">
        <f t="shared" si="56"/>
        <v>0</v>
      </c>
      <c r="K1049" s="42">
        <f t="shared" si="56"/>
        <v>0</v>
      </c>
      <c r="L1049" s="42">
        <f t="shared" si="56"/>
        <v>0</v>
      </c>
      <c r="M1049" s="42">
        <f t="shared" si="56"/>
        <v>0</v>
      </c>
      <c r="N1049" s="42">
        <f t="shared" si="56"/>
        <v>0</v>
      </c>
      <c r="O1049" s="42">
        <f t="shared" si="56"/>
        <v>0</v>
      </c>
      <c r="P1049" s="42">
        <f t="shared" si="56"/>
        <v>0</v>
      </c>
      <c r="Q1049" s="42">
        <f t="shared" si="56"/>
        <v>0</v>
      </c>
      <c r="R1049" s="42">
        <f t="shared" si="56"/>
        <v>0</v>
      </c>
      <c r="S1049" s="42">
        <f t="shared" si="56"/>
        <v>0</v>
      </c>
      <c r="T1049" s="42">
        <f t="shared" si="56"/>
        <v>3448</v>
      </c>
    </row>
    <row r="1089" spans="3:20" ht="15.75" thickBot="1"/>
    <row r="1090" spans="3:20" ht="15.75">
      <c r="C1090" s="100" t="s">
        <v>77</v>
      </c>
      <c r="D1090" s="101"/>
      <c r="E1090" s="101"/>
      <c r="F1090" s="101"/>
      <c r="G1090" s="101"/>
      <c r="H1090" s="101"/>
      <c r="I1090" s="101"/>
      <c r="J1090" s="101"/>
      <c r="K1090" s="101"/>
      <c r="L1090" s="101"/>
      <c r="M1090" s="101"/>
      <c r="N1090" s="101"/>
      <c r="O1090" s="101"/>
      <c r="P1090" s="101"/>
      <c r="Q1090" s="101"/>
      <c r="R1090" s="101"/>
      <c r="S1090" s="101"/>
      <c r="T1090" s="102"/>
    </row>
    <row r="1091" spans="3:20" ht="15.75">
      <c r="C1091" s="98" t="s">
        <v>99</v>
      </c>
      <c r="D1091" s="95" t="s">
        <v>12</v>
      </c>
      <c r="E1091" s="95"/>
      <c r="F1091" s="95"/>
      <c r="G1091" s="95"/>
      <c r="H1091" s="95" t="s">
        <v>13</v>
      </c>
      <c r="I1091" s="95"/>
      <c r="J1091" s="95"/>
      <c r="K1091" s="95"/>
      <c r="L1091" s="95" t="s">
        <v>14</v>
      </c>
      <c r="M1091" s="95"/>
      <c r="N1091" s="95"/>
      <c r="O1091" s="95"/>
      <c r="P1091" s="95" t="s">
        <v>15</v>
      </c>
      <c r="Q1091" s="95"/>
      <c r="R1091" s="95"/>
      <c r="S1091" s="95"/>
      <c r="T1091" s="96" t="s">
        <v>39</v>
      </c>
    </row>
    <row r="1092" spans="3:20" ht="16.5" thickBot="1">
      <c r="C1092" s="99"/>
      <c r="D1092" s="32" t="s">
        <v>1</v>
      </c>
      <c r="E1092" s="32" t="s">
        <v>2</v>
      </c>
      <c r="F1092" s="32" t="s">
        <v>3</v>
      </c>
      <c r="G1092" s="32" t="s">
        <v>21</v>
      </c>
      <c r="H1092" s="32" t="s">
        <v>4</v>
      </c>
      <c r="I1092" s="32" t="s">
        <v>5</v>
      </c>
      <c r="J1092" s="32" t="s">
        <v>6</v>
      </c>
      <c r="K1092" s="32" t="s">
        <v>53</v>
      </c>
      <c r="L1092" s="32" t="s">
        <v>7</v>
      </c>
      <c r="M1092" s="32" t="s">
        <v>8</v>
      </c>
      <c r="N1092" s="32" t="s">
        <v>59</v>
      </c>
      <c r="O1092" s="32" t="s">
        <v>54</v>
      </c>
      <c r="P1092" s="32" t="s">
        <v>9</v>
      </c>
      <c r="Q1092" s="32" t="s">
        <v>10</v>
      </c>
      <c r="R1092" s="32" t="s">
        <v>11</v>
      </c>
      <c r="S1092" s="32" t="s">
        <v>55</v>
      </c>
      <c r="T1092" s="97"/>
    </row>
    <row r="1093" spans="3:20" ht="15.75">
      <c r="C1093" s="29" t="s">
        <v>22</v>
      </c>
      <c r="D1093" s="38">
        <v>682</v>
      </c>
      <c r="E1093" s="38">
        <v>600</v>
      </c>
      <c r="F1093" s="38">
        <v>737</v>
      </c>
      <c r="G1093" s="43">
        <f>+SUM(D1093:F1093)</f>
        <v>2019</v>
      </c>
      <c r="H1093" s="38"/>
      <c r="I1093" s="38"/>
      <c r="J1093" s="38"/>
      <c r="K1093" s="43"/>
      <c r="L1093" s="38"/>
      <c r="M1093" s="38"/>
      <c r="N1093" s="38"/>
      <c r="O1093" s="43"/>
      <c r="P1093" s="73"/>
      <c r="Q1093" s="73"/>
      <c r="R1093" s="73"/>
      <c r="S1093" s="43"/>
      <c r="T1093" s="43">
        <f>SUM(G1093,O1093,K1093, S1093)</f>
        <v>2019</v>
      </c>
    </row>
    <row r="1094" spans="3:20" ht="15.75">
      <c r="C1094" s="28" t="s">
        <v>79</v>
      </c>
      <c r="D1094" s="38">
        <v>541</v>
      </c>
      <c r="E1094" s="38">
        <v>586</v>
      </c>
      <c r="F1094" s="38">
        <v>597</v>
      </c>
      <c r="G1094" s="43">
        <f t="shared" ref="G1094:G1105" si="57">+SUM(D1094:F1094)</f>
        <v>1724</v>
      </c>
      <c r="H1094" s="38"/>
      <c r="I1094" s="38"/>
      <c r="J1094" s="38"/>
      <c r="K1094" s="43"/>
      <c r="L1094" s="38"/>
      <c r="M1094" s="38"/>
      <c r="N1094" s="38"/>
      <c r="O1094" s="43"/>
      <c r="P1094" s="73"/>
      <c r="Q1094" s="73"/>
      <c r="R1094" s="73"/>
      <c r="S1094" s="43"/>
      <c r="T1094" s="43">
        <f t="shared" ref="T1094:T1105" si="58">SUM(G1094,O1094,K1094, S1094)</f>
        <v>1724</v>
      </c>
    </row>
    <row r="1095" spans="3:20" ht="15.75">
      <c r="C1095" s="28" t="s">
        <v>23</v>
      </c>
      <c r="D1095" s="38">
        <v>0</v>
      </c>
      <c r="E1095" s="38">
        <v>0</v>
      </c>
      <c r="F1095" s="38">
        <v>0</v>
      </c>
      <c r="G1095" s="43">
        <f t="shared" si="57"/>
        <v>0</v>
      </c>
      <c r="H1095" s="38"/>
      <c r="I1095" s="38"/>
      <c r="J1095" s="38"/>
      <c r="K1095" s="43"/>
      <c r="L1095" s="38"/>
      <c r="M1095" s="38"/>
      <c r="N1095" s="38"/>
      <c r="O1095" s="43"/>
      <c r="P1095" s="73"/>
      <c r="Q1095" s="73"/>
      <c r="R1095" s="73"/>
      <c r="S1095" s="43"/>
      <c r="T1095" s="43">
        <f t="shared" si="58"/>
        <v>0</v>
      </c>
    </row>
    <row r="1096" spans="3:20" ht="15.75">
      <c r="C1096" s="28" t="s">
        <v>24</v>
      </c>
      <c r="D1096" s="38">
        <v>54</v>
      </c>
      <c r="E1096" s="38">
        <v>37</v>
      </c>
      <c r="F1096" s="38">
        <v>47</v>
      </c>
      <c r="G1096" s="43">
        <f t="shared" si="57"/>
        <v>138</v>
      </c>
      <c r="H1096" s="38"/>
      <c r="I1096" s="38"/>
      <c r="J1096" s="38"/>
      <c r="K1096" s="43"/>
      <c r="L1096" s="38"/>
      <c r="M1096" s="38"/>
      <c r="N1096" s="38"/>
      <c r="O1096" s="43"/>
      <c r="P1096" s="73"/>
      <c r="Q1096" s="73"/>
      <c r="R1096" s="73"/>
      <c r="S1096" s="43"/>
      <c r="T1096" s="43">
        <f t="shared" si="58"/>
        <v>138</v>
      </c>
    </row>
    <row r="1097" spans="3:20" ht="15.75">
      <c r="C1097" s="28" t="s">
        <v>25</v>
      </c>
      <c r="D1097" s="38">
        <v>5</v>
      </c>
      <c r="E1097" s="38">
        <v>6</v>
      </c>
      <c r="F1097" s="38">
        <v>3</v>
      </c>
      <c r="G1097" s="43">
        <f t="shared" si="57"/>
        <v>14</v>
      </c>
      <c r="H1097" s="38"/>
      <c r="I1097" s="38"/>
      <c r="J1097" s="38"/>
      <c r="K1097" s="43"/>
      <c r="L1097" s="38"/>
      <c r="M1097" s="38"/>
      <c r="N1097" s="38"/>
      <c r="O1097" s="43"/>
      <c r="P1097" s="73"/>
      <c r="Q1097" s="73"/>
      <c r="R1097" s="73"/>
      <c r="S1097" s="43"/>
      <c r="T1097" s="43">
        <f t="shared" si="58"/>
        <v>14</v>
      </c>
    </row>
    <row r="1098" spans="3:20" ht="15.75">
      <c r="C1098" s="28" t="s">
        <v>165</v>
      </c>
      <c r="D1098" s="38">
        <v>7</v>
      </c>
      <c r="E1098" s="38">
        <v>15</v>
      </c>
      <c r="F1098" s="38">
        <v>12</v>
      </c>
      <c r="G1098" s="43">
        <f t="shared" si="57"/>
        <v>34</v>
      </c>
      <c r="H1098" s="38"/>
      <c r="I1098" s="38"/>
      <c r="J1098" s="38"/>
      <c r="K1098" s="43"/>
      <c r="L1098" s="38"/>
      <c r="M1098" s="38"/>
      <c r="N1098" s="38"/>
      <c r="O1098" s="43"/>
      <c r="P1098" s="73"/>
      <c r="Q1098" s="73"/>
      <c r="R1098" s="73"/>
      <c r="S1098" s="43"/>
      <c r="T1098" s="43">
        <f t="shared" si="58"/>
        <v>34</v>
      </c>
    </row>
    <row r="1099" spans="3:20" ht="15.75">
      <c r="C1099" s="28" t="s">
        <v>16</v>
      </c>
      <c r="D1099" s="38">
        <v>0</v>
      </c>
      <c r="E1099" s="38">
        <v>0</v>
      </c>
      <c r="F1099" s="38">
        <v>0</v>
      </c>
      <c r="G1099" s="43">
        <f t="shared" si="57"/>
        <v>0</v>
      </c>
      <c r="H1099" s="38"/>
      <c r="I1099" s="38"/>
      <c r="J1099" s="38"/>
      <c r="K1099" s="43"/>
      <c r="L1099" s="38"/>
      <c r="M1099" s="38"/>
      <c r="N1099" s="38"/>
      <c r="O1099" s="43"/>
      <c r="P1099" s="73"/>
      <c r="Q1099" s="73"/>
      <c r="R1099" s="73"/>
      <c r="S1099" s="43"/>
      <c r="T1099" s="43">
        <f t="shared" si="58"/>
        <v>0</v>
      </c>
    </row>
    <row r="1100" spans="3:20" ht="15.75">
      <c r="C1100" s="28" t="s">
        <v>17</v>
      </c>
      <c r="D1100" s="38">
        <v>1104</v>
      </c>
      <c r="E1100" s="38">
        <v>910</v>
      </c>
      <c r="F1100" s="38">
        <v>1033</v>
      </c>
      <c r="G1100" s="43">
        <f t="shared" si="57"/>
        <v>3047</v>
      </c>
      <c r="H1100" s="38"/>
      <c r="I1100" s="38"/>
      <c r="J1100" s="38"/>
      <c r="K1100" s="43"/>
      <c r="L1100" s="38"/>
      <c r="M1100" s="38"/>
      <c r="N1100" s="38"/>
      <c r="O1100" s="43"/>
      <c r="P1100" s="73"/>
      <c r="Q1100" s="73"/>
      <c r="R1100" s="73"/>
      <c r="S1100" s="43"/>
      <c r="T1100" s="43">
        <f t="shared" si="58"/>
        <v>3047</v>
      </c>
    </row>
    <row r="1101" spans="3:20" ht="15.75">
      <c r="C1101" s="28" t="s">
        <v>18</v>
      </c>
      <c r="D1101" s="38">
        <v>213</v>
      </c>
      <c r="E1101" s="38">
        <v>167</v>
      </c>
      <c r="F1101" s="38">
        <v>218</v>
      </c>
      <c r="G1101" s="43">
        <f t="shared" si="57"/>
        <v>598</v>
      </c>
      <c r="H1101" s="38"/>
      <c r="I1101" s="38"/>
      <c r="J1101" s="38"/>
      <c r="K1101" s="43"/>
      <c r="L1101" s="38"/>
      <c r="M1101" s="38"/>
      <c r="N1101" s="38"/>
      <c r="O1101" s="43"/>
      <c r="P1101" s="73"/>
      <c r="Q1101" s="73"/>
      <c r="R1101" s="73"/>
      <c r="S1101" s="43"/>
      <c r="T1101" s="43">
        <f t="shared" si="58"/>
        <v>598</v>
      </c>
    </row>
    <row r="1102" spans="3:20" ht="15.75">
      <c r="C1102" s="28" t="s">
        <v>19</v>
      </c>
      <c r="D1102" s="38">
        <v>30</v>
      </c>
      <c r="E1102" s="38">
        <v>23</v>
      </c>
      <c r="F1102" s="38">
        <v>18</v>
      </c>
      <c r="G1102" s="43">
        <f>+SUM(D1102:F1102)</f>
        <v>71</v>
      </c>
      <c r="H1102" s="38"/>
      <c r="I1102" s="38"/>
      <c r="J1102" s="38"/>
      <c r="K1102" s="43"/>
      <c r="L1102" s="38"/>
      <c r="M1102" s="38"/>
      <c r="N1102" s="38"/>
      <c r="O1102" s="43"/>
      <c r="P1102" s="73"/>
      <c r="Q1102" s="73"/>
      <c r="R1102" s="73"/>
      <c r="S1102" s="43"/>
      <c r="T1102" s="43">
        <f t="shared" si="58"/>
        <v>71</v>
      </c>
    </row>
    <row r="1103" spans="3:20" ht="15.75">
      <c r="C1103" s="28" t="s">
        <v>20</v>
      </c>
      <c r="D1103" s="38">
        <v>4</v>
      </c>
      <c r="E1103" s="38">
        <v>7</v>
      </c>
      <c r="F1103" s="38">
        <v>8</v>
      </c>
      <c r="G1103" s="43">
        <f t="shared" si="57"/>
        <v>19</v>
      </c>
      <c r="H1103" s="38"/>
      <c r="I1103" s="38"/>
      <c r="J1103" s="38"/>
      <c r="K1103" s="43"/>
      <c r="L1103" s="38"/>
      <c r="M1103" s="38"/>
      <c r="N1103" s="38"/>
      <c r="O1103" s="43"/>
      <c r="P1103" s="73"/>
      <c r="Q1103" s="73"/>
      <c r="R1103" s="73"/>
      <c r="S1103" s="43"/>
      <c r="T1103" s="43">
        <f t="shared" si="58"/>
        <v>19</v>
      </c>
    </row>
    <row r="1104" spans="3:20" ht="15.75">
      <c r="C1104" s="28" t="s">
        <v>31</v>
      </c>
      <c r="D1104" s="38">
        <v>356</v>
      </c>
      <c r="E1104" s="38">
        <v>21</v>
      </c>
      <c r="F1104" s="38">
        <v>407</v>
      </c>
      <c r="G1104" s="43">
        <f t="shared" si="57"/>
        <v>784</v>
      </c>
      <c r="H1104" s="38"/>
      <c r="I1104" s="38"/>
      <c r="J1104" s="38"/>
      <c r="K1104" s="43"/>
      <c r="L1104" s="38"/>
      <c r="M1104" s="38"/>
      <c r="N1104" s="38"/>
      <c r="O1104" s="43"/>
      <c r="P1104" s="73"/>
      <c r="Q1104" s="73"/>
      <c r="R1104" s="73"/>
      <c r="S1104" s="43"/>
      <c r="T1104" s="43">
        <f t="shared" si="58"/>
        <v>784</v>
      </c>
    </row>
    <row r="1105" spans="3:20" ht="15.75">
      <c r="C1105" s="28" t="s">
        <v>32</v>
      </c>
      <c r="D1105" s="38">
        <v>0</v>
      </c>
      <c r="E1105" s="38">
        <v>0</v>
      </c>
      <c r="F1105" s="38">
        <v>0</v>
      </c>
      <c r="G1105" s="43">
        <f t="shared" si="57"/>
        <v>0</v>
      </c>
      <c r="H1105" s="38"/>
      <c r="I1105" s="38"/>
      <c r="J1105" s="38"/>
      <c r="K1105" s="43"/>
      <c r="L1105" s="38"/>
      <c r="M1105" s="38"/>
      <c r="N1105" s="38"/>
      <c r="O1105" s="43"/>
      <c r="P1105" s="73"/>
      <c r="Q1105" s="73"/>
      <c r="R1105" s="73"/>
      <c r="S1105" s="43"/>
      <c r="T1105" s="43">
        <f t="shared" si="58"/>
        <v>0</v>
      </c>
    </row>
    <row r="1106" spans="3:20" ht="15.75">
      <c r="C1106" s="35" t="s">
        <v>62</v>
      </c>
      <c r="D1106" s="42">
        <f t="shared" ref="D1106:T1106" si="59">SUM(D1093:D1105)</f>
        <v>2996</v>
      </c>
      <c r="E1106" s="42">
        <f t="shared" si="59"/>
        <v>2372</v>
      </c>
      <c r="F1106" s="42">
        <f t="shared" si="59"/>
        <v>3080</v>
      </c>
      <c r="G1106" s="42">
        <f t="shared" si="59"/>
        <v>8448</v>
      </c>
      <c r="H1106" s="42">
        <f t="shared" si="59"/>
        <v>0</v>
      </c>
      <c r="I1106" s="42">
        <f t="shared" si="59"/>
        <v>0</v>
      </c>
      <c r="J1106" s="42">
        <f t="shared" si="59"/>
        <v>0</v>
      </c>
      <c r="K1106" s="42">
        <f t="shared" si="59"/>
        <v>0</v>
      </c>
      <c r="L1106" s="42">
        <f t="shared" si="59"/>
        <v>0</v>
      </c>
      <c r="M1106" s="42">
        <f t="shared" si="59"/>
        <v>0</v>
      </c>
      <c r="N1106" s="42">
        <f t="shared" si="59"/>
        <v>0</v>
      </c>
      <c r="O1106" s="42">
        <f t="shared" si="59"/>
        <v>0</v>
      </c>
      <c r="P1106" s="42">
        <f t="shared" si="59"/>
        <v>0</v>
      </c>
      <c r="Q1106" s="42">
        <f t="shared" si="59"/>
        <v>0</v>
      </c>
      <c r="R1106" s="42">
        <f t="shared" si="59"/>
        <v>0</v>
      </c>
      <c r="S1106" s="42">
        <f t="shared" si="59"/>
        <v>0</v>
      </c>
      <c r="T1106" s="42">
        <f t="shared" si="59"/>
        <v>8448</v>
      </c>
    </row>
    <row r="1160" spans="3:20" ht="15.75" thickBot="1"/>
    <row r="1161" spans="3:20" ht="15.75">
      <c r="C1161" s="100" t="s">
        <v>78</v>
      </c>
      <c r="D1161" s="101"/>
      <c r="E1161" s="101"/>
      <c r="F1161" s="101"/>
      <c r="G1161" s="101"/>
      <c r="H1161" s="101"/>
      <c r="I1161" s="101"/>
      <c r="J1161" s="101"/>
      <c r="K1161" s="101"/>
      <c r="L1161" s="101"/>
      <c r="M1161" s="101"/>
      <c r="N1161" s="101"/>
      <c r="O1161" s="101"/>
      <c r="P1161" s="101"/>
      <c r="Q1161" s="101"/>
      <c r="R1161" s="101"/>
      <c r="S1161" s="101"/>
      <c r="T1161" s="102"/>
    </row>
    <row r="1162" spans="3:20" ht="15.75">
      <c r="C1162" s="98" t="s">
        <v>99</v>
      </c>
      <c r="D1162" s="95" t="s">
        <v>12</v>
      </c>
      <c r="E1162" s="95"/>
      <c r="F1162" s="95"/>
      <c r="G1162" s="95"/>
      <c r="H1162" s="95" t="s">
        <v>13</v>
      </c>
      <c r="I1162" s="95"/>
      <c r="J1162" s="95"/>
      <c r="K1162" s="95"/>
      <c r="L1162" s="95" t="s">
        <v>14</v>
      </c>
      <c r="M1162" s="95"/>
      <c r="N1162" s="95"/>
      <c r="O1162" s="95"/>
      <c r="P1162" s="95" t="s">
        <v>15</v>
      </c>
      <c r="Q1162" s="95"/>
      <c r="R1162" s="95"/>
      <c r="S1162" s="95"/>
      <c r="T1162" s="96" t="s">
        <v>39</v>
      </c>
    </row>
    <row r="1163" spans="3:20" ht="16.5" thickBot="1">
      <c r="C1163" s="99"/>
      <c r="D1163" s="32" t="s">
        <v>1</v>
      </c>
      <c r="E1163" s="32" t="s">
        <v>2</v>
      </c>
      <c r="F1163" s="32" t="s">
        <v>3</v>
      </c>
      <c r="G1163" s="32" t="s">
        <v>21</v>
      </c>
      <c r="H1163" s="32" t="s">
        <v>4</v>
      </c>
      <c r="I1163" s="32" t="s">
        <v>5</v>
      </c>
      <c r="J1163" s="32" t="s">
        <v>6</v>
      </c>
      <c r="K1163" s="32" t="s">
        <v>53</v>
      </c>
      <c r="L1163" s="32" t="s">
        <v>7</v>
      </c>
      <c r="M1163" s="32" t="s">
        <v>8</v>
      </c>
      <c r="N1163" s="32" t="s">
        <v>59</v>
      </c>
      <c r="O1163" s="32" t="s">
        <v>54</v>
      </c>
      <c r="P1163" s="32" t="s">
        <v>9</v>
      </c>
      <c r="Q1163" s="32" t="s">
        <v>10</v>
      </c>
      <c r="R1163" s="32" t="s">
        <v>11</v>
      </c>
      <c r="S1163" s="32" t="s">
        <v>55</v>
      </c>
      <c r="T1163" s="97"/>
    </row>
    <row r="1164" spans="3:20" ht="15.75">
      <c r="C1164" s="28" t="s">
        <v>24</v>
      </c>
      <c r="D1164" s="38">
        <v>82</v>
      </c>
      <c r="E1164" s="38">
        <v>47</v>
      </c>
      <c r="F1164" s="38">
        <v>0</v>
      </c>
      <c r="G1164" s="43">
        <f>+SUM(D1164:F1164)</f>
        <v>129</v>
      </c>
      <c r="H1164" s="38"/>
      <c r="I1164" s="38"/>
      <c r="J1164" s="38"/>
      <c r="K1164" s="43"/>
      <c r="L1164" s="38"/>
      <c r="M1164" s="38"/>
      <c r="N1164" s="38"/>
      <c r="O1164" s="43"/>
      <c r="P1164" s="73"/>
      <c r="Q1164" s="73"/>
      <c r="R1164" s="73"/>
      <c r="S1164" s="43"/>
      <c r="T1164" s="43">
        <f>SUM(G1164,O1164,K1164, S1164)</f>
        <v>129</v>
      </c>
    </row>
    <row r="1165" spans="3:20" ht="15.75">
      <c r="C1165" s="28" t="s">
        <v>17</v>
      </c>
      <c r="D1165" s="38">
        <v>235</v>
      </c>
      <c r="E1165" s="38">
        <v>257</v>
      </c>
      <c r="F1165" s="38">
        <v>347</v>
      </c>
      <c r="G1165" s="43">
        <f t="shared" ref="G1165:G1168" si="60">+SUM(D1165:F1165)</f>
        <v>839</v>
      </c>
      <c r="H1165" s="38"/>
      <c r="I1165" s="38"/>
      <c r="J1165" s="38"/>
      <c r="K1165" s="43"/>
      <c r="L1165" s="38"/>
      <c r="M1165" s="38"/>
      <c r="N1165" s="38"/>
      <c r="O1165" s="43"/>
      <c r="P1165" s="73"/>
      <c r="Q1165" s="73"/>
      <c r="R1165" s="73"/>
      <c r="S1165" s="43"/>
      <c r="T1165" s="43">
        <f>SUM(G1165,O1165,K1165, S1165)</f>
        <v>839</v>
      </c>
    </row>
    <row r="1166" spans="3:20" ht="15.75">
      <c r="C1166" s="28" t="s">
        <v>18</v>
      </c>
      <c r="D1166" s="38">
        <v>28</v>
      </c>
      <c r="E1166" s="38">
        <v>0</v>
      </c>
      <c r="F1166" s="38">
        <v>0</v>
      </c>
      <c r="G1166" s="43">
        <f t="shared" si="60"/>
        <v>28</v>
      </c>
      <c r="H1166" s="38"/>
      <c r="I1166" s="38"/>
      <c r="J1166" s="38"/>
      <c r="K1166" s="43"/>
      <c r="L1166" s="38"/>
      <c r="M1166" s="38"/>
      <c r="N1166" s="38"/>
      <c r="O1166" s="43"/>
      <c r="P1166" s="73"/>
      <c r="Q1166" s="73"/>
      <c r="R1166" s="73"/>
      <c r="S1166" s="43"/>
      <c r="T1166" s="43">
        <f t="shared" ref="T1166:T1167" si="61">SUM(G1166,O1166,K1166, S1166)</f>
        <v>28</v>
      </c>
    </row>
    <row r="1167" spans="3:20" ht="15.75">
      <c r="C1167" s="28" t="s">
        <v>19</v>
      </c>
      <c r="D1167" s="38">
        <v>5</v>
      </c>
      <c r="E1167" s="38">
        <v>0</v>
      </c>
      <c r="F1167" s="38">
        <v>0</v>
      </c>
      <c r="G1167" s="43">
        <f t="shared" si="60"/>
        <v>5</v>
      </c>
      <c r="H1167" s="38"/>
      <c r="I1167" s="38"/>
      <c r="J1167" s="38"/>
      <c r="K1167" s="43"/>
      <c r="L1167" s="38"/>
      <c r="M1167" s="38"/>
      <c r="N1167" s="38"/>
      <c r="O1167" s="43"/>
      <c r="P1167" s="73"/>
      <c r="Q1167" s="73"/>
      <c r="R1167" s="73"/>
      <c r="S1167" s="43"/>
      <c r="T1167" s="43">
        <f t="shared" si="61"/>
        <v>5</v>
      </c>
    </row>
    <row r="1168" spans="3:20" ht="15.75">
      <c r="C1168" s="28" t="s">
        <v>20</v>
      </c>
      <c r="D1168" s="38">
        <v>0</v>
      </c>
      <c r="E1168" s="38">
        <v>0</v>
      </c>
      <c r="F1168" s="38">
        <v>0</v>
      </c>
      <c r="G1168" s="43">
        <f t="shared" si="60"/>
        <v>0</v>
      </c>
      <c r="H1168" s="38"/>
      <c r="I1168" s="38"/>
      <c r="J1168" s="38"/>
      <c r="K1168" s="43"/>
      <c r="L1168" s="38"/>
      <c r="M1168" s="38"/>
      <c r="N1168" s="38"/>
      <c r="O1168" s="43"/>
      <c r="P1168" s="73"/>
      <c r="Q1168" s="73"/>
      <c r="R1168" s="73"/>
      <c r="S1168" s="43"/>
      <c r="T1168" s="43">
        <f>SUM(G1168,O1168,K1168, S1168)</f>
        <v>0</v>
      </c>
    </row>
    <row r="1169" spans="3:20" ht="15.75">
      <c r="C1169" s="35" t="s">
        <v>62</v>
      </c>
      <c r="D1169" s="42">
        <f t="shared" ref="D1169:T1169" si="62">SUM(D1164:D1165)</f>
        <v>317</v>
      </c>
      <c r="E1169" s="42">
        <f t="shared" si="62"/>
        <v>304</v>
      </c>
      <c r="F1169" s="42">
        <f t="shared" si="62"/>
        <v>347</v>
      </c>
      <c r="G1169" s="42">
        <f t="shared" si="62"/>
        <v>968</v>
      </c>
      <c r="H1169" s="42">
        <f t="shared" si="62"/>
        <v>0</v>
      </c>
      <c r="I1169" s="42">
        <f t="shared" si="62"/>
        <v>0</v>
      </c>
      <c r="J1169" s="42">
        <f t="shared" si="62"/>
        <v>0</v>
      </c>
      <c r="K1169" s="42">
        <f t="shared" si="62"/>
        <v>0</v>
      </c>
      <c r="L1169" s="42">
        <f t="shared" si="62"/>
        <v>0</v>
      </c>
      <c r="M1169" s="42">
        <f t="shared" si="62"/>
        <v>0</v>
      </c>
      <c r="N1169" s="42">
        <f t="shared" si="62"/>
        <v>0</v>
      </c>
      <c r="O1169" s="42">
        <f t="shared" si="62"/>
        <v>0</v>
      </c>
      <c r="P1169" s="42">
        <f t="shared" si="62"/>
        <v>0</v>
      </c>
      <c r="Q1169" s="42">
        <f t="shared" si="62"/>
        <v>0</v>
      </c>
      <c r="R1169" s="42">
        <f t="shared" si="62"/>
        <v>0</v>
      </c>
      <c r="S1169" s="42">
        <f t="shared" si="62"/>
        <v>0</v>
      </c>
      <c r="T1169" s="42">
        <f t="shared" si="62"/>
        <v>968</v>
      </c>
    </row>
    <row r="1207" spans="3:20" ht="15.75" thickBot="1"/>
    <row r="1208" spans="3:20" ht="15.75">
      <c r="C1208" s="100" t="s">
        <v>164</v>
      </c>
      <c r="D1208" s="101"/>
      <c r="E1208" s="101"/>
      <c r="F1208" s="101"/>
      <c r="G1208" s="101"/>
      <c r="H1208" s="101"/>
      <c r="I1208" s="101"/>
      <c r="J1208" s="101"/>
      <c r="K1208" s="101"/>
      <c r="L1208" s="101"/>
      <c r="M1208" s="101"/>
      <c r="N1208" s="101"/>
      <c r="O1208" s="101"/>
      <c r="P1208" s="101"/>
      <c r="Q1208" s="101"/>
      <c r="R1208" s="101"/>
      <c r="S1208" s="101"/>
      <c r="T1208" s="102"/>
    </row>
    <row r="1209" spans="3:20" ht="15.75">
      <c r="C1209" s="98" t="s">
        <v>99</v>
      </c>
      <c r="D1209" s="95" t="s">
        <v>12</v>
      </c>
      <c r="E1209" s="95"/>
      <c r="F1209" s="95"/>
      <c r="G1209" s="95"/>
      <c r="H1209" s="95" t="s">
        <v>13</v>
      </c>
      <c r="I1209" s="95"/>
      <c r="J1209" s="95"/>
      <c r="K1209" s="95"/>
      <c r="L1209" s="95" t="s">
        <v>14</v>
      </c>
      <c r="M1209" s="95"/>
      <c r="N1209" s="95"/>
      <c r="O1209" s="95"/>
      <c r="P1209" s="95" t="s">
        <v>15</v>
      </c>
      <c r="Q1209" s="95"/>
      <c r="R1209" s="95"/>
      <c r="S1209" s="95"/>
      <c r="T1209" s="96" t="s">
        <v>39</v>
      </c>
    </row>
    <row r="1210" spans="3:20" ht="16.5" thickBot="1">
      <c r="C1210" s="99"/>
      <c r="D1210" s="32" t="s">
        <v>1</v>
      </c>
      <c r="E1210" s="32" t="s">
        <v>2</v>
      </c>
      <c r="F1210" s="32" t="s">
        <v>3</v>
      </c>
      <c r="G1210" s="32" t="s">
        <v>21</v>
      </c>
      <c r="H1210" s="32" t="s">
        <v>4</v>
      </c>
      <c r="I1210" s="32" t="s">
        <v>5</v>
      </c>
      <c r="J1210" s="32" t="s">
        <v>6</v>
      </c>
      <c r="K1210" s="32" t="s">
        <v>53</v>
      </c>
      <c r="L1210" s="32" t="s">
        <v>7</v>
      </c>
      <c r="M1210" s="32" t="s">
        <v>8</v>
      </c>
      <c r="N1210" s="32" t="s">
        <v>59</v>
      </c>
      <c r="O1210" s="32" t="s">
        <v>54</v>
      </c>
      <c r="P1210" s="32" t="s">
        <v>9</v>
      </c>
      <c r="Q1210" s="32" t="s">
        <v>10</v>
      </c>
      <c r="R1210" s="32" t="s">
        <v>11</v>
      </c>
      <c r="S1210" s="32" t="s">
        <v>55</v>
      </c>
      <c r="T1210" s="97"/>
    </row>
    <row r="1211" spans="3:20" ht="15.75">
      <c r="C1211" s="28" t="s">
        <v>24</v>
      </c>
      <c r="D1211" s="38">
        <v>10</v>
      </c>
      <c r="E1211" s="38">
        <v>7</v>
      </c>
      <c r="F1211" s="38">
        <v>0</v>
      </c>
      <c r="G1211" s="43">
        <f>F1211+E1211+D1211</f>
        <v>17</v>
      </c>
      <c r="H1211" s="38"/>
      <c r="I1211" s="38"/>
      <c r="J1211" s="38"/>
      <c r="K1211" s="43"/>
      <c r="L1211" s="73"/>
      <c r="M1211" s="73"/>
      <c r="N1211" s="73"/>
      <c r="O1211" s="43"/>
      <c r="P1211" s="73"/>
      <c r="Q1211" s="73"/>
      <c r="R1211" s="73"/>
      <c r="S1211" s="43"/>
      <c r="T1211" s="43">
        <f>SUM(G1211,O1211,K1211, S1211)</f>
        <v>17</v>
      </c>
    </row>
    <row r="1212" spans="3:20" ht="15.75">
      <c r="C1212" s="28" t="s">
        <v>17</v>
      </c>
      <c r="D1212" s="38">
        <v>63</v>
      </c>
      <c r="E1212" s="38">
        <v>90</v>
      </c>
      <c r="F1212" s="38">
        <v>65</v>
      </c>
      <c r="G1212" s="43">
        <f>F1212+E1212+D1212</f>
        <v>218</v>
      </c>
      <c r="H1212" s="38"/>
      <c r="I1212" s="38"/>
      <c r="J1212" s="38"/>
      <c r="K1212" s="43"/>
      <c r="L1212" s="74"/>
      <c r="M1212" s="74"/>
      <c r="N1212" s="74"/>
      <c r="O1212" s="43"/>
      <c r="P1212" s="74"/>
      <c r="Q1212" s="74"/>
      <c r="R1212" s="74"/>
      <c r="S1212" s="43"/>
      <c r="T1212" s="43">
        <f>SUM(G1212,O1212,K1212, S1212)</f>
        <v>218</v>
      </c>
    </row>
    <row r="1213" spans="3:20" ht="15.75">
      <c r="C1213" s="28" t="s">
        <v>18</v>
      </c>
      <c r="D1213" s="38">
        <v>6</v>
      </c>
      <c r="E1213" s="38">
        <v>0</v>
      </c>
      <c r="F1213" s="38">
        <v>0</v>
      </c>
      <c r="G1213" s="43">
        <f>F1213+E1213+D1213</f>
        <v>6</v>
      </c>
      <c r="H1213" s="38"/>
      <c r="I1213" s="38"/>
      <c r="J1213" s="38"/>
      <c r="K1213" s="43"/>
      <c r="L1213" s="73"/>
      <c r="M1213" s="73"/>
      <c r="N1213" s="73"/>
      <c r="O1213" s="43"/>
      <c r="P1213" s="73"/>
      <c r="Q1213" s="73"/>
      <c r="R1213" s="73"/>
      <c r="S1213" s="43"/>
      <c r="T1213" s="43">
        <f t="shared" ref="T1213:T1214" si="63">SUM(G1213,O1213,K1213, S1213)</f>
        <v>6</v>
      </c>
    </row>
    <row r="1214" spans="3:20" ht="15.75">
      <c r="C1214" s="28" t="s">
        <v>19</v>
      </c>
      <c r="D1214" s="38">
        <v>2</v>
      </c>
      <c r="E1214" s="38">
        <v>0</v>
      </c>
      <c r="F1214" s="38">
        <v>0</v>
      </c>
      <c r="G1214" s="43">
        <f>F1214+E1214+D1214</f>
        <v>2</v>
      </c>
      <c r="H1214" s="38"/>
      <c r="I1214" s="38"/>
      <c r="J1214" s="38"/>
      <c r="K1214" s="43"/>
      <c r="L1214" s="74"/>
      <c r="M1214" s="74"/>
      <c r="N1214" s="74"/>
      <c r="O1214" s="43"/>
      <c r="P1214" s="74"/>
      <c r="Q1214" s="74"/>
      <c r="R1214" s="74"/>
      <c r="S1214" s="43"/>
      <c r="T1214" s="43">
        <f t="shared" si="63"/>
        <v>2</v>
      </c>
    </row>
    <row r="1215" spans="3:20" ht="15.75">
      <c r="C1215" s="28" t="s">
        <v>20</v>
      </c>
      <c r="D1215" s="38">
        <v>0</v>
      </c>
      <c r="E1215" s="38">
        <v>0</v>
      </c>
      <c r="F1215" s="38">
        <v>0</v>
      </c>
      <c r="G1215" s="43">
        <f>F1215+E1215+D1215</f>
        <v>0</v>
      </c>
      <c r="H1215" s="38"/>
      <c r="I1215" s="38"/>
      <c r="J1215" s="38"/>
      <c r="K1215" s="43"/>
      <c r="L1215" s="73"/>
      <c r="M1215" s="73"/>
      <c r="N1215" s="73"/>
      <c r="O1215" s="43"/>
      <c r="P1215" s="73"/>
      <c r="Q1215" s="73"/>
      <c r="R1215" s="73"/>
      <c r="S1215" s="43"/>
      <c r="T1215" s="43">
        <f>SUM(G1215,O1215,K1215, S1215)</f>
        <v>0</v>
      </c>
    </row>
    <row r="1216" spans="3:20" ht="15.75">
      <c r="C1216" s="35" t="s">
        <v>62</v>
      </c>
      <c r="D1216" s="42">
        <f t="shared" ref="D1216:T1216" si="64">SUM(D1211:D1212)</f>
        <v>73</v>
      </c>
      <c r="E1216" s="42">
        <f t="shared" si="64"/>
        <v>97</v>
      </c>
      <c r="F1216" s="42">
        <f t="shared" si="64"/>
        <v>65</v>
      </c>
      <c r="G1216" s="42">
        <f t="shared" si="64"/>
        <v>235</v>
      </c>
      <c r="H1216" s="42">
        <f t="shared" si="64"/>
        <v>0</v>
      </c>
      <c r="I1216" s="42">
        <f t="shared" si="64"/>
        <v>0</v>
      </c>
      <c r="J1216" s="42">
        <f t="shared" si="64"/>
        <v>0</v>
      </c>
      <c r="K1216" s="42">
        <f t="shared" si="64"/>
        <v>0</v>
      </c>
      <c r="L1216" s="42">
        <f t="shared" si="64"/>
        <v>0</v>
      </c>
      <c r="M1216" s="42">
        <f t="shared" si="64"/>
        <v>0</v>
      </c>
      <c r="N1216" s="42">
        <f t="shared" si="64"/>
        <v>0</v>
      </c>
      <c r="O1216" s="42">
        <f t="shared" si="64"/>
        <v>0</v>
      </c>
      <c r="P1216" s="42">
        <f t="shared" si="64"/>
        <v>0</v>
      </c>
      <c r="Q1216" s="42">
        <f t="shared" si="64"/>
        <v>0</v>
      </c>
      <c r="R1216" s="42">
        <f t="shared" si="64"/>
        <v>0</v>
      </c>
      <c r="S1216" s="42">
        <f t="shared" si="64"/>
        <v>0</v>
      </c>
      <c r="T1216" s="42">
        <f t="shared" si="64"/>
        <v>235</v>
      </c>
    </row>
    <row r="1261" spans="3:20" ht="15.75" thickBot="1"/>
    <row r="1262" spans="3:20" ht="15.75">
      <c r="C1262" s="100" t="s">
        <v>82</v>
      </c>
      <c r="D1262" s="101"/>
      <c r="E1262" s="101"/>
      <c r="F1262" s="101"/>
      <c r="G1262" s="101"/>
      <c r="H1262" s="101"/>
      <c r="I1262" s="101"/>
      <c r="J1262" s="101"/>
      <c r="K1262" s="101"/>
      <c r="L1262" s="101"/>
      <c r="M1262" s="101"/>
      <c r="N1262" s="101"/>
      <c r="O1262" s="101"/>
      <c r="P1262" s="101"/>
      <c r="Q1262" s="101"/>
      <c r="R1262" s="101"/>
      <c r="S1262" s="101"/>
      <c r="T1262" s="102"/>
    </row>
    <row r="1263" spans="3:20" ht="15.75">
      <c r="C1263" s="98" t="s">
        <v>99</v>
      </c>
      <c r="D1263" s="95" t="s">
        <v>12</v>
      </c>
      <c r="E1263" s="95"/>
      <c r="F1263" s="95"/>
      <c r="G1263" s="95"/>
      <c r="H1263" s="95" t="s">
        <v>13</v>
      </c>
      <c r="I1263" s="95"/>
      <c r="J1263" s="95"/>
      <c r="K1263" s="95"/>
      <c r="L1263" s="95" t="s">
        <v>14</v>
      </c>
      <c r="M1263" s="95"/>
      <c r="N1263" s="95"/>
      <c r="O1263" s="95"/>
      <c r="P1263" s="95" t="s">
        <v>15</v>
      </c>
      <c r="Q1263" s="95"/>
      <c r="R1263" s="95"/>
      <c r="S1263" s="95"/>
      <c r="T1263" s="96" t="s">
        <v>39</v>
      </c>
    </row>
    <row r="1264" spans="3:20" ht="16.5" thickBot="1">
      <c r="C1264" s="99"/>
      <c r="D1264" s="32" t="s">
        <v>1</v>
      </c>
      <c r="E1264" s="32" t="s">
        <v>2</v>
      </c>
      <c r="F1264" s="32" t="s">
        <v>3</v>
      </c>
      <c r="G1264" s="32" t="s">
        <v>21</v>
      </c>
      <c r="H1264" s="32" t="s">
        <v>4</v>
      </c>
      <c r="I1264" s="32" t="s">
        <v>5</v>
      </c>
      <c r="J1264" s="32" t="s">
        <v>6</v>
      </c>
      <c r="K1264" s="32" t="s">
        <v>53</v>
      </c>
      <c r="L1264" s="32" t="s">
        <v>7</v>
      </c>
      <c r="M1264" s="32" t="s">
        <v>8</v>
      </c>
      <c r="N1264" s="32" t="s">
        <v>59</v>
      </c>
      <c r="O1264" s="32" t="s">
        <v>54</v>
      </c>
      <c r="P1264" s="32" t="s">
        <v>9</v>
      </c>
      <c r="Q1264" s="32" t="s">
        <v>10</v>
      </c>
      <c r="R1264" s="32" t="s">
        <v>11</v>
      </c>
      <c r="S1264" s="32" t="s">
        <v>55</v>
      </c>
      <c r="T1264" s="97"/>
    </row>
    <row r="1265" spans="3:20" ht="15.75">
      <c r="C1265" s="28" t="s">
        <v>79</v>
      </c>
      <c r="D1265" s="38">
        <v>147</v>
      </c>
      <c r="E1265" s="38">
        <v>141</v>
      </c>
      <c r="F1265" s="38">
        <v>225</v>
      </c>
      <c r="G1265" s="43">
        <f>+SUM(D1265:F1265)</f>
        <v>513</v>
      </c>
      <c r="H1265" s="38"/>
      <c r="I1265" s="38"/>
      <c r="J1265" s="38"/>
      <c r="K1265" s="43"/>
      <c r="L1265" s="38"/>
      <c r="M1265" s="38"/>
      <c r="N1265" s="38"/>
      <c r="O1265" s="43"/>
      <c r="P1265" s="73"/>
      <c r="Q1265" s="73"/>
      <c r="R1265" s="73"/>
      <c r="S1265" s="43"/>
      <c r="T1265" s="43">
        <f t="shared" ref="T1265:T1268" si="65">SUM(G1265,O1265,K1265, S1265)</f>
        <v>513</v>
      </c>
    </row>
    <row r="1266" spans="3:20" ht="15.75">
      <c r="C1266" s="28" t="s">
        <v>80</v>
      </c>
      <c r="D1266" s="38">
        <v>671</v>
      </c>
      <c r="E1266" s="38">
        <v>596</v>
      </c>
      <c r="F1266" s="38">
        <v>772</v>
      </c>
      <c r="G1266" s="43">
        <f t="shared" ref="G1266:G1268" si="66">+SUM(D1266:F1266)</f>
        <v>2039</v>
      </c>
      <c r="H1266" s="38"/>
      <c r="I1266" s="38"/>
      <c r="J1266" s="38"/>
      <c r="K1266" s="43"/>
      <c r="L1266" s="38"/>
      <c r="M1266" s="38"/>
      <c r="N1266" s="38"/>
      <c r="O1266" s="43"/>
      <c r="P1266" s="73"/>
      <c r="Q1266" s="73"/>
      <c r="R1266" s="73"/>
      <c r="S1266" s="43"/>
      <c r="T1266" s="43">
        <f t="shared" si="65"/>
        <v>2039</v>
      </c>
    </row>
    <row r="1267" spans="3:20" ht="15.75">
      <c r="C1267" s="28" t="s">
        <v>24</v>
      </c>
      <c r="D1267" s="38">
        <v>24</v>
      </c>
      <c r="E1267" s="38">
        <v>26</v>
      </c>
      <c r="F1267" s="38">
        <v>31</v>
      </c>
      <c r="G1267" s="43">
        <f t="shared" si="66"/>
        <v>81</v>
      </c>
      <c r="H1267" s="38"/>
      <c r="I1267" s="38"/>
      <c r="J1267" s="38"/>
      <c r="K1267" s="43"/>
      <c r="L1267" s="38"/>
      <c r="M1267" s="38"/>
      <c r="N1267" s="38"/>
      <c r="O1267" s="43"/>
      <c r="P1267" s="73"/>
      <c r="Q1267" s="73"/>
      <c r="R1267" s="73"/>
      <c r="S1267" s="43"/>
      <c r="T1267" s="43">
        <f t="shared" si="65"/>
        <v>81</v>
      </c>
    </row>
    <row r="1268" spans="3:20" ht="15.75">
      <c r="C1268" s="28" t="s">
        <v>81</v>
      </c>
      <c r="D1268" s="38">
        <v>48</v>
      </c>
      <c r="E1268" s="38">
        <v>48</v>
      </c>
      <c r="F1268" s="38">
        <v>65</v>
      </c>
      <c r="G1268" s="43">
        <f t="shared" si="66"/>
        <v>161</v>
      </c>
      <c r="H1268" s="38"/>
      <c r="I1268" s="38"/>
      <c r="J1268" s="38"/>
      <c r="K1268" s="43"/>
      <c r="L1268" s="38"/>
      <c r="M1268" s="38"/>
      <c r="N1268" s="38"/>
      <c r="O1268" s="43"/>
      <c r="P1268" s="78"/>
      <c r="Q1268" s="78"/>
      <c r="R1268" s="78"/>
      <c r="S1268" s="43"/>
      <c r="T1268" s="43">
        <f t="shared" si="65"/>
        <v>161</v>
      </c>
    </row>
    <row r="1269" spans="3:20" ht="15.75">
      <c r="C1269" s="35" t="s">
        <v>62</v>
      </c>
      <c r="D1269" s="42">
        <f t="shared" ref="D1269:T1269" si="67">SUM(D1265:D1268)</f>
        <v>890</v>
      </c>
      <c r="E1269" s="42">
        <f t="shared" si="67"/>
        <v>811</v>
      </c>
      <c r="F1269" s="42">
        <f t="shared" si="67"/>
        <v>1093</v>
      </c>
      <c r="G1269" s="42">
        <f t="shared" si="67"/>
        <v>2794</v>
      </c>
      <c r="H1269" s="42">
        <f t="shared" si="67"/>
        <v>0</v>
      </c>
      <c r="I1269" s="42">
        <f t="shared" si="67"/>
        <v>0</v>
      </c>
      <c r="J1269" s="42">
        <f t="shared" si="67"/>
        <v>0</v>
      </c>
      <c r="K1269" s="42">
        <f t="shared" si="67"/>
        <v>0</v>
      </c>
      <c r="L1269" s="42">
        <f t="shared" si="67"/>
        <v>0</v>
      </c>
      <c r="M1269" s="42">
        <f t="shared" si="67"/>
        <v>0</v>
      </c>
      <c r="N1269" s="42">
        <f t="shared" si="67"/>
        <v>0</v>
      </c>
      <c r="O1269" s="42">
        <f t="shared" si="67"/>
        <v>0</v>
      </c>
      <c r="P1269" s="42">
        <f t="shared" si="67"/>
        <v>0</v>
      </c>
      <c r="Q1269" s="42">
        <f t="shared" si="67"/>
        <v>0</v>
      </c>
      <c r="R1269" s="42">
        <f t="shared" si="67"/>
        <v>0</v>
      </c>
      <c r="S1269" s="42">
        <f t="shared" si="67"/>
        <v>0</v>
      </c>
      <c r="T1269" s="42">
        <f t="shared" si="67"/>
        <v>2794</v>
      </c>
    </row>
  </sheetData>
  <mergeCells count="140">
    <mergeCell ref="C1209:C1210"/>
    <mergeCell ref="D1209:G1209"/>
    <mergeCell ref="H1209:K1209"/>
    <mergeCell ref="L1209:O1209"/>
    <mergeCell ref="P1209:S1209"/>
    <mergeCell ref="T1209:T1210"/>
    <mergeCell ref="C1262:T1262"/>
    <mergeCell ref="D1263:G1263"/>
    <mergeCell ref="H1263:K1263"/>
    <mergeCell ref="L1263:O1263"/>
    <mergeCell ref="P1263:S1263"/>
    <mergeCell ref="T1263:T1264"/>
    <mergeCell ref="C1263:C1264"/>
    <mergeCell ref="C1161:T1161"/>
    <mergeCell ref="D1162:G1162"/>
    <mergeCell ref="H1162:K1162"/>
    <mergeCell ref="L1162:O1162"/>
    <mergeCell ref="P1162:S1162"/>
    <mergeCell ref="T1162:T1163"/>
    <mergeCell ref="C1162:C1163"/>
    <mergeCell ref="C1208:T1208"/>
    <mergeCell ref="C1090:T1090"/>
    <mergeCell ref="D1091:G1091"/>
    <mergeCell ref="H1091:K1091"/>
    <mergeCell ref="L1091:O1091"/>
    <mergeCell ref="P1091:S1091"/>
    <mergeCell ref="T1091:T1092"/>
    <mergeCell ref="C1033:T1033"/>
    <mergeCell ref="D1034:G1034"/>
    <mergeCell ref="H1034:K1034"/>
    <mergeCell ref="L1034:O1034"/>
    <mergeCell ref="P1034:S1034"/>
    <mergeCell ref="T1034:T1035"/>
    <mergeCell ref="C1034:C1035"/>
    <mergeCell ref="C1091:C1092"/>
    <mergeCell ref="C976:T976"/>
    <mergeCell ref="D977:G977"/>
    <mergeCell ref="H977:K977"/>
    <mergeCell ref="L977:O977"/>
    <mergeCell ref="P977:S977"/>
    <mergeCell ref="T977:T978"/>
    <mergeCell ref="C919:T919"/>
    <mergeCell ref="D920:G920"/>
    <mergeCell ref="H920:K920"/>
    <mergeCell ref="L920:O920"/>
    <mergeCell ref="P920:S920"/>
    <mergeCell ref="T920:T921"/>
    <mergeCell ref="C920:C921"/>
    <mergeCell ref="C977:C978"/>
    <mergeCell ref="C864:T864"/>
    <mergeCell ref="D865:G865"/>
    <mergeCell ref="H865:K865"/>
    <mergeCell ref="L865:O865"/>
    <mergeCell ref="P865:S865"/>
    <mergeCell ref="T865:T866"/>
    <mergeCell ref="C808:T808"/>
    <mergeCell ref="D809:G809"/>
    <mergeCell ref="H809:K809"/>
    <mergeCell ref="L809:O809"/>
    <mergeCell ref="P809:S809"/>
    <mergeCell ref="T809:T810"/>
    <mergeCell ref="C809:C810"/>
    <mergeCell ref="C865:C866"/>
    <mergeCell ref="C750:T750"/>
    <mergeCell ref="D751:G751"/>
    <mergeCell ref="H751:K751"/>
    <mergeCell ref="L751:O751"/>
    <mergeCell ref="P751:S751"/>
    <mergeCell ref="T751:T752"/>
    <mergeCell ref="C692:T692"/>
    <mergeCell ref="D693:G693"/>
    <mergeCell ref="H693:K693"/>
    <mergeCell ref="L693:O693"/>
    <mergeCell ref="P693:S693"/>
    <mergeCell ref="T693:T694"/>
    <mergeCell ref="C693:C694"/>
    <mergeCell ref="C751:C752"/>
    <mergeCell ref="C625:T625"/>
    <mergeCell ref="D626:G626"/>
    <mergeCell ref="H626:K626"/>
    <mergeCell ref="L626:O626"/>
    <mergeCell ref="P626:S626"/>
    <mergeCell ref="T626:T627"/>
    <mergeCell ref="C566:T566"/>
    <mergeCell ref="D567:G567"/>
    <mergeCell ref="H567:K567"/>
    <mergeCell ref="L567:O567"/>
    <mergeCell ref="P567:S567"/>
    <mergeCell ref="T567:T568"/>
    <mergeCell ref="C567:C568"/>
    <mergeCell ref="C626:C627"/>
    <mergeCell ref="C495:T495"/>
    <mergeCell ref="D496:G496"/>
    <mergeCell ref="H496:K496"/>
    <mergeCell ref="L496:O496"/>
    <mergeCell ref="P496:S496"/>
    <mergeCell ref="T496:T497"/>
    <mergeCell ref="C440:T440"/>
    <mergeCell ref="D441:G441"/>
    <mergeCell ref="H441:K441"/>
    <mergeCell ref="L441:O441"/>
    <mergeCell ref="P441:S441"/>
    <mergeCell ref="T441:T442"/>
    <mergeCell ref="C441:C442"/>
    <mergeCell ref="C496:C497"/>
    <mergeCell ref="C391:T391"/>
    <mergeCell ref="D392:G392"/>
    <mergeCell ref="H392:K392"/>
    <mergeCell ref="L392:O392"/>
    <mergeCell ref="P392:S392"/>
    <mergeCell ref="T392:T393"/>
    <mergeCell ref="C345:T345"/>
    <mergeCell ref="D346:G346"/>
    <mergeCell ref="H346:K346"/>
    <mergeCell ref="L346:O346"/>
    <mergeCell ref="P346:S346"/>
    <mergeCell ref="T346:T347"/>
    <mergeCell ref="C346:C347"/>
    <mergeCell ref="C392:C393"/>
    <mergeCell ref="D301:G301"/>
    <mergeCell ref="H301:K301"/>
    <mergeCell ref="L301:O301"/>
    <mergeCell ref="P301:S301"/>
    <mergeCell ref="T301:T302"/>
    <mergeCell ref="C227:T227"/>
    <mergeCell ref="D228:G228"/>
    <mergeCell ref="H228:K228"/>
    <mergeCell ref="L228:O228"/>
    <mergeCell ref="P228:S228"/>
    <mergeCell ref="T228:T229"/>
    <mergeCell ref="C301:C302"/>
    <mergeCell ref="C4:T4"/>
    <mergeCell ref="T5:T6"/>
    <mergeCell ref="D5:G5"/>
    <mergeCell ref="H5:K5"/>
    <mergeCell ref="L5:O5"/>
    <mergeCell ref="P5:S5"/>
    <mergeCell ref="C5:C6"/>
    <mergeCell ref="C228:C229"/>
    <mergeCell ref="C300:T300"/>
  </mergeCells>
  <pageMargins left="0.70866141732283472" right="0.70866141732283472" top="0.74803149606299213" bottom="0.74803149606299213" header="0.31496062992125984" footer="0.31496062992125984"/>
  <pageSetup scale="27" orientation="landscape" r:id="rId1"/>
  <headerFooter>
    <oddHeader>&amp;L&amp;G&amp;C&amp;G&amp;R&amp;G</oddHeader>
    <oddFooter>&amp;LDiciembre 2022&amp;CDocumento Controlado 
SIG - INTRANT&amp;R&amp;P</oddFooter>
  </headerFooter>
  <rowBreaks count="8" manualBreakCount="8">
    <brk id="84" max="23" man="1"/>
    <brk id="178" max="23" man="1"/>
    <brk id="296" max="23" man="1"/>
    <brk id="401" max="23" man="1"/>
    <brk id="522" max="23" man="1"/>
    <brk id="644" max="23" man="1"/>
    <brk id="885" max="23" man="1"/>
    <brk id="999" max="2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T272"/>
  <sheetViews>
    <sheetView showGridLines="0" zoomScale="78" zoomScaleNormal="78" zoomScaleSheetLayoutView="93" workbookViewId="0">
      <selection activeCell="C4" sqref="C4"/>
    </sheetView>
  </sheetViews>
  <sheetFormatPr baseColWidth="10" defaultRowHeight="15"/>
  <cols>
    <col min="3" max="3" width="74.42578125" style="2" customWidth="1"/>
    <col min="14" max="14" width="13.42578125" customWidth="1"/>
    <col min="20" max="20" width="18" customWidth="1"/>
  </cols>
  <sheetData>
    <row r="3" spans="3:20" ht="15.75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3:20" ht="16.5" thickBot="1"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3:20" ht="15.75">
      <c r="C5" s="100" t="s">
        <v>57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3:20" ht="15.75">
      <c r="C6" s="98" t="s">
        <v>167</v>
      </c>
      <c r="D6" s="95" t="s">
        <v>12</v>
      </c>
      <c r="E6" s="95"/>
      <c r="F6" s="95"/>
      <c r="G6" s="95"/>
      <c r="H6" s="95" t="s">
        <v>13</v>
      </c>
      <c r="I6" s="95"/>
      <c r="J6" s="95"/>
      <c r="K6" s="95"/>
      <c r="L6" s="95" t="s">
        <v>14</v>
      </c>
      <c r="M6" s="95"/>
      <c r="N6" s="95"/>
      <c r="O6" s="95"/>
      <c r="P6" s="95" t="s">
        <v>15</v>
      </c>
      <c r="Q6" s="95"/>
      <c r="R6" s="95"/>
      <c r="S6" s="95"/>
      <c r="T6" s="96" t="s">
        <v>39</v>
      </c>
    </row>
    <row r="7" spans="3:20" ht="16.5" thickBot="1">
      <c r="C7" s="99"/>
      <c r="D7" s="32" t="s">
        <v>1</v>
      </c>
      <c r="E7" s="32" t="s">
        <v>2</v>
      </c>
      <c r="F7" s="32" t="s">
        <v>3</v>
      </c>
      <c r="G7" s="32" t="s">
        <v>21</v>
      </c>
      <c r="H7" s="32" t="s">
        <v>4</v>
      </c>
      <c r="I7" s="32" t="s">
        <v>5</v>
      </c>
      <c r="J7" s="32" t="s">
        <v>6</v>
      </c>
      <c r="K7" s="32" t="s">
        <v>53</v>
      </c>
      <c r="L7" s="32" t="s">
        <v>7</v>
      </c>
      <c r="M7" s="32" t="s">
        <v>8</v>
      </c>
      <c r="N7" s="32" t="s">
        <v>59</v>
      </c>
      <c r="O7" s="32" t="s">
        <v>54</v>
      </c>
      <c r="P7" s="32" t="s">
        <v>9</v>
      </c>
      <c r="Q7" s="32" t="s">
        <v>10</v>
      </c>
      <c r="R7" s="32" t="s">
        <v>11</v>
      </c>
      <c r="S7" s="32" t="s">
        <v>55</v>
      </c>
      <c r="T7" s="97"/>
    </row>
    <row r="8" spans="3:20" ht="15.75">
      <c r="C8" s="22" t="s">
        <v>40</v>
      </c>
      <c r="D8" s="18">
        <v>10</v>
      </c>
      <c r="E8" s="18">
        <v>3</v>
      </c>
      <c r="F8" s="83">
        <v>27</v>
      </c>
      <c r="G8" s="19">
        <f t="shared" ref="G8:G13" si="0">F8+E8+D8</f>
        <v>40</v>
      </c>
      <c r="H8" s="18"/>
      <c r="I8" s="18"/>
      <c r="J8" s="18"/>
      <c r="K8" s="19"/>
      <c r="L8" s="18"/>
      <c r="M8" s="18"/>
      <c r="N8" s="18"/>
      <c r="O8" s="19"/>
      <c r="P8" s="18"/>
      <c r="Q8" s="18"/>
      <c r="R8" s="20"/>
      <c r="S8" s="19"/>
      <c r="T8" s="21">
        <f t="shared" ref="T8:T13" si="1">S8+O8+K8+G8</f>
        <v>40</v>
      </c>
    </row>
    <row r="9" spans="3:20" ht="15.75">
      <c r="C9" s="7" t="s">
        <v>143</v>
      </c>
      <c r="D9" s="5">
        <v>0</v>
      </c>
      <c r="E9" s="5">
        <v>0</v>
      </c>
      <c r="F9" s="84">
        <v>0</v>
      </c>
      <c r="G9" s="6">
        <f t="shared" si="0"/>
        <v>0</v>
      </c>
      <c r="H9" s="5"/>
      <c r="I9" s="5"/>
      <c r="J9" s="5"/>
      <c r="K9" s="6"/>
      <c r="L9" s="5"/>
      <c r="M9" s="5"/>
      <c r="N9" s="5"/>
      <c r="O9" s="6"/>
      <c r="P9" s="5"/>
      <c r="Q9" s="5"/>
      <c r="R9" s="13"/>
      <c r="S9" s="6"/>
      <c r="T9" s="15">
        <f t="shared" si="1"/>
        <v>0</v>
      </c>
    </row>
    <row r="10" spans="3:20" ht="15.75">
      <c r="C10" s="7" t="s">
        <v>41</v>
      </c>
      <c r="D10" s="5">
        <v>9340</v>
      </c>
      <c r="E10" s="5">
        <v>6123</v>
      </c>
      <c r="F10" s="84">
        <v>6854</v>
      </c>
      <c r="G10" s="6">
        <f t="shared" si="0"/>
        <v>22317</v>
      </c>
      <c r="H10" s="5"/>
      <c r="I10" s="5"/>
      <c r="J10" s="5"/>
      <c r="K10" s="6"/>
      <c r="L10" s="5"/>
      <c r="M10" s="5"/>
      <c r="N10" s="5"/>
      <c r="O10" s="6"/>
      <c r="P10" s="5"/>
      <c r="Q10" s="5"/>
      <c r="R10" s="13"/>
      <c r="S10" s="6"/>
      <c r="T10" s="15">
        <f t="shared" si="1"/>
        <v>22317</v>
      </c>
    </row>
    <row r="11" spans="3:20" ht="15.75">
      <c r="C11" s="7" t="s">
        <v>42</v>
      </c>
      <c r="D11" s="5">
        <v>2</v>
      </c>
      <c r="E11" s="5">
        <v>0</v>
      </c>
      <c r="F11" s="84">
        <v>0</v>
      </c>
      <c r="G11" s="6">
        <f t="shared" si="0"/>
        <v>2</v>
      </c>
      <c r="H11" s="5"/>
      <c r="I11" s="5"/>
      <c r="J11" s="5"/>
      <c r="K11" s="6"/>
      <c r="L11" s="5"/>
      <c r="M11" s="5"/>
      <c r="N11" s="5"/>
      <c r="O11" s="6"/>
      <c r="P11" s="5"/>
      <c r="Q11" s="5"/>
      <c r="R11" s="13"/>
      <c r="S11" s="6"/>
      <c r="T11" s="15">
        <f t="shared" si="1"/>
        <v>2</v>
      </c>
    </row>
    <row r="12" spans="3:20" ht="15.75">
      <c r="C12" s="7" t="s">
        <v>43</v>
      </c>
      <c r="D12" s="5">
        <v>54</v>
      </c>
      <c r="E12" s="5">
        <v>16</v>
      </c>
      <c r="F12" s="84">
        <v>7</v>
      </c>
      <c r="G12" s="6">
        <f t="shared" si="0"/>
        <v>77</v>
      </c>
      <c r="H12" s="5"/>
      <c r="I12" s="5"/>
      <c r="J12" s="5"/>
      <c r="K12" s="6"/>
      <c r="L12" s="5"/>
      <c r="M12" s="5"/>
      <c r="N12" s="5"/>
      <c r="O12" s="6"/>
      <c r="P12" s="5"/>
      <c r="Q12" s="5"/>
      <c r="R12" s="13"/>
      <c r="S12" s="6"/>
      <c r="T12" s="15">
        <f t="shared" si="1"/>
        <v>77</v>
      </c>
    </row>
    <row r="13" spans="3:20" ht="15.75">
      <c r="C13" s="7" t="s">
        <v>44</v>
      </c>
      <c r="D13" s="5">
        <v>0</v>
      </c>
      <c r="E13" s="5">
        <v>0</v>
      </c>
      <c r="F13" s="84">
        <v>11714</v>
      </c>
      <c r="G13" s="6">
        <f t="shared" si="0"/>
        <v>11714</v>
      </c>
      <c r="H13" s="5"/>
      <c r="I13" s="5"/>
      <c r="J13" s="5"/>
      <c r="K13" s="6"/>
      <c r="L13" s="5"/>
      <c r="M13" s="5"/>
      <c r="N13" s="5"/>
      <c r="O13" s="6"/>
      <c r="P13" s="5"/>
      <c r="Q13" s="5"/>
      <c r="R13" s="13"/>
      <c r="S13" s="6"/>
      <c r="T13" s="15">
        <f t="shared" si="1"/>
        <v>11714</v>
      </c>
    </row>
    <row r="14" spans="3:20" ht="15.75">
      <c r="C14" s="35" t="s">
        <v>39</v>
      </c>
      <c r="D14" s="36">
        <f>SUM(D8:D13)</f>
        <v>9406</v>
      </c>
      <c r="E14" s="36">
        <f t="shared" ref="E14" si="2">SUM(E8:E13)</f>
        <v>6142</v>
      </c>
      <c r="F14" s="36">
        <f>SUM(F8:F13)</f>
        <v>18602</v>
      </c>
      <c r="G14" s="36">
        <f>SUM(G8:G13)</f>
        <v>34150</v>
      </c>
      <c r="H14" s="36">
        <f>SUM(H8:H13)</f>
        <v>0</v>
      </c>
      <c r="I14" s="36">
        <f>SUM(I8:I13)</f>
        <v>0</v>
      </c>
      <c r="J14" s="36">
        <f t="shared" ref="J14:K14" si="3">SUM(J8:J13)</f>
        <v>0</v>
      </c>
      <c r="K14" s="36">
        <f t="shared" si="3"/>
        <v>0</v>
      </c>
      <c r="L14" s="36">
        <f>SUM(L8:L13)</f>
        <v>0</v>
      </c>
      <c r="M14" s="36">
        <f>SUM(M8:M13)</f>
        <v>0</v>
      </c>
      <c r="N14" s="36">
        <f t="shared" ref="N14:O14" si="4">SUM(N8:N13)</f>
        <v>0</v>
      </c>
      <c r="O14" s="36">
        <f t="shared" si="4"/>
        <v>0</v>
      </c>
      <c r="P14" s="36">
        <f>SUM(P8:P13)</f>
        <v>0</v>
      </c>
      <c r="Q14" s="36">
        <f>SUM(Q8:Q13)</f>
        <v>0</v>
      </c>
      <c r="R14" s="36">
        <f t="shared" ref="R14" si="5">SUM(R8:R13)</f>
        <v>0</v>
      </c>
      <c r="S14" s="36">
        <f>SUM(S8:S13)</f>
        <v>0</v>
      </c>
      <c r="T14" s="36">
        <f>SUM(T8:T13)</f>
        <v>34150</v>
      </c>
    </row>
    <row r="15" spans="3:20" ht="15.75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3:20" ht="15.75"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3:20" ht="15.7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3:20" ht="15.7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3:20" ht="15.75"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3:20" ht="15.75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3:20" ht="15.75"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3:20" ht="15.75"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3:20" ht="15.75"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3:20" ht="15.75"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3:20" ht="15.75"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3:20" ht="15.75"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3:20" ht="15.75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3:20" ht="15.75"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3:20" ht="15.75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3:20" ht="15.75"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3:20" ht="15.7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3:20" ht="15.75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3:20" ht="15.75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3:20" ht="15.75"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3:20" ht="15.75"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3:20" ht="15.75"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3:20" ht="15.75"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3:20" ht="15.75"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3:20" ht="15.75"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3:20" ht="15.75"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3:20" ht="15.75"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3:20" ht="15.75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3:20" ht="15.75"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8" spans="3:20" ht="15.75">
      <c r="C48" s="105" t="s">
        <v>169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61"/>
      <c r="O48" s="61"/>
      <c r="P48" s="61"/>
      <c r="Q48" s="61"/>
      <c r="R48" s="61"/>
      <c r="S48" s="61"/>
      <c r="T48" s="61"/>
    </row>
    <row r="49" spans="3:20" ht="15.75">
      <c r="C49" s="103" t="s">
        <v>132</v>
      </c>
      <c r="D49" s="95" t="s">
        <v>12</v>
      </c>
      <c r="E49" s="95"/>
      <c r="F49" s="95" t="s">
        <v>13</v>
      </c>
      <c r="G49" s="95"/>
      <c r="H49" s="95" t="s">
        <v>14</v>
      </c>
      <c r="I49" s="95"/>
      <c r="J49" s="95" t="s">
        <v>15</v>
      </c>
      <c r="K49" s="95"/>
      <c r="L49" s="103" t="s">
        <v>39</v>
      </c>
      <c r="M49" s="103"/>
      <c r="N49" s="45"/>
      <c r="O49" s="45"/>
      <c r="P49" s="45"/>
      <c r="Q49" s="45"/>
      <c r="R49" s="45"/>
      <c r="S49" s="45"/>
      <c r="T49" s="104"/>
    </row>
    <row r="50" spans="3:20" ht="15.75">
      <c r="C50" s="103"/>
      <c r="D50" s="95" t="s">
        <v>133</v>
      </c>
      <c r="E50" s="95"/>
      <c r="F50" s="95" t="s">
        <v>133</v>
      </c>
      <c r="G50" s="95"/>
      <c r="H50" s="95" t="s">
        <v>133</v>
      </c>
      <c r="I50" s="95"/>
      <c r="J50" s="95" t="s">
        <v>133</v>
      </c>
      <c r="K50" s="95"/>
      <c r="L50" s="103"/>
      <c r="M50" s="103"/>
      <c r="N50" s="62"/>
      <c r="O50" s="62"/>
      <c r="P50" s="62"/>
      <c r="Q50" s="62"/>
      <c r="R50" s="62"/>
      <c r="S50" s="62"/>
      <c r="T50" s="104"/>
    </row>
    <row r="51" spans="3:20" ht="15.75">
      <c r="C51" s="7" t="s">
        <v>122</v>
      </c>
      <c r="D51" s="115">
        <v>7444</v>
      </c>
      <c r="E51" s="116"/>
      <c r="F51" s="106">
        <v>5032</v>
      </c>
      <c r="G51" s="107"/>
      <c r="H51" s="112"/>
      <c r="I51" s="112"/>
      <c r="J51" s="112"/>
      <c r="K51" s="112"/>
      <c r="L51" s="119">
        <f t="shared" ref="L51:L61" si="6">+SUM(D51:K51)</f>
        <v>12476</v>
      </c>
      <c r="M51" s="119"/>
      <c r="N51" s="63"/>
      <c r="P51" s="63"/>
      <c r="Q51" s="63"/>
      <c r="R51" s="65"/>
      <c r="S51" s="64"/>
      <c r="T51" s="66"/>
    </row>
    <row r="52" spans="3:20" ht="15.75">
      <c r="C52" s="7" t="s">
        <v>123</v>
      </c>
      <c r="D52" s="115">
        <v>1422</v>
      </c>
      <c r="E52" s="116"/>
      <c r="F52" s="108">
        <v>679</v>
      </c>
      <c r="G52" s="109"/>
      <c r="H52" s="112"/>
      <c r="I52" s="112"/>
      <c r="J52" s="112"/>
      <c r="K52" s="112"/>
      <c r="L52" s="119">
        <f t="shared" si="6"/>
        <v>2101</v>
      </c>
      <c r="M52" s="119"/>
      <c r="N52" s="63"/>
      <c r="P52" s="63"/>
      <c r="Q52" s="63"/>
      <c r="R52" s="65"/>
      <c r="S52" s="64"/>
      <c r="T52" s="66"/>
    </row>
    <row r="53" spans="3:20" ht="15.75">
      <c r="C53" s="7" t="s">
        <v>124</v>
      </c>
      <c r="D53" s="85"/>
      <c r="E53" s="85">
        <v>0</v>
      </c>
      <c r="F53" s="110">
        <v>0</v>
      </c>
      <c r="G53" s="111"/>
      <c r="H53" s="112"/>
      <c r="I53" s="112"/>
      <c r="J53" s="112"/>
      <c r="K53" s="112"/>
      <c r="L53" s="119">
        <f t="shared" si="6"/>
        <v>0</v>
      </c>
      <c r="M53" s="119"/>
      <c r="N53" s="63"/>
      <c r="P53" s="63"/>
      <c r="Q53" s="63"/>
      <c r="R53" s="65"/>
      <c r="S53" s="64"/>
      <c r="T53" s="66"/>
    </row>
    <row r="54" spans="3:20" ht="15.75">
      <c r="C54" s="7" t="s">
        <v>125</v>
      </c>
      <c r="D54" s="117">
        <v>53</v>
      </c>
      <c r="E54" s="118"/>
      <c r="F54" s="108">
        <v>35</v>
      </c>
      <c r="G54" s="109"/>
      <c r="H54" s="112"/>
      <c r="I54" s="112"/>
      <c r="J54" s="112"/>
      <c r="K54" s="112"/>
      <c r="L54" s="119">
        <f t="shared" si="6"/>
        <v>88</v>
      </c>
      <c r="M54" s="119"/>
      <c r="N54" s="63"/>
      <c r="P54" s="63"/>
      <c r="Q54" s="63"/>
      <c r="R54" s="65"/>
      <c r="S54" s="64"/>
      <c r="T54" s="66"/>
    </row>
    <row r="55" spans="3:20" ht="15.75">
      <c r="C55" s="7" t="s">
        <v>126</v>
      </c>
      <c r="D55" s="115">
        <v>1595</v>
      </c>
      <c r="E55" s="116"/>
      <c r="F55" s="108">
        <v>228</v>
      </c>
      <c r="G55" s="109"/>
      <c r="H55" s="112"/>
      <c r="I55" s="112"/>
      <c r="J55" s="112"/>
      <c r="K55" s="112"/>
      <c r="L55" s="119">
        <f t="shared" si="6"/>
        <v>1823</v>
      </c>
      <c r="M55" s="119"/>
      <c r="N55" s="63"/>
      <c r="P55" s="63"/>
      <c r="Q55" s="63"/>
      <c r="R55" s="65"/>
      <c r="S55" s="64"/>
      <c r="T55" s="66"/>
    </row>
    <row r="56" spans="3:20" ht="15.75">
      <c r="C56" s="7" t="s">
        <v>127</v>
      </c>
      <c r="D56" s="117">
        <v>191</v>
      </c>
      <c r="E56" s="118"/>
      <c r="F56" s="108">
        <v>191</v>
      </c>
      <c r="G56" s="109"/>
      <c r="H56" s="112"/>
      <c r="I56" s="112"/>
      <c r="J56" s="112"/>
      <c r="K56" s="112"/>
      <c r="L56" s="119">
        <f t="shared" si="6"/>
        <v>382</v>
      </c>
      <c r="M56" s="119"/>
      <c r="N56" s="63"/>
      <c r="P56" s="63"/>
      <c r="Q56" s="63"/>
      <c r="R56" s="65"/>
      <c r="S56" s="64"/>
      <c r="T56" s="66"/>
    </row>
    <row r="57" spans="3:20" ht="15.75">
      <c r="C57" s="7" t="s">
        <v>128</v>
      </c>
      <c r="D57" s="114">
        <v>0</v>
      </c>
      <c r="E57" s="114"/>
      <c r="F57" s="110">
        <v>0</v>
      </c>
      <c r="G57" s="111"/>
      <c r="H57" s="112"/>
      <c r="I57" s="112"/>
      <c r="J57" s="112"/>
      <c r="K57" s="112"/>
      <c r="L57" s="119">
        <f t="shared" si="6"/>
        <v>0</v>
      </c>
      <c r="M57" s="119"/>
      <c r="N57" s="63"/>
      <c r="P57" s="63"/>
      <c r="Q57" s="63"/>
      <c r="R57" s="65"/>
      <c r="S57" s="64"/>
      <c r="T57" s="66"/>
    </row>
    <row r="58" spans="3:20" ht="15.75">
      <c r="C58" s="7" t="s">
        <v>129</v>
      </c>
      <c r="D58" s="117">
        <v>248</v>
      </c>
      <c r="E58" s="118"/>
      <c r="F58" s="108">
        <v>96</v>
      </c>
      <c r="G58" s="109"/>
      <c r="H58" s="112"/>
      <c r="I58" s="112"/>
      <c r="J58" s="112"/>
      <c r="K58" s="112"/>
      <c r="L58" s="119">
        <f t="shared" si="6"/>
        <v>344</v>
      </c>
      <c r="M58" s="119"/>
      <c r="N58" s="63"/>
      <c r="P58" s="63"/>
      <c r="Q58" s="63"/>
      <c r="R58" s="65"/>
      <c r="S58" s="64"/>
      <c r="T58" s="66"/>
    </row>
    <row r="59" spans="3:20" ht="15.75">
      <c r="C59" s="7" t="s">
        <v>130</v>
      </c>
      <c r="D59" s="117">
        <v>531</v>
      </c>
      <c r="E59" s="118"/>
      <c r="F59" s="108">
        <v>583</v>
      </c>
      <c r="G59" s="109"/>
      <c r="H59" s="112"/>
      <c r="I59" s="112"/>
      <c r="J59" s="112"/>
      <c r="K59" s="112"/>
      <c r="L59" s="119">
        <f t="shared" si="6"/>
        <v>1114</v>
      </c>
      <c r="M59" s="119"/>
      <c r="N59" s="63"/>
      <c r="P59" s="63"/>
      <c r="Q59" s="63"/>
      <c r="R59" s="65"/>
      <c r="S59" s="64"/>
      <c r="T59" s="66"/>
    </row>
    <row r="60" spans="3:20" ht="15.75">
      <c r="C60" s="7" t="s">
        <v>131</v>
      </c>
      <c r="D60" s="114">
        <v>0</v>
      </c>
      <c r="E60" s="114"/>
      <c r="F60" s="110">
        <v>0</v>
      </c>
      <c r="G60" s="111"/>
      <c r="H60" s="112"/>
      <c r="I60" s="112"/>
      <c r="J60" s="112"/>
      <c r="K60" s="112"/>
      <c r="L60" s="119">
        <f t="shared" si="6"/>
        <v>0</v>
      </c>
      <c r="M60" s="119"/>
      <c r="N60" s="63"/>
      <c r="P60" s="63"/>
      <c r="Q60" s="63"/>
      <c r="R60" s="65"/>
      <c r="S60" s="64"/>
      <c r="T60" s="66"/>
    </row>
    <row r="61" spans="3:20" ht="15.75">
      <c r="C61" s="7" t="s">
        <v>151</v>
      </c>
      <c r="D61" s="117">
        <v>230</v>
      </c>
      <c r="E61" s="118"/>
      <c r="F61" s="108">
        <v>148</v>
      </c>
      <c r="G61" s="109"/>
      <c r="H61" s="122"/>
      <c r="I61" s="123"/>
      <c r="J61" s="122"/>
      <c r="K61" s="123"/>
      <c r="L61" s="119">
        <f t="shared" si="6"/>
        <v>378</v>
      </c>
      <c r="M61" s="119"/>
      <c r="N61" s="63"/>
      <c r="P61" s="63"/>
      <c r="Q61" s="63"/>
      <c r="R61" s="65"/>
      <c r="S61" s="64"/>
      <c r="T61" s="66"/>
    </row>
    <row r="62" spans="3:20" ht="15.75">
      <c r="C62" s="35" t="s">
        <v>39</v>
      </c>
      <c r="D62" s="113">
        <f>+SUM(D51:E61)</f>
        <v>11714</v>
      </c>
      <c r="E62" s="113"/>
      <c r="F62" s="113">
        <f>+SUM(F51:G61)</f>
        <v>6992</v>
      </c>
      <c r="G62" s="113"/>
      <c r="H62" s="113">
        <f>+SUM(H51:I61)</f>
        <v>0</v>
      </c>
      <c r="I62" s="113"/>
      <c r="J62" s="113">
        <f>+SUM(J51:K61)</f>
        <v>0</v>
      </c>
      <c r="K62" s="113"/>
      <c r="L62" s="113">
        <f>+SUM(L51:M61)</f>
        <v>18706</v>
      </c>
      <c r="M62" s="113"/>
      <c r="N62" s="64"/>
      <c r="O62" s="64"/>
      <c r="P62" s="64"/>
      <c r="Q62" s="64"/>
      <c r="R62" s="64"/>
      <c r="S62" s="64"/>
      <c r="T62" s="64"/>
    </row>
    <row r="100" spans="3:13" ht="15.75">
      <c r="C100" s="105" t="s">
        <v>170</v>
      </c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3:13" ht="15.75">
      <c r="C101" s="103" t="s">
        <v>142</v>
      </c>
      <c r="D101" s="95" t="s">
        <v>12</v>
      </c>
      <c r="E101" s="95"/>
      <c r="F101" s="95" t="s">
        <v>13</v>
      </c>
      <c r="G101" s="95"/>
      <c r="H101" s="95" t="s">
        <v>14</v>
      </c>
      <c r="I101" s="95"/>
      <c r="J101" s="95" t="s">
        <v>15</v>
      </c>
      <c r="K101" s="95"/>
      <c r="L101" s="103" t="s">
        <v>39</v>
      </c>
      <c r="M101" s="103"/>
    </row>
    <row r="102" spans="3:13" ht="15.75">
      <c r="C102" s="103"/>
      <c r="D102" s="95" t="s">
        <v>133</v>
      </c>
      <c r="E102" s="95"/>
      <c r="F102" s="95" t="s">
        <v>133</v>
      </c>
      <c r="G102" s="95"/>
      <c r="H102" s="95" t="s">
        <v>133</v>
      </c>
      <c r="I102" s="95"/>
      <c r="J102" s="95" t="s">
        <v>133</v>
      </c>
      <c r="K102" s="95"/>
      <c r="L102" s="103"/>
      <c r="M102" s="103"/>
    </row>
    <row r="103" spans="3:13" ht="15.75">
      <c r="C103" s="7" t="s">
        <v>134</v>
      </c>
      <c r="D103" s="115">
        <v>2930</v>
      </c>
      <c r="E103" s="116"/>
      <c r="F103" s="120"/>
      <c r="G103" s="121"/>
      <c r="H103" s="112"/>
      <c r="I103" s="112"/>
      <c r="J103" s="112"/>
      <c r="K103" s="112"/>
      <c r="L103" s="119">
        <f>+SUM(D103:K103)</f>
        <v>2930</v>
      </c>
      <c r="M103" s="119"/>
    </row>
    <row r="104" spans="3:13" ht="15.75">
      <c r="C104" s="7" t="s">
        <v>135</v>
      </c>
      <c r="D104" s="117">
        <v>608</v>
      </c>
      <c r="E104" s="118"/>
      <c r="F104" s="120"/>
      <c r="G104" s="121"/>
      <c r="H104" s="112"/>
      <c r="I104" s="112"/>
      <c r="J104" s="112"/>
      <c r="K104" s="112"/>
      <c r="L104" s="119">
        <f t="shared" ref="L104:L110" si="7">+SUM(D104:K104)</f>
        <v>608</v>
      </c>
      <c r="M104" s="119"/>
    </row>
    <row r="105" spans="3:13" ht="15.75">
      <c r="C105" s="7" t="s">
        <v>136</v>
      </c>
      <c r="D105" s="115">
        <v>8835</v>
      </c>
      <c r="E105" s="116"/>
      <c r="F105" s="120"/>
      <c r="G105" s="121"/>
      <c r="H105" s="112"/>
      <c r="I105" s="112"/>
      <c r="J105" s="112"/>
      <c r="K105" s="112"/>
      <c r="L105" s="119">
        <f t="shared" si="7"/>
        <v>8835</v>
      </c>
      <c r="M105" s="119"/>
    </row>
    <row r="106" spans="3:13" ht="15.75">
      <c r="C106" s="7" t="s">
        <v>137</v>
      </c>
      <c r="D106" s="115">
        <v>2688</v>
      </c>
      <c r="E106" s="116"/>
      <c r="F106" s="120"/>
      <c r="G106" s="121"/>
      <c r="H106" s="112"/>
      <c r="I106" s="112"/>
      <c r="J106" s="112"/>
      <c r="K106" s="112"/>
      <c r="L106" s="119">
        <f t="shared" si="7"/>
        <v>2688</v>
      </c>
      <c r="M106" s="119"/>
    </row>
    <row r="107" spans="3:13" ht="15.75">
      <c r="C107" s="7" t="s">
        <v>138</v>
      </c>
      <c r="D107" s="117">
        <v>218</v>
      </c>
      <c r="E107" s="118"/>
      <c r="F107" s="120"/>
      <c r="G107" s="121"/>
      <c r="H107" s="112"/>
      <c r="I107" s="112"/>
      <c r="J107" s="112"/>
      <c r="K107" s="112"/>
      <c r="L107" s="119">
        <f t="shared" si="7"/>
        <v>218</v>
      </c>
      <c r="M107" s="119"/>
    </row>
    <row r="108" spans="3:13" ht="15.75">
      <c r="C108" s="7" t="s">
        <v>139</v>
      </c>
      <c r="D108" s="115">
        <v>2464</v>
      </c>
      <c r="E108" s="116"/>
      <c r="F108" s="120"/>
      <c r="G108" s="121"/>
      <c r="H108" s="112"/>
      <c r="I108" s="112"/>
      <c r="J108" s="112"/>
      <c r="K108" s="112"/>
      <c r="L108" s="119">
        <f t="shared" si="7"/>
        <v>2464</v>
      </c>
      <c r="M108" s="119"/>
    </row>
    <row r="109" spans="3:13" ht="15.75">
      <c r="C109" s="7" t="s">
        <v>140</v>
      </c>
      <c r="D109" s="115">
        <v>3235</v>
      </c>
      <c r="E109" s="116"/>
      <c r="F109" s="120"/>
      <c r="G109" s="121"/>
      <c r="H109" s="112"/>
      <c r="I109" s="112"/>
      <c r="J109" s="112"/>
      <c r="K109" s="112"/>
      <c r="L109" s="119">
        <f t="shared" si="7"/>
        <v>3235</v>
      </c>
      <c r="M109" s="119"/>
    </row>
    <row r="110" spans="3:13" ht="15.75">
      <c r="C110" s="7" t="s">
        <v>141</v>
      </c>
      <c r="D110" s="115">
        <v>1339</v>
      </c>
      <c r="E110" s="116"/>
      <c r="F110" s="120"/>
      <c r="G110" s="121"/>
      <c r="H110" s="112"/>
      <c r="I110" s="112"/>
      <c r="J110" s="112"/>
      <c r="K110" s="112"/>
      <c r="L110" s="119">
        <f t="shared" si="7"/>
        <v>1339</v>
      </c>
      <c r="M110" s="119"/>
    </row>
    <row r="111" spans="3:13" ht="15.75">
      <c r="C111" s="35" t="s">
        <v>39</v>
      </c>
      <c r="D111" s="113">
        <f>+SUM(D103:E110)</f>
        <v>22317</v>
      </c>
      <c r="E111" s="113"/>
      <c r="F111" s="113">
        <f>+SUM(F103:G110)</f>
        <v>0</v>
      </c>
      <c r="G111" s="113"/>
      <c r="H111" s="113">
        <f>+SUM(H103:I110)</f>
        <v>0</v>
      </c>
      <c r="I111" s="113"/>
      <c r="J111" s="113">
        <f>+SUM(J103:K110)</f>
        <v>0</v>
      </c>
      <c r="K111" s="113"/>
      <c r="L111" s="113">
        <f>+SUM(L103:M110)</f>
        <v>22317</v>
      </c>
      <c r="M111" s="113"/>
    </row>
    <row r="146" spans="3:13" ht="15.75">
      <c r="C146" s="105" t="s">
        <v>172</v>
      </c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</row>
    <row r="147" spans="3:13" ht="15.75">
      <c r="C147" s="103" t="s">
        <v>171</v>
      </c>
      <c r="D147" s="95" t="s">
        <v>12</v>
      </c>
      <c r="E147" s="95"/>
      <c r="F147" s="95" t="s">
        <v>13</v>
      </c>
      <c r="G147" s="95"/>
      <c r="H147" s="95" t="s">
        <v>14</v>
      </c>
      <c r="I147" s="95"/>
      <c r="J147" s="95" t="s">
        <v>15</v>
      </c>
      <c r="K147" s="95"/>
      <c r="L147" s="103" t="s">
        <v>39</v>
      </c>
      <c r="M147" s="103"/>
    </row>
    <row r="148" spans="3:13" ht="15.75">
      <c r="C148" s="103"/>
      <c r="D148" s="95" t="s">
        <v>133</v>
      </c>
      <c r="E148" s="95"/>
      <c r="F148" s="95" t="s">
        <v>133</v>
      </c>
      <c r="G148" s="95"/>
      <c r="H148" s="95" t="s">
        <v>133</v>
      </c>
      <c r="I148" s="95"/>
      <c r="J148" s="95" t="s">
        <v>133</v>
      </c>
      <c r="K148" s="95"/>
      <c r="L148" s="103"/>
      <c r="M148" s="103"/>
    </row>
    <row r="149" spans="3:13" ht="15.75">
      <c r="C149" s="7" t="s">
        <v>144</v>
      </c>
      <c r="D149" s="115">
        <v>8610</v>
      </c>
      <c r="E149" s="116"/>
      <c r="F149" s="120"/>
      <c r="G149" s="121"/>
      <c r="H149" s="112"/>
      <c r="I149" s="112"/>
      <c r="J149" s="112"/>
      <c r="K149" s="112"/>
      <c r="L149" s="119">
        <f>+SUM(D149:K149)</f>
        <v>8610</v>
      </c>
      <c r="M149" s="119"/>
    </row>
    <row r="150" spans="3:13" ht="15.75">
      <c r="C150" s="7" t="s">
        <v>145</v>
      </c>
      <c r="D150" s="115">
        <v>12140</v>
      </c>
      <c r="E150" s="116"/>
      <c r="F150" s="120"/>
      <c r="G150" s="121"/>
      <c r="H150" s="112"/>
      <c r="I150" s="112"/>
      <c r="J150" s="112"/>
      <c r="K150" s="112"/>
      <c r="L150" s="119">
        <f t="shared" ref="L150:L152" si="8">+SUM(D150:K150)</f>
        <v>12140</v>
      </c>
      <c r="M150" s="119"/>
    </row>
    <row r="151" spans="3:13" ht="15.75">
      <c r="C151" s="7" t="s">
        <v>146</v>
      </c>
      <c r="D151" s="115">
        <v>1551</v>
      </c>
      <c r="E151" s="116"/>
      <c r="F151" s="120"/>
      <c r="G151" s="121"/>
      <c r="H151" s="112"/>
      <c r="I151" s="112"/>
      <c r="J151" s="112"/>
      <c r="K151" s="112"/>
      <c r="L151" s="119">
        <f t="shared" si="8"/>
        <v>1551</v>
      </c>
      <c r="M151" s="119"/>
    </row>
    <row r="152" spans="3:13" ht="15.75">
      <c r="C152" s="7" t="s">
        <v>147</v>
      </c>
      <c r="D152" s="117">
        <v>16</v>
      </c>
      <c r="E152" s="118"/>
      <c r="F152" s="120"/>
      <c r="G152" s="121"/>
      <c r="H152" s="112"/>
      <c r="I152" s="112"/>
      <c r="J152" s="112"/>
      <c r="K152" s="112"/>
      <c r="L152" s="119">
        <f t="shared" si="8"/>
        <v>16</v>
      </c>
      <c r="M152" s="119"/>
    </row>
    <row r="153" spans="3:13" ht="15.75">
      <c r="C153" s="35" t="s">
        <v>39</v>
      </c>
      <c r="D153" s="113">
        <f>+SUM(D149:E152)</f>
        <v>22317</v>
      </c>
      <c r="E153" s="113"/>
      <c r="F153" s="113">
        <f>+SUM(F149:G152)</f>
        <v>0</v>
      </c>
      <c r="G153" s="113"/>
      <c r="H153" s="113">
        <f>+SUM(H149:I152)</f>
        <v>0</v>
      </c>
      <c r="I153" s="113"/>
      <c r="J153" s="113">
        <f>+SUM(J149:K152)</f>
        <v>0</v>
      </c>
      <c r="K153" s="113"/>
      <c r="L153" s="113">
        <f>+SUM(L149:M152)</f>
        <v>22317</v>
      </c>
      <c r="M153" s="113"/>
    </row>
    <row r="185" spans="3:16" ht="15.75">
      <c r="C185" s="105" t="s">
        <v>152</v>
      </c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O185" s="2"/>
    </row>
    <row r="186" spans="3:16" ht="15.75">
      <c r="C186" s="103" t="s">
        <v>153</v>
      </c>
      <c r="D186" s="95" t="s">
        <v>12</v>
      </c>
      <c r="E186" s="95"/>
      <c r="F186" s="95" t="s">
        <v>13</v>
      </c>
      <c r="G186" s="95"/>
      <c r="H186" s="95" t="s">
        <v>14</v>
      </c>
      <c r="I186" s="95"/>
      <c r="J186" s="95" t="s">
        <v>15</v>
      </c>
      <c r="K186" s="95"/>
      <c r="L186" s="103" t="s">
        <v>39</v>
      </c>
      <c r="M186" s="103"/>
      <c r="O186" s="2"/>
      <c r="P186" s="2"/>
    </row>
    <row r="187" spans="3:16" ht="15.75">
      <c r="C187" s="103"/>
      <c r="D187" s="95" t="s">
        <v>133</v>
      </c>
      <c r="E187" s="95"/>
      <c r="F187" s="95" t="s">
        <v>133</v>
      </c>
      <c r="G187" s="95"/>
      <c r="H187" s="95" t="s">
        <v>133</v>
      </c>
      <c r="I187" s="95"/>
      <c r="J187" s="95" t="s">
        <v>133</v>
      </c>
      <c r="K187" s="95"/>
      <c r="L187" s="103"/>
      <c r="M187" s="103"/>
      <c r="O187" s="2"/>
      <c r="P187" s="2"/>
    </row>
    <row r="188" spans="3:16" ht="15.75">
      <c r="C188" s="7" t="s">
        <v>148</v>
      </c>
      <c r="D188" s="115">
        <v>19876</v>
      </c>
      <c r="E188" s="116"/>
      <c r="F188" s="120"/>
      <c r="G188" s="121"/>
      <c r="H188" s="112"/>
      <c r="I188" s="112"/>
      <c r="J188" s="112"/>
      <c r="K188" s="112"/>
      <c r="L188" s="119">
        <f>+SUM(D188:K188)</f>
        <v>19876</v>
      </c>
      <c r="M188" s="119"/>
      <c r="O188" s="2"/>
      <c r="P188" s="2"/>
    </row>
    <row r="189" spans="3:16" ht="15.75">
      <c r="C189" s="7" t="s">
        <v>149</v>
      </c>
      <c r="D189" s="115">
        <v>2425</v>
      </c>
      <c r="E189" s="116"/>
      <c r="F189" s="120"/>
      <c r="G189" s="121"/>
      <c r="H189" s="112"/>
      <c r="I189" s="112"/>
      <c r="J189" s="112"/>
      <c r="K189" s="112"/>
      <c r="L189" s="119">
        <f t="shared" ref="L189:L190" si="9">+SUM(D189:K189)</f>
        <v>2425</v>
      </c>
      <c r="M189" s="119"/>
      <c r="O189" s="2"/>
      <c r="P189" s="2"/>
    </row>
    <row r="190" spans="3:16" ht="15.75">
      <c r="C190" s="7" t="s">
        <v>150</v>
      </c>
      <c r="D190" s="117">
        <v>16</v>
      </c>
      <c r="E190" s="118"/>
      <c r="F190" s="120"/>
      <c r="G190" s="121"/>
      <c r="H190" s="112"/>
      <c r="I190" s="112"/>
      <c r="J190" s="112"/>
      <c r="K190" s="112"/>
      <c r="L190" s="119">
        <f t="shared" si="9"/>
        <v>16</v>
      </c>
      <c r="M190" s="119"/>
      <c r="O190" s="2"/>
      <c r="P190" s="2"/>
    </row>
    <row r="191" spans="3:16" ht="15.75">
      <c r="C191" s="35" t="s">
        <v>39</v>
      </c>
      <c r="D191" s="113">
        <f>+SUM(D188:E190)</f>
        <v>22317</v>
      </c>
      <c r="E191" s="113"/>
      <c r="F191" s="113">
        <f>+SUM(F188:G190)</f>
        <v>0</v>
      </c>
      <c r="G191" s="113"/>
      <c r="H191" s="113">
        <f>+SUM(H188:I190)</f>
        <v>0</v>
      </c>
      <c r="I191" s="113"/>
      <c r="J191" s="113">
        <f>+SUM(J188:K190)</f>
        <v>0</v>
      </c>
      <c r="K191" s="113"/>
      <c r="L191" s="113">
        <f>+SUM(L188:M190)</f>
        <v>22317</v>
      </c>
      <c r="M191" s="113"/>
      <c r="O191" s="2"/>
      <c r="P191" s="2"/>
    </row>
    <row r="192" spans="3:16">
      <c r="O192" s="2"/>
      <c r="P192" s="2"/>
    </row>
    <row r="193" spans="15:16">
      <c r="O193" s="2"/>
      <c r="P193" s="2"/>
    </row>
    <row r="194" spans="15:16">
      <c r="O194" s="2"/>
      <c r="P194" s="2"/>
    </row>
    <row r="195" spans="15:16">
      <c r="O195" s="2"/>
      <c r="P195" s="2"/>
    </row>
    <row r="196" spans="15:16">
      <c r="O196" s="2"/>
      <c r="P196" s="2"/>
    </row>
    <row r="197" spans="15:16">
      <c r="O197" s="2"/>
      <c r="P197" s="2"/>
    </row>
    <row r="198" spans="15:16">
      <c r="O198" s="2"/>
      <c r="P198" s="2"/>
    </row>
    <row r="199" spans="15:16">
      <c r="O199" s="2"/>
      <c r="P199" s="2"/>
    </row>
    <row r="200" spans="15:16">
      <c r="O200" s="2"/>
      <c r="P200" s="2"/>
    </row>
    <row r="201" spans="15:16">
      <c r="O201" s="2"/>
      <c r="P201" s="2"/>
    </row>
    <row r="202" spans="15:16">
      <c r="O202" s="2"/>
      <c r="P202" s="2"/>
    </row>
    <row r="203" spans="15:16">
      <c r="O203" s="2"/>
      <c r="P203" s="2"/>
    </row>
    <row r="204" spans="15:16">
      <c r="O204" s="2"/>
      <c r="P204" s="2"/>
    </row>
    <row r="205" spans="15:16">
      <c r="O205" s="2"/>
      <c r="P205" s="2"/>
    </row>
    <row r="206" spans="15:16">
      <c r="O206" s="2"/>
      <c r="P206" s="2"/>
    </row>
    <row r="207" spans="15:16">
      <c r="O207" s="2"/>
      <c r="P207" s="2"/>
    </row>
    <row r="208" spans="15:16">
      <c r="O208" s="2"/>
      <c r="P208" s="2"/>
    </row>
    <row r="209" spans="15:16">
      <c r="O209" s="2"/>
      <c r="P209" s="2"/>
    </row>
    <row r="210" spans="15:16">
      <c r="O210" s="2"/>
      <c r="P210" s="2"/>
    </row>
    <row r="211" spans="15:16">
      <c r="O211" s="2"/>
      <c r="P211" s="2"/>
    </row>
    <row r="212" spans="15:16">
      <c r="O212" s="2"/>
      <c r="P212" s="2"/>
    </row>
    <row r="213" spans="15:16">
      <c r="O213" s="2"/>
      <c r="P213" s="2"/>
    </row>
    <row r="214" spans="15:16">
      <c r="O214" s="2"/>
      <c r="P214" s="2"/>
    </row>
    <row r="215" spans="15:16">
      <c r="O215" s="2"/>
      <c r="P215" s="2"/>
    </row>
    <row r="216" spans="15:16">
      <c r="O216" s="2"/>
      <c r="P216" s="2"/>
    </row>
    <row r="217" spans="15:16">
      <c r="O217" s="2"/>
      <c r="P217" s="2"/>
    </row>
    <row r="218" spans="15:16">
      <c r="O218" s="2"/>
      <c r="P218" s="2"/>
    </row>
    <row r="219" spans="15:16">
      <c r="O219" s="2"/>
      <c r="P219" s="2"/>
    </row>
    <row r="220" spans="15:16">
      <c r="O220" s="2"/>
      <c r="P220" s="2"/>
    </row>
    <row r="221" spans="15:16">
      <c r="O221" s="2"/>
      <c r="P221" s="2"/>
    </row>
    <row r="222" spans="15:16">
      <c r="O222" s="2"/>
      <c r="P222" s="2"/>
    </row>
    <row r="223" spans="15:16">
      <c r="O223" s="2"/>
      <c r="P223" s="2"/>
    </row>
    <row r="224" spans="15:16">
      <c r="O224" s="2"/>
      <c r="P224" s="2"/>
    </row>
    <row r="225" spans="15:16">
      <c r="O225" s="2"/>
      <c r="P225" s="2"/>
    </row>
    <row r="226" spans="15:16">
      <c r="O226" s="2"/>
      <c r="P226" s="2"/>
    </row>
    <row r="227" spans="15:16">
      <c r="O227" s="2"/>
      <c r="P227" s="2"/>
    </row>
    <row r="228" spans="15:16">
      <c r="O228" s="2"/>
      <c r="P228" s="2"/>
    </row>
    <row r="229" spans="15:16">
      <c r="O229" s="2"/>
      <c r="P229" s="2"/>
    </row>
    <row r="230" spans="15:16">
      <c r="O230" s="2"/>
      <c r="P230" s="2"/>
    </row>
    <row r="231" spans="15:16">
      <c r="O231" s="2"/>
      <c r="P231" s="2"/>
    </row>
    <row r="232" spans="15:16">
      <c r="O232" s="2"/>
      <c r="P232" s="2"/>
    </row>
    <row r="233" spans="15:16">
      <c r="O233" s="2"/>
      <c r="P233" s="2"/>
    </row>
    <row r="234" spans="15:16">
      <c r="O234" s="2"/>
      <c r="P234" s="2"/>
    </row>
    <row r="235" spans="15:16">
      <c r="O235" s="2"/>
      <c r="P235" s="2"/>
    </row>
    <row r="236" spans="15:16">
      <c r="O236" s="2"/>
      <c r="P236" s="2"/>
    </row>
    <row r="237" spans="15:16">
      <c r="O237" s="2"/>
      <c r="P237" s="2"/>
    </row>
    <row r="238" spans="15:16">
      <c r="O238" s="2"/>
      <c r="P238" s="2"/>
    </row>
    <row r="239" spans="15:16">
      <c r="O239" s="2"/>
      <c r="P239" s="2"/>
    </row>
    <row r="240" spans="15:16">
      <c r="O240" s="2"/>
      <c r="P240" s="2"/>
    </row>
    <row r="241" spans="15:15">
      <c r="O241" s="2"/>
    </row>
    <row r="242" spans="15:15">
      <c r="O242" s="2"/>
    </row>
    <row r="243" spans="15:15">
      <c r="O243" s="2"/>
    </row>
    <row r="244" spans="15:15">
      <c r="O244" s="2"/>
    </row>
    <row r="245" spans="15:15">
      <c r="O245" s="2"/>
    </row>
    <row r="246" spans="15:15">
      <c r="O246" s="2"/>
    </row>
    <row r="247" spans="15:15">
      <c r="O247" s="2"/>
    </row>
    <row r="248" spans="15:15">
      <c r="O248" s="2"/>
    </row>
    <row r="249" spans="15:15">
      <c r="O249" s="2"/>
    </row>
    <row r="250" spans="15:15">
      <c r="O250" s="2"/>
    </row>
    <row r="251" spans="15:15">
      <c r="O251" s="2"/>
    </row>
    <row r="252" spans="15:15">
      <c r="O252" s="2"/>
    </row>
    <row r="253" spans="15:15">
      <c r="O253" s="2"/>
    </row>
    <row r="254" spans="15:15">
      <c r="O254" s="2"/>
    </row>
    <row r="255" spans="15:15">
      <c r="O255" s="2"/>
    </row>
    <row r="256" spans="15:15">
      <c r="O256" s="2"/>
    </row>
    <row r="257" spans="15:15">
      <c r="O257" s="2"/>
    </row>
    <row r="258" spans="15:15">
      <c r="O258" s="2"/>
    </row>
    <row r="259" spans="15:15">
      <c r="O259" s="2"/>
    </row>
    <row r="260" spans="15:15">
      <c r="O260" s="2"/>
    </row>
    <row r="261" spans="15:15">
      <c r="O261" s="2"/>
    </row>
    <row r="262" spans="15:15">
      <c r="O262" s="2"/>
    </row>
    <row r="263" spans="15:15">
      <c r="O263" s="2"/>
    </row>
    <row r="264" spans="15:15">
      <c r="O264" s="2"/>
    </row>
    <row r="265" spans="15:15">
      <c r="O265" s="2"/>
    </row>
    <row r="266" spans="15:15">
      <c r="O266" s="2"/>
    </row>
    <row r="267" spans="15:15">
      <c r="O267" s="2"/>
    </row>
    <row r="268" spans="15:15">
      <c r="O268" s="2"/>
    </row>
    <row r="269" spans="15:15">
      <c r="O269" s="2"/>
    </row>
    <row r="270" spans="15:15">
      <c r="O270" s="2"/>
    </row>
    <row r="271" spans="15:15">
      <c r="O271" s="2"/>
    </row>
    <row r="272" spans="15:15">
      <c r="O272" s="2"/>
    </row>
  </sheetData>
  <mergeCells count="201">
    <mergeCell ref="D151:E151"/>
    <mergeCell ref="D190:E190"/>
    <mergeCell ref="L150:M150"/>
    <mergeCell ref="J149:K149"/>
    <mergeCell ref="L149:M149"/>
    <mergeCell ref="J148:K148"/>
    <mergeCell ref="H61:I61"/>
    <mergeCell ref="J61:K61"/>
    <mergeCell ref="L61:M61"/>
    <mergeCell ref="D110:E110"/>
    <mergeCell ref="F110:G110"/>
    <mergeCell ref="H110:I110"/>
    <mergeCell ref="J110:K110"/>
    <mergeCell ref="L110:M110"/>
    <mergeCell ref="C100:M100"/>
    <mergeCell ref="C101:C102"/>
    <mergeCell ref="L101:M102"/>
    <mergeCell ref="D106:E106"/>
    <mergeCell ref="F106:G106"/>
    <mergeCell ref="H106:I106"/>
    <mergeCell ref="J106:K106"/>
    <mergeCell ref="L106:M106"/>
    <mergeCell ref="J111:K111"/>
    <mergeCell ref="L111:M111"/>
    <mergeCell ref="D111:E111"/>
    <mergeCell ref="D105:E105"/>
    <mergeCell ref="F111:G111"/>
    <mergeCell ref="D189:E189"/>
    <mergeCell ref="F189:G189"/>
    <mergeCell ref="H189:I189"/>
    <mergeCell ref="J189:K189"/>
    <mergeCell ref="L189:M189"/>
    <mergeCell ref="D188:E188"/>
    <mergeCell ref="F188:G188"/>
    <mergeCell ref="H188:I188"/>
    <mergeCell ref="J188:K188"/>
    <mergeCell ref="L188:M188"/>
    <mergeCell ref="D148:E148"/>
    <mergeCell ref="F148:G148"/>
    <mergeCell ref="H148:I148"/>
    <mergeCell ref="D147:E147"/>
    <mergeCell ref="F147:G147"/>
    <mergeCell ref="H147:I147"/>
    <mergeCell ref="C146:M146"/>
    <mergeCell ref="J147:K147"/>
    <mergeCell ref="H111:I111"/>
    <mergeCell ref="C147:C148"/>
    <mergeCell ref="L147:M148"/>
    <mergeCell ref="D152:E152"/>
    <mergeCell ref="J150:K150"/>
    <mergeCell ref="F105:G105"/>
    <mergeCell ref="H105:I105"/>
    <mergeCell ref="J105:K105"/>
    <mergeCell ref="L105:M105"/>
    <mergeCell ref="D104:E104"/>
    <mergeCell ref="F104:G104"/>
    <mergeCell ref="H104:I104"/>
    <mergeCell ref="J104:K104"/>
    <mergeCell ref="L104:M104"/>
    <mergeCell ref="D107:E107"/>
    <mergeCell ref="F107:G107"/>
    <mergeCell ref="H107:I107"/>
    <mergeCell ref="J107:K107"/>
    <mergeCell ref="L107:M107"/>
    <mergeCell ref="D109:E109"/>
    <mergeCell ref="F109:G109"/>
    <mergeCell ref="H109:I109"/>
    <mergeCell ref="J109:K109"/>
    <mergeCell ref="L109:M109"/>
    <mergeCell ref="D108:E108"/>
    <mergeCell ref="F108:G108"/>
    <mergeCell ref="H108:I108"/>
    <mergeCell ref="J108:K108"/>
    <mergeCell ref="L108:M108"/>
    <mergeCell ref="D191:E191"/>
    <mergeCell ref="F191:G191"/>
    <mergeCell ref="H191:I191"/>
    <mergeCell ref="D150:E150"/>
    <mergeCell ref="F150:G150"/>
    <mergeCell ref="H150:I150"/>
    <mergeCell ref="D149:E149"/>
    <mergeCell ref="F149:G149"/>
    <mergeCell ref="H149:I149"/>
    <mergeCell ref="F187:G187"/>
    <mergeCell ref="H187:I187"/>
    <mergeCell ref="D153:E153"/>
    <mergeCell ref="F153:G153"/>
    <mergeCell ref="H153:I153"/>
    <mergeCell ref="F152:G152"/>
    <mergeCell ref="H152:I152"/>
    <mergeCell ref="D187:E187"/>
    <mergeCell ref="C185:M185"/>
    <mergeCell ref="C186:C187"/>
    <mergeCell ref="D186:E186"/>
    <mergeCell ref="F186:G186"/>
    <mergeCell ref="H186:I186"/>
    <mergeCell ref="J186:K186"/>
    <mergeCell ref="J191:K191"/>
    <mergeCell ref="F190:G190"/>
    <mergeCell ref="H190:I190"/>
    <mergeCell ref="J190:K190"/>
    <mergeCell ref="L190:M190"/>
    <mergeCell ref="F151:G151"/>
    <mergeCell ref="H151:I151"/>
    <mergeCell ref="J151:K151"/>
    <mergeCell ref="L151:M151"/>
    <mergeCell ref="L191:M191"/>
    <mergeCell ref="J187:K187"/>
    <mergeCell ref="J153:K153"/>
    <mergeCell ref="L153:M153"/>
    <mergeCell ref="J152:K152"/>
    <mergeCell ref="L152:M152"/>
    <mergeCell ref="L186:M187"/>
    <mergeCell ref="H103:I103"/>
    <mergeCell ref="J103:K103"/>
    <mergeCell ref="L103:M103"/>
    <mergeCell ref="D102:E102"/>
    <mergeCell ref="F102:G102"/>
    <mergeCell ref="H102:I102"/>
    <mergeCell ref="J102:K102"/>
    <mergeCell ref="D101:E101"/>
    <mergeCell ref="F101:G101"/>
    <mergeCell ref="H101:I101"/>
    <mergeCell ref="J101:K101"/>
    <mergeCell ref="D103:E103"/>
    <mergeCell ref="F103:G103"/>
    <mergeCell ref="J60:K60"/>
    <mergeCell ref="J62:K62"/>
    <mergeCell ref="L51:M51"/>
    <mergeCell ref="L52:M52"/>
    <mergeCell ref="L55:M55"/>
    <mergeCell ref="L56:M56"/>
    <mergeCell ref="L59:M59"/>
    <mergeCell ref="L60:M60"/>
    <mergeCell ref="L62:M62"/>
    <mergeCell ref="J53:K53"/>
    <mergeCell ref="J54:K54"/>
    <mergeCell ref="J57:K57"/>
    <mergeCell ref="J58:K58"/>
    <mergeCell ref="L53:M53"/>
    <mergeCell ref="L54:M54"/>
    <mergeCell ref="L57:M57"/>
    <mergeCell ref="J51:K51"/>
    <mergeCell ref="J52:K52"/>
    <mergeCell ref="J55:K55"/>
    <mergeCell ref="J56:K56"/>
    <mergeCell ref="J59:K59"/>
    <mergeCell ref="L58:M58"/>
    <mergeCell ref="H62:I62"/>
    <mergeCell ref="D60:E60"/>
    <mergeCell ref="D62:E62"/>
    <mergeCell ref="F49:G49"/>
    <mergeCell ref="H49:I49"/>
    <mergeCell ref="F62:G62"/>
    <mergeCell ref="D51:E51"/>
    <mergeCell ref="D52:E52"/>
    <mergeCell ref="D55:E55"/>
    <mergeCell ref="D56:E56"/>
    <mergeCell ref="D59:E59"/>
    <mergeCell ref="D54:E54"/>
    <mergeCell ref="D57:E57"/>
    <mergeCell ref="D58:E58"/>
    <mergeCell ref="F53:G53"/>
    <mergeCell ref="F54:G54"/>
    <mergeCell ref="F57:G57"/>
    <mergeCell ref="F58:G58"/>
    <mergeCell ref="H53:I53"/>
    <mergeCell ref="H54:I54"/>
    <mergeCell ref="H57:I57"/>
    <mergeCell ref="H58:I58"/>
    <mergeCell ref="D61:E61"/>
    <mergeCell ref="F61:G61"/>
    <mergeCell ref="F51:G51"/>
    <mergeCell ref="F52:G52"/>
    <mergeCell ref="F55:G55"/>
    <mergeCell ref="F56:G56"/>
    <mergeCell ref="F59:G59"/>
    <mergeCell ref="F60:G60"/>
    <mergeCell ref="H50:I50"/>
    <mergeCell ref="H51:I51"/>
    <mergeCell ref="H52:I52"/>
    <mergeCell ref="H55:I55"/>
    <mergeCell ref="H56:I56"/>
    <mergeCell ref="H59:I59"/>
    <mergeCell ref="H60:I60"/>
    <mergeCell ref="C49:C50"/>
    <mergeCell ref="T49:T50"/>
    <mergeCell ref="D49:E49"/>
    <mergeCell ref="D50:E50"/>
    <mergeCell ref="L49:M50"/>
    <mergeCell ref="C48:M48"/>
    <mergeCell ref="J50:K50"/>
    <mergeCell ref="C6:C7"/>
    <mergeCell ref="C5:T5"/>
    <mergeCell ref="D6:G6"/>
    <mergeCell ref="H6:K6"/>
    <mergeCell ref="L6:O6"/>
    <mergeCell ref="P6:S6"/>
    <mergeCell ref="T6:T7"/>
    <mergeCell ref="J49:K49"/>
    <mergeCell ref="F50:G50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S19"/>
  <sheetViews>
    <sheetView showGridLines="0" zoomScale="77" zoomScaleNormal="77" zoomScaleSheetLayoutView="93" workbookViewId="0">
      <selection activeCell="B5" sqref="B5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3" spans="2:19">
      <c r="B3" s="82"/>
    </row>
    <row r="4" spans="2:19" ht="15.7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6.5" thickBo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19" ht="15.75">
      <c r="B6" s="100" t="s">
        <v>58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19" ht="15.75">
      <c r="B7" s="98" t="s">
        <v>167</v>
      </c>
      <c r="C7" s="95" t="s">
        <v>12</v>
      </c>
      <c r="D7" s="95"/>
      <c r="E7" s="95"/>
      <c r="F7" s="95"/>
      <c r="G7" s="95" t="s">
        <v>13</v>
      </c>
      <c r="H7" s="95"/>
      <c r="I7" s="95"/>
      <c r="J7" s="95"/>
      <c r="K7" s="95" t="s">
        <v>14</v>
      </c>
      <c r="L7" s="95"/>
      <c r="M7" s="95"/>
      <c r="N7" s="95"/>
      <c r="O7" s="95" t="s">
        <v>15</v>
      </c>
      <c r="P7" s="95"/>
      <c r="Q7" s="95"/>
      <c r="R7" s="95"/>
      <c r="S7" s="96" t="s">
        <v>39</v>
      </c>
    </row>
    <row r="8" spans="2:19" ht="16.5" thickBot="1">
      <c r="B8" s="99"/>
      <c r="C8" s="32" t="s">
        <v>1</v>
      </c>
      <c r="D8" s="32" t="s">
        <v>2</v>
      </c>
      <c r="E8" s="32" t="s">
        <v>3</v>
      </c>
      <c r="F8" s="32" t="s">
        <v>21</v>
      </c>
      <c r="G8" s="32" t="s">
        <v>4</v>
      </c>
      <c r="H8" s="32" t="s">
        <v>5</v>
      </c>
      <c r="I8" s="32" t="s">
        <v>6</v>
      </c>
      <c r="J8" s="32" t="s">
        <v>53</v>
      </c>
      <c r="K8" s="32" t="s">
        <v>7</v>
      </c>
      <c r="L8" s="32" t="s">
        <v>8</v>
      </c>
      <c r="M8" s="32" t="s">
        <v>59</v>
      </c>
      <c r="N8" s="32" t="s">
        <v>54</v>
      </c>
      <c r="O8" s="32" t="s">
        <v>9</v>
      </c>
      <c r="P8" s="32" t="s">
        <v>10</v>
      </c>
      <c r="Q8" s="32" t="s">
        <v>11</v>
      </c>
      <c r="R8" s="32" t="s">
        <v>55</v>
      </c>
      <c r="S8" s="97"/>
    </row>
    <row r="9" spans="2:19" ht="15.75">
      <c r="B9" s="22" t="s">
        <v>46</v>
      </c>
      <c r="C9" s="18">
        <v>54</v>
      </c>
      <c r="D9" s="18">
        <v>595</v>
      </c>
      <c r="E9" s="18">
        <v>80</v>
      </c>
      <c r="F9" s="19">
        <f t="shared" ref="F9:F16" si="0">E9+D9+C9</f>
        <v>729</v>
      </c>
      <c r="G9" s="18"/>
      <c r="H9" s="18"/>
      <c r="I9" s="18"/>
      <c r="J9" s="19"/>
      <c r="K9" s="18"/>
      <c r="L9" s="18"/>
      <c r="M9" s="18"/>
      <c r="N9" s="19"/>
      <c r="O9" s="18"/>
      <c r="P9" s="18"/>
      <c r="Q9" s="20"/>
      <c r="R9" s="19"/>
      <c r="S9" s="79">
        <f>SUM(R9,N9,J9,F9)</f>
        <v>729</v>
      </c>
    </row>
    <row r="10" spans="2:19" ht="15.75">
      <c r="B10" s="22" t="s">
        <v>47</v>
      </c>
      <c r="C10" s="5">
        <v>59</v>
      </c>
      <c r="D10" s="5">
        <v>21</v>
      </c>
      <c r="E10" s="5">
        <v>33</v>
      </c>
      <c r="F10" s="19">
        <f t="shared" si="0"/>
        <v>113</v>
      </c>
      <c r="G10" s="18"/>
      <c r="H10" s="18"/>
      <c r="I10" s="18"/>
      <c r="J10" s="19"/>
      <c r="K10" s="18"/>
      <c r="L10" s="18"/>
      <c r="M10" s="18"/>
      <c r="N10" s="19"/>
      <c r="O10" s="18"/>
      <c r="P10" s="18"/>
      <c r="Q10" s="20"/>
      <c r="R10" s="19"/>
      <c r="S10" s="21">
        <f>SUM(R10,N10,J10,F10)</f>
        <v>113</v>
      </c>
    </row>
    <row r="11" spans="2:19" ht="15.75">
      <c r="B11" s="7" t="s">
        <v>48</v>
      </c>
      <c r="C11" s="5">
        <v>101</v>
      </c>
      <c r="D11" s="5">
        <v>0</v>
      </c>
      <c r="E11" s="5">
        <v>82</v>
      </c>
      <c r="F11" s="6">
        <f t="shared" si="0"/>
        <v>183</v>
      </c>
      <c r="G11" s="5"/>
      <c r="H11" s="5"/>
      <c r="I11" s="5"/>
      <c r="J11" s="6"/>
      <c r="K11" s="5"/>
      <c r="L11" s="5"/>
      <c r="M11" s="5"/>
      <c r="N11" s="6"/>
      <c r="O11" s="5"/>
      <c r="P11" s="5"/>
      <c r="Q11" s="13"/>
      <c r="R11" s="6"/>
      <c r="S11" s="15">
        <f t="shared" ref="S11:S16" si="1">SUM(R11,N11,J11,F11)</f>
        <v>183</v>
      </c>
    </row>
    <row r="12" spans="2:19" ht="15.75">
      <c r="B12" s="7" t="s">
        <v>49</v>
      </c>
      <c r="C12" s="5">
        <v>0</v>
      </c>
      <c r="D12" s="5">
        <v>0</v>
      </c>
      <c r="E12" s="5">
        <v>6</v>
      </c>
      <c r="F12" s="6">
        <f t="shared" si="0"/>
        <v>6</v>
      </c>
      <c r="G12" s="5"/>
      <c r="H12" s="5"/>
      <c r="I12" s="5"/>
      <c r="J12" s="6"/>
      <c r="K12" s="5"/>
      <c r="L12" s="5"/>
      <c r="M12" s="5"/>
      <c r="N12" s="6"/>
      <c r="O12" s="5"/>
      <c r="P12" s="5"/>
      <c r="Q12" s="13"/>
      <c r="R12" s="6"/>
      <c r="S12" s="15">
        <f t="shared" si="1"/>
        <v>6</v>
      </c>
    </row>
    <row r="13" spans="2:19" ht="15.75">
      <c r="B13" s="7" t="s">
        <v>50</v>
      </c>
      <c r="C13" s="5">
        <v>0</v>
      </c>
      <c r="D13" s="5">
        <v>0</v>
      </c>
      <c r="E13" s="5">
        <v>0</v>
      </c>
      <c r="F13" s="6">
        <f t="shared" si="0"/>
        <v>0</v>
      </c>
      <c r="G13" s="5"/>
      <c r="H13" s="5"/>
      <c r="I13" s="5"/>
      <c r="J13" s="6"/>
      <c r="K13" s="5"/>
      <c r="L13" s="5"/>
      <c r="M13" s="5"/>
      <c r="N13" s="6"/>
      <c r="O13" s="5"/>
      <c r="P13" s="5"/>
      <c r="Q13" s="13"/>
      <c r="R13" s="6"/>
      <c r="S13" s="15">
        <f t="shared" si="1"/>
        <v>0</v>
      </c>
    </row>
    <row r="14" spans="2:19" ht="15.75">
      <c r="B14" s="7" t="s">
        <v>51</v>
      </c>
      <c r="C14" s="5">
        <v>0</v>
      </c>
      <c r="D14" s="5">
        <v>0</v>
      </c>
      <c r="E14" s="5">
        <v>0</v>
      </c>
      <c r="F14" s="6">
        <f t="shared" si="0"/>
        <v>0</v>
      </c>
      <c r="G14" s="5"/>
      <c r="H14" s="5"/>
      <c r="I14" s="5"/>
      <c r="J14" s="6"/>
      <c r="K14" s="5"/>
      <c r="L14" s="5"/>
      <c r="M14" s="5"/>
      <c r="N14" s="6"/>
      <c r="O14" s="5"/>
      <c r="P14" s="5"/>
      <c r="Q14" s="13"/>
      <c r="R14" s="6"/>
      <c r="S14" s="15">
        <f t="shared" si="1"/>
        <v>0</v>
      </c>
    </row>
    <row r="15" spans="2:19" ht="15.75">
      <c r="B15" s="7" t="s">
        <v>45</v>
      </c>
      <c r="C15" s="5">
        <v>38</v>
      </c>
      <c r="D15" s="5">
        <v>60</v>
      </c>
      <c r="E15" s="5">
        <v>20</v>
      </c>
      <c r="F15" s="17">
        <f t="shared" si="0"/>
        <v>118</v>
      </c>
      <c r="G15" s="5"/>
      <c r="H15" s="5"/>
      <c r="I15" s="5"/>
      <c r="J15" s="17"/>
      <c r="K15" s="5"/>
      <c r="L15" s="5"/>
      <c r="M15" s="5"/>
      <c r="N15" s="17"/>
      <c r="O15" s="5"/>
      <c r="P15" s="5"/>
      <c r="Q15" s="13"/>
      <c r="R15" s="6"/>
      <c r="S15" s="15">
        <f t="shared" si="1"/>
        <v>118</v>
      </c>
    </row>
    <row r="16" spans="2:19" ht="15.75">
      <c r="B16" s="7" t="s">
        <v>52</v>
      </c>
      <c r="C16" s="5">
        <v>38</v>
      </c>
      <c r="D16" s="5">
        <v>27</v>
      </c>
      <c r="E16" s="5">
        <v>39</v>
      </c>
      <c r="F16" s="6">
        <f t="shared" si="0"/>
        <v>104</v>
      </c>
      <c r="G16" s="5"/>
      <c r="H16" s="5"/>
      <c r="I16" s="5"/>
      <c r="J16" s="6"/>
      <c r="K16" s="5"/>
      <c r="L16" s="5"/>
      <c r="M16" s="5"/>
      <c r="N16" s="6"/>
      <c r="O16" s="5"/>
      <c r="P16" s="5"/>
      <c r="Q16" s="13"/>
      <c r="R16" s="6"/>
      <c r="S16" s="15">
        <f t="shared" si="1"/>
        <v>104</v>
      </c>
    </row>
    <row r="17" spans="2:19" ht="15.75">
      <c r="B17" s="35" t="s">
        <v>39</v>
      </c>
      <c r="C17" s="36">
        <f>SUM(C9:C16)</f>
        <v>290</v>
      </c>
      <c r="D17" s="36">
        <f>SUM(D9:D16)</f>
        <v>703</v>
      </c>
      <c r="E17" s="36">
        <f>SUM(E9:E16)</f>
        <v>260</v>
      </c>
      <c r="F17" s="36">
        <f>SUM(F9:F16)</f>
        <v>1253</v>
      </c>
      <c r="G17" s="36">
        <f>SUM(G11:G16)</f>
        <v>0</v>
      </c>
      <c r="H17" s="36">
        <f t="shared" ref="H17:I17" si="2">SUM(H11:H16)</f>
        <v>0</v>
      </c>
      <c r="I17" s="36">
        <f t="shared" si="2"/>
        <v>0</v>
      </c>
      <c r="J17" s="36">
        <f>SUM(J9:J16)</f>
        <v>0</v>
      </c>
      <c r="K17" s="36">
        <f>SUM(K11:K16)</f>
        <v>0</v>
      </c>
      <c r="L17" s="36">
        <f t="shared" ref="L17:M17" si="3">SUM(L11:L16)</f>
        <v>0</v>
      </c>
      <c r="M17" s="36">
        <f t="shared" si="3"/>
        <v>0</v>
      </c>
      <c r="N17" s="36">
        <f>SUM(N9:N16)</f>
        <v>0</v>
      </c>
      <c r="O17" s="36">
        <f>SUM(O11:O16)</f>
        <v>0</v>
      </c>
      <c r="P17" s="36">
        <f t="shared" ref="P17:Q17" si="4">SUM(P11:P16)</f>
        <v>0</v>
      </c>
      <c r="Q17" s="36">
        <f t="shared" si="4"/>
        <v>0</v>
      </c>
      <c r="R17" s="36">
        <f>SUM(R9:R16)</f>
        <v>0</v>
      </c>
      <c r="S17" s="36">
        <f>SUM(S9:S16)</f>
        <v>1253</v>
      </c>
    </row>
    <row r="18" spans="2:19" ht="15.7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15.7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S29"/>
  <sheetViews>
    <sheetView showGridLines="0" zoomScale="77" zoomScaleNormal="77" zoomScaleSheetLayoutView="93" workbookViewId="0">
      <selection activeCell="B4" sqref="B4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3" spans="2:19" ht="15.7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6.5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100" t="s">
        <v>60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</row>
    <row r="6" spans="2:19" ht="15.75">
      <c r="B6" s="98" t="s">
        <v>167</v>
      </c>
      <c r="C6" s="95" t="s">
        <v>12</v>
      </c>
      <c r="D6" s="95"/>
      <c r="E6" s="95"/>
      <c r="F6" s="95"/>
      <c r="G6" s="95" t="s">
        <v>13</v>
      </c>
      <c r="H6" s="95"/>
      <c r="I6" s="95"/>
      <c r="J6" s="95"/>
      <c r="K6" s="95" t="s">
        <v>14</v>
      </c>
      <c r="L6" s="95"/>
      <c r="M6" s="95"/>
      <c r="N6" s="95"/>
      <c r="O6" s="95" t="s">
        <v>15</v>
      </c>
      <c r="P6" s="95"/>
      <c r="Q6" s="95"/>
      <c r="R6" s="95"/>
      <c r="S6" s="96" t="s">
        <v>39</v>
      </c>
    </row>
    <row r="7" spans="2:19" ht="16.5" thickBot="1">
      <c r="B7" s="99"/>
      <c r="C7" s="32" t="s">
        <v>1</v>
      </c>
      <c r="D7" s="32" t="s">
        <v>2</v>
      </c>
      <c r="E7" s="32" t="s">
        <v>3</v>
      </c>
      <c r="F7" s="32" t="s">
        <v>21</v>
      </c>
      <c r="G7" s="32" t="s">
        <v>4</v>
      </c>
      <c r="H7" s="32" t="s">
        <v>5</v>
      </c>
      <c r="I7" s="32" t="s">
        <v>6</v>
      </c>
      <c r="J7" s="32" t="s">
        <v>53</v>
      </c>
      <c r="K7" s="32" t="s">
        <v>7</v>
      </c>
      <c r="L7" s="32" t="s">
        <v>8</v>
      </c>
      <c r="M7" s="32" t="s">
        <v>59</v>
      </c>
      <c r="N7" s="32" t="s">
        <v>54</v>
      </c>
      <c r="O7" s="32" t="s">
        <v>9</v>
      </c>
      <c r="P7" s="32" t="s">
        <v>10</v>
      </c>
      <c r="Q7" s="32" t="s">
        <v>11</v>
      </c>
      <c r="R7" s="32" t="s">
        <v>55</v>
      </c>
      <c r="S7" s="97"/>
    </row>
    <row r="8" spans="2:19" ht="15.75">
      <c r="B8" s="22" t="s">
        <v>178</v>
      </c>
      <c r="C8" s="23">
        <v>0</v>
      </c>
      <c r="D8" s="23">
        <v>0</v>
      </c>
      <c r="E8" s="23">
        <v>0</v>
      </c>
      <c r="F8" s="23">
        <f t="shared" ref="F8:F28" si="0">E8+D8+C8</f>
        <v>0</v>
      </c>
      <c r="G8" s="24"/>
      <c r="H8" s="24"/>
      <c r="I8" s="24"/>
      <c r="J8" s="24"/>
      <c r="K8" s="25"/>
      <c r="L8" s="23"/>
      <c r="M8" s="23"/>
      <c r="N8" s="23">
        <v>0</v>
      </c>
      <c r="O8" s="26"/>
      <c r="P8" s="26"/>
      <c r="Q8" s="26"/>
      <c r="R8" s="27"/>
      <c r="S8" s="23">
        <f t="shared" ref="S8:S28" si="1">R8+N8+J8+F8</f>
        <v>0</v>
      </c>
    </row>
    <row r="9" spans="2:19" ht="15.75">
      <c r="B9" s="7" t="s">
        <v>179</v>
      </c>
      <c r="C9" s="16">
        <v>1</v>
      </c>
      <c r="D9" s="16">
        <v>0</v>
      </c>
      <c r="E9" s="16">
        <v>0</v>
      </c>
      <c r="F9" s="16">
        <f t="shared" si="0"/>
        <v>1</v>
      </c>
      <c r="G9" s="11"/>
      <c r="H9" s="11"/>
      <c r="I9" s="11"/>
      <c r="J9" s="11"/>
      <c r="K9" s="1"/>
      <c r="L9" s="16"/>
      <c r="M9" s="16"/>
      <c r="N9" s="16">
        <v>0</v>
      </c>
      <c r="O9" s="12"/>
      <c r="P9" s="12"/>
      <c r="Q9" s="12"/>
      <c r="R9" s="8"/>
      <c r="S9" s="16">
        <f t="shared" si="1"/>
        <v>1</v>
      </c>
    </row>
    <row r="10" spans="2:19" ht="15.75">
      <c r="B10" s="28" t="s">
        <v>199</v>
      </c>
      <c r="C10" s="88">
        <v>0</v>
      </c>
      <c r="D10" s="88">
        <v>1</v>
      </c>
      <c r="E10" s="88">
        <v>0</v>
      </c>
      <c r="F10" s="16">
        <f>C10+D10+E10</f>
        <v>1</v>
      </c>
      <c r="G10" s="11"/>
      <c r="H10" s="11"/>
      <c r="I10" s="11"/>
      <c r="J10" s="11"/>
      <c r="K10" s="1"/>
      <c r="L10" s="16"/>
      <c r="M10" s="16"/>
      <c r="N10" s="16"/>
      <c r="O10" s="12"/>
      <c r="P10" s="12"/>
      <c r="Q10" s="12"/>
      <c r="R10" s="8"/>
      <c r="S10" s="16">
        <f>R10+N10+J10+F10</f>
        <v>1</v>
      </c>
    </row>
    <row r="11" spans="2:19" ht="15.75">
      <c r="B11" s="28" t="s">
        <v>180</v>
      </c>
      <c r="C11" s="88">
        <v>0</v>
      </c>
      <c r="D11" s="88">
        <v>0</v>
      </c>
      <c r="E11" s="88">
        <v>0</v>
      </c>
      <c r="F11" s="16">
        <f t="shared" si="0"/>
        <v>0</v>
      </c>
      <c r="G11" s="11"/>
      <c r="H11" s="11"/>
      <c r="I11" s="11"/>
      <c r="J11" s="11"/>
      <c r="K11" s="1"/>
      <c r="L11" s="16"/>
      <c r="M11" s="16"/>
      <c r="N11" s="16">
        <v>0</v>
      </c>
      <c r="O11" s="12"/>
      <c r="P11" s="12"/>
      <c r="Q11" s="12"/>
      <c r="R11" s="8"/>
      <c r="S11" s="16">
        <f t="shared" si="1"/>
        <v>0</v>
      </c>
    </row>
    <row r="12" spans="2:19" ht="31.5">
      <c r="B12" s="89" t="s">
        <v>181</v>
      </c>
      <c r="C12" s="88">
        <v>1</v>
      </c>
      <c r="D12" s="88">
        <v>1</v>
      </c>
      <c r="E12" s="88">
        <v>1</v>
      </c>
      <c r="F12" s="16">
        <f t="shared" si="0"/>
        <v>3</v>
      </c>
      <c r="G12" s="11"/>
      <c r="H12" s="11"/>
      <c r="I12" s="11"/>
      <c r="J12" s="11"/>
      <c r="K12" s="1"/>
      <c r="L12" s="16"/>
      <c r="M12" s="16"/>
      <c r="N12" s="16">
        <v>0</v>
      </c>
      <c r="O12" s="12"/>
      <c r="P12" s="12"/>
      <c r="Q12" s="12"/>
      <c r="R12" s="8"/>
      <c r="S12" s="16">
        <f t="shared" si="1"/>
        <v>3</v>
      </c>
    </row>
    <row r="13" spans="2:19" ht="15.75">
      <c r="B13" s="28" t="s">
        <v>182</v>
      </c>
      <c r="C13" s="88">
        <v>0</v>
      </c>
      <c r="D13" s="88">
        <v>1</v>
      </c>
      <c r="E13" s="88">
        <v>0</v>
      </c>
      <c r="F13" s="16">
        <f t="shared" si="0"/>
        <v>1</v>
      </c>
      <c r="G13" s="11"/>
      <c r="H13" s="11"/>
      <c r="I13" s="11"/>
      <c r="J13" s="11"/>
      <c r="K13" s="1"/>
      <c r="L13" s="16"/>
      <c r="M13" s="16"/>
      <c r="N13" s="16">
        <v>0</v>
      </c>
      <c r="O13" s="12"/>
      <c r="P13" s="12"/>
      <c r="Q13" s="12"/>
      <c r="R13" s="8"/>
      <c r="S13" s="16">
        <f t="shared" si="1"/>
        <v>1</v>
      </c>
    </row>
    <row r="14" spans="2:19" ht="15.75">
      <c r="B14" s="28" t="s">
        <v>183</v>
      </c>
      <c r="C14" s="88">
        <v>0</v>
      </c>
      <c r="D14" s="88">
        <v>0</v>
      </c>
      <c r="E14" s="88">
        <v>0</v>
      </c>
      <c r="F14" s="16">
        <f t="shared" si="0"/>
        <v>0</v>
      </c>
      <c r="G14" s="11"/>
      <c r="H14" s="11"/>
      <c r="I14" s="11"/>
      <c r="J14" s="11"/>
      <c r="K14" s="1"/>
      <c r="L14" s="16"/>
      <c r="M14" s="16"/>
      <c r="N14" s="16">
        <v>0</v>
      </c>
      <c r="O14" s="12"/>
      <c r="P14" s="12"/>
      <c r="Q14" s="12"/>
      <c r="R14" s="8"/>
      <c r="S14" s="16">
        <f t="shared" si="1"/>
        <v>0</v>
      </c>
    </row>
    <row r="15" spans="2:19" ht="15.75">
      <c r="B15" s="28" t="s">
        <v>184</v>
      </c>
      <c r="C15" s="88">
        <v>0</v>
      </c>
      <c r="D15" s="88">
        <v>0</v>
      </c>
      <c r="E15" s="88">
        <v>0</v>
      </c>
      <c r="F15" s="16">
        <f t="shared" si="0"/>
        <v>0</v>
      </c>
      <c r="G15" s="11"/>
      <c r="H15" s="11"/>
      <c r="I15" s="11"/>
      <c r="J15" s="11"/>
      <c r="K15" s="1"/>
      <c r="L15" s="16"/>
      <c r="M15" s="16"/>
      <c r="N15" s="16">
        <v>0</v>
      </c>
      <c r="O15" s="12"/>
      <c r="P15" s="12"/>
      <c r="Q15" s="12"/>
      <c r="R15" s="8"/>
      <c r="S15" s="16">
        <f t="shared" si="1"/>
        <v>0</v>
      </c>
    </row>
    <row r="16" spans="2:19" ht="15.75">
      <c r="B16" s="28" t="s">
        <v>185</v>
      </c>
      <c r="C16" s="88">
        <v>0</v>
      </c>
      <c r="D16" s="88">
        <v>1</v>
      </c>
      <c r="E16" s="88">
        <v>0</v>
      </c>
      <c r="F16" s="16">
        <f t="shared" si="0"/>
        <v>1</v>
      </c>
      <c r="G16" s="11"/>
      <c r="H16" s="11"/>
      <c r="I16" s="11"/>
      <c r="J16" s="11"/>
      <c r="K16" s="1"/>
      <c r="L16" s="16"/>
      <c r="M16" s="16"/>
      <c r="N16" s="16">
        <v>0</v>
      </c>
      <c r="O16" s="12"/>
      <c r="P16" s="12"/>
      <c r="Q16" s="12"/>
      <c r="R16" s="8"/>
      <c r="S16" s="16">
        <f t="shared" si="1"/>
        <v>1</v>
      </c>
    </row>
    <row r="17" spans="2:19" ht="15.75">
      <c r="B17" s="28" t="s">
        <v>186</v>
      </c>
      <c r="C17" s="88">
        <v>0</v>
      </c>
      <c r="D17" s="88">
        <v>0</v>
      </c>
      <c r="E17" s="88">
        <v>0</v>
      </c>
      <c r="F17" s="16">
        <f t="shared" si="0"/>
        <v>0</v>
      </c>
      <c r="G17" s="11"/>
      <c r="H17" s="11"/>
      <c r="I17" s="11"/>
      <c r="J17" s="11"/>
      <c r="K17" s="1"/>
      <c r="L17" s="16"/>
      <c r="M17" s="16"/>
      <c r="N17" s="16">
        <v>0</v>
      </c>
      <c r="O17" s="12"/>
      <c r="P17" s="12"/>
      <c r="Q17" s="12"/>
      <c r="R17" s="8"/>
      <c r="S17" s="16">
        <f t="shared" si="1"/>
        <v>0</v>
      </c>
    </row>
    <row r="18" spans="2:19" ht="31.5">
      <c r="B18" s="89" t="s">
        <v>187</v>
      </c>
      <c r="C18" s="88">
        <v>0</v>
      </c>
      <c r="D18" s="88">
        <v>0</v>
      </c>
      <c r="E18" s="88">
        <v>0</v>
      </c>
      <c r="F18" s="16">
        <f t="shared" si="0"/>
        <v>0</v>
      </c>
      <c r="G18" s="11"/>
      <c r="H18" s="11"/>
      <c r="I18" s="11"/>
      <c r="J18" s="11"/>
      <c r="K18" s="1"/>
      <c r="L18" s="16"/>
      <c r="M18" s="16"/>
      <c r="N18" s="16">
        <v>0</v>
      </c>
      <c r="O18" s="12"/>
      <c r="P18" s="12"/>
      <c r="Q18" s="12"/>
      <c r="R18" s="8"/>
      <c r="S18" s="16">
        <f t="shared" si="1"/>
        <v>0</v>
      </c>
    </row>
    <row r="19" spans="2:19" ht="31.5">
      <c r="B19" s="90" t="s">
        <v>188</v>
      </c>
      <c r="C19" s="88">
        <v>0</v>
      </c>
      <c r="D19" s="88">
        <v>0</v>
      </c>
      <c r="E19" s="88">
        <v>0</v>
      </c>
      <c r="F19" s="16">
        <f t="shared" si="0"/>
        <v>0</v>
      </c>
      <c r="G19" s="11"/>
      <c r="H19" s="11"/>
      <c r="I19" s="11"/>
      <c r="J19" s="11"/>
      <c r="K19" s="1"/>
      <c r="L19" s="16"/>
      <c r="M19" s="16"/>
      <c r="N19" s="16">
        <v>0</v>
      </c>
      <c r="O19" s="12"/>
      <c r="P19" s="12"/>
      <c r="Q19" s="12"/>
      <c r="R19" s="8"/>
      <c r="S19" s="16">
        <f t="shared" si="1"/>
        <v>0</v>
      </c>
    </row>
    <row r="20" spans="2:19" ht="31.5">
      <c r="B20" s="90" t="s">
        <v>189</v>
      </c>
      <c r="C20" s="88">
        <v>0</v>
      </c>
      <c r="D20" s="88">
        <v>0</v>
      </c>
      <c r="E20" s="88">
        <v>0</v>
      </c>
      <c r="F20" s="16">
        <f t="shared" si="0"/>
        <v>0</v>
      </c>
      <c r="G20" s="11"/>
      <c r="H20" s="11"/>
      <c r="I20" s="11"/>
      <c r="J20" s="11"/>
      <c r="K20" s="1"/>
      <c r="L20" s="16"/>
      <c r="M20" s="16"/>
      <c r="N20" s="16">
        <v>0</v>
      </c>
      <c r="O20" s="12"/>
      <c r="P20" s="12"/>
      <c r="Q20" s="12"/>
      <c r="R20" s="8"/>
      <c r="S20" s="16">
        <f t="shared" si="1"/>
        <v>0</v>
      </c>
    </row>
    <row r="21" spans="2:19" ht="31.5">
      <c r="B21" s="89" t="s">
        <v>190</v>
      </c>
      <c r="C21" s="88">
        <v>0</v>
      </c>
      <c r="D21" s="88">
        <v>0</v>
      </c>
      <c r="E21" s="88">
        <v>0</v>
      </c>
      <c r="F21" s="16">
        <f t="shared" si="0"/>
        <v>0</v>
      </c>
      <c r="G21" s="11"/>
      <c r="H21" s="11"/>
      <c r="I21" s="11"/>
      <c r="J21" s="11"/>
      <c r="K21" s="1"/>
      <c r="L21" s="16"/>
      <c r="M21" s="16"/>
      <c r="N21" s="16">
        <v>0</v>
      </c>
      <c r="O21" s="12"/>
      <c r="P21" s="12"/>
      <c r="Q21" s="12"/>
      <c r="R21" s="8"/>
      <c r="S21" s="16">
        <f t="shared" si="1"/>
        <v>0</v>
      </c>
    </row>
    <row r="22" spans="2:19" ht="31.5">
      <c r="B22" s="89" t="s">
        <v>191</v>
      </c>
      <c r="C22" s="88">
        <v>0</v>
      </c>
      <c r="D22" s="88">
        <v>0</v>
      </c>
      <c r="E22" s="88">
        <v>0</v>
      </c>
      <c r="F22" s="16">
        <f t="shared" si="0"/>
        <v>0</v>
      </c>
      <c r="G22" s="11"/>
      <c r="H22" s="11"/>
      <c r="I22" s="11"/>
      <c r="J22" s="11"/>
      <c r="K22" s="1"/>
      <c r="L22" s="16"/>
      <c r="M22" s="16"/>
      <c r="N22" s="16">
        <v>0</v>
      </c>
      <c r="O22" s="12"/>
      <c r="P22" s="12"/>
      <c r="Q22" s="12"/>
      <c r="R22" s="8"/>
      <c r="S22" s="16">
        <f t="shared" si="1"/>
        <v>0</v>
      </c>
    </row>
    <row r="23" spans="2:19" ht="15.75">
      <c r="B23" s="89" t="s">
        <v>192</v>
      </c>
      <c r="C23" s="88">
        <v>1</v>
      </c>
      <c r="D23" s="88">
        <v>1</v>
      </c>
      <c r="E23" s="88">
        <v>2</v>
      </c>
      <c r="F23" s="16">
        <f t="shared" si="0"/>
        <v>4</v>
      </c>
      <c r="G23" s="11"/>
      <c r="H23" s="11"/>
      <c r="I23" s="11"/>
      <c r="J23" s="11"/>
      <c r="K23" s="1"/>
      <c r="L23" s="16"/>
      <c r="M23" s="16"/>
      <c r="N23" s="16">
        <v>0</v>
      </c>
      <c r="O23" s="12"/>
      <c r="P23" s="12"/>
      <c r="Q23" s="12"/>
      <c r="R23" s="8"/>
      <c r="S23" s="16">
        <f t="shared" si="1"/>
        <v>4</v>
      </c>
    </row>
    <row r="24" spans="2:19" ht="31.5">
      <c r="B24" s="89" t="s">
        <v>193</v>
      </c>
      <c r="C24" s="88">
        <v>1</v>
      </c>
      <c r="D24" s="88">
        <v>3</v>
      </c>
      <c r="E24" s="88">
        <v>2</v>
      </c>
      <c r="F24" s="16">
        <f t="shared" si="0"/>
        <v>6</v>
      </c>
      <c r="G24" s="11"/>
      <c r="H24" s="11"/>
      <c r="I24" s="11"/>
      <c r="J24" s="11"/>
      <c r="K24" s="1"/>
      <c r="L24" s="16"/>
      <c r="M24" s="16"/>
      <c r="N24" s="16">
        <v>0</v>
      </c>
      <c r="O24" s="12"/>
      <c r="P24" s="12"/>
      <c r="Q24" s="12"/>
      <c r="R24" s="8"/>
      <c r="S24" s="16">
        <f t="shared" si="1"/>
        <v>6</v>
      </c>
    </row>
    <row r="25" spans="2:19" ht="15.75">
      <c r="B25" s="89" t="s">
        <v>194</v>
      </c>
      <c r="C25" s="88">
        <v>0</v>
      </c>
      <c r="D25" s="88">
        <v>0</v>
      </c>
      <c r="E25" s="88">
        <v>0</v>
      </c>
      <c r="F25" s="16">
        <f t="shared" si="0"/>
        <v>0</v>
      </c>
      <c r="G25" s="11"/>
      <c r="H25" s="11"/>
      <c r="I25" s="11"/>
      <c r="J25" s="11"/>
      <c r="K25" s="1"/>
      <c r="L25" s="16"/>
      <c r="M25" s="16"/>
      <c r="N25" s="16"/>
      <c r="O25" s="12"/>
      <c r="P25" s="12"/>
      <c r="Q25" s="12"/>
      <c r="R25" s="8"/>
      <c r="S25" s="16">
        <f t="shared" si="1"/>
        <v>0</v>
      </c>
    </row>
    <row r="26" spans="2:19" ht="31.5">
      <c r="B26" s="89" t="s">
        <v>195</v>
      </c>
      <c r="C26" s="88">
        <v>0</v>
      </c>
      <c r="D26" s="88">
        <v>1</v>
      </c>
      <c r="E26" s="88">
        <v>2</v>
      </c>
      <c r="F26" s="16">
        <f t="shared" si="0"/>
        <v>3</v>
      </c>
      <c r="G26" s="11"/>
      <c r="H26" s="11"/>
      <c r="I26" s="11"/>
      <c r="J26" s="11"/>
      <c r="K26" s="1"/>
      <c r="L26" s="16"/>
      <c r="M26" s="16"/>
      <c r="N26" s="16">
        <v>0</v>
      </c>
      <c r="O26" s="12"/>
      <c r="P26" s="12"/>
      <c r="Q26" s="12"/>
      <c r="R26" s="8"/>
      <c r="S26" s="16">
        <f t="shared" si="1"/>
        <v>3</v>
      </c>
    </row>
    <row r="27" spans="2:19" ht="15.75">
      <c r="B27" s="89" t="s">
        <v>196</v>
      </c>
      <c r="C27" s="88">
        <v>1</v>
      </c>
      <c r="D27" s="88">
        <v>0</v>
      </c>
      <c r="E27" s="88">
        <v>0</v>
      </c>
      <c r="F27" s="16">
        <f t="shared" si="0"/>
        <v>1</v>
      </c>
      <c r="G27" s="11"/>
      <c r="H27" s="11"/>
      <c r="I27" s="11"/>
      <c r="J27" s="11"/>
      <c r="K27" s="1"/>
      <c r="L27" s="16"/>
      <c r="M27" s="16"/>
      <c r="N27" s="16">
        <v>0</v>
      </c>
      <c r="O27" s="12"/>
      <c r="P27" s="12"/>
      <c r="Q27" s="12"/>
      <c r="R27" s="8"/>
      <c r="S27" s="16">
        <f t="shared" si="1"/>
        <v>1</v>
      </c>
    </row>
    <row r="28" spans="2:19" ht="15.75">
      <c r="B28" s="28" t="s">
        <v>197</v>
      </c>
      <c r="C28" s="88">
        <v>0</v>
      </c>
      <c r="D28" s="88">
        <v>3</v>
      </c>
      <c r="E28" s="88">
        <v>4</v>
      </c>
      <c r="F28" s="16">
        <f t="shared" si="0"/>
        <v>7</v>
      </c>
      <c r="G28" s="11"/>
      <c r="H28" s="11"/>
      <c r="I28" s="11"/>
      <c r="J28" s="11"/>
      <c r="K28" s="1"/>
      <c r="L28" s="16"/>
      <c r="M28" s="16"/>
      <c r="N28" s="16">
        <v>0</v>
      </c>
      <c r="O28" s="12"/>
      <c r="P28" s="12"/>
      <c r="Q28" s="12"/>
      <c r="R28" s="8"/>
      <c r="S28" s="16">
        <f t="shared" si="1"/>
        <v>7</v>
      </c>
    </row>
    <row r="29" spans="2:19" ht="15.75">
      <c r="B29" s="35" t="s">
        <v>39</v>
      </c>
      <c r="C29" s="36">
        <f>SUM(C8:C28)</f>
        <v>5</v>
      </c>
      <c r="D29" s="36">
        <f>SUM(D8:D28)</f>
        <v>12</v>
      </c>
      <c r="E29" s="36">
        <f>SUM(E8:E28)</f>
        <v>11</v>
      </c>
      <c r="F29" s="36">
        <f>SUM(F8:F28)</f>
        <v>28</v>
      </c>
      <c r="G29" s="36">
        <f>SUM(G22:G28)</f>
        <v>0</v>
      </c>
      <c r="H29" s="36">
        <f t="shared" ref="H29:I29" si="2">SUM(H22:H28)</f>
        <v>0</v>
      </c>
      <c r="I29" s="36">
        <f t="shared" si="2"/>
        <v>0</v>
      </c>
      <c r="J29" s="36">
        <f>SUM(J20:J28)</f>
        <v>0</v>
      </c>
      <c r="K29" s="36">
        <f>SUM(K22:K28)</f>
        <v>0</v>
      </c>
      <c r="L29" s="36">
        <f t="shared" ref="L29:M29" si="3">SUM(L22:L28)</f>
        <v>0</v>
      </c>
      <c r="M29" s="36">
        <f t="shared" si="3"/>
        <v>0</v>
      </c>
      <c r="N29" s="36">
        <f>SUM(N8:N28)</f>
        <v>0</v>
      </c>
      <c r="O29" s="36">
        <f>SUM(O22:O28)</f>
        <v>0</v>
      </c>
      <c r="P29" s="36">
        <f t="shared" ref="P29:Q29" si="4">SUM(P22:P28)</f>
        <v>0</v>
      </c>
      <c r="Q29" s="36">
        <f t="shared" si="4"/>
        <v>0</v>
      </c>
      <c r="R29" s="36">
        <f>SUM(R20:R28)</f>
        <v>0</v>
      </c>
      <c r="S29" s="36">
        <f>SUM(S8:S28)</f>
        <v>28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S67"/>
  <sheetViews>
    <sheetView showGridLines="0" topLeftCell="A4" zoomScale="78" zoomScaleNormal="78" zoomScaleSheetLayoutView="93" workbookViewId="0">
      <selection activeCell="B24" sqref="B24"/>
    </sheetView>
  </sheetViews>
  <sheetFormatPr baseColWidth="10" defaultRowHeight="15"/>
  <cols>
    <col min="2" max="2" width="64.5703125" style="2" customWidth="1"/>
    <col min="13" max="13" width="13.42578125" customWidth="1"/>
    <col min="19" max="19" width="18" customWidth="1"/>
  </cols>
  <sheetData>
    <row r="4" spans="2:19" ht="15.7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19" ht="15.75" thickBot="1"/>
    <row r="7" spans="2:19" ht="15.75">
      <c r="B7" s="100" t="s">
        <v>92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19" ht="15.75">
      <c r="B8" s="98" t="s">
        <v>167</v>
      </c>
      <c r="C8" s="95" t="s">
        <v>12</v>
      </c>
      <c r="D8" s="95"/>
      <c r="E8" s="95"/>
      <c r="F8" s="95"/>
      <c r="G8" s="95" t="s">
        <v>13</v>
      </c>
      <c r="H8" s="95"/>
      <c r="I8" s="95"/>
      <c r="J8" s="95"/>
      <c r="K8" s="95" t="s">
        <v>14</v>
      </c>
      <c r="L8" s="95"/>
      <c r="M8" s="95"/>
      <c r="N8" s="95"/>
      <c r="O8" s="95" t="s">
        <v>15</v>
      </c>
      <c r="P8" s="95"/>
      <c r="Q8" s="95"/>
      <c r="R8" s="95"/>
      <c r="S8" s="96" t="s">
        <v>39</v>
      </c>
    </row>
    <row r="9" spans="2:19" ht="16.5" thickBot="1">
      <c r="B9" s="99"/>
      <c r="C9" s="32" t="s">
        <v>1</v>
      </c>
      <c r="D9" s="32" t="s">
        <v>2</v>
      </c>
      <c r="E9" s="32" t="s">
        <v>3</v>
      </c>
      <c r="F9" s="32" t="s">
        <v>21</v>
      </c>
      <c r="G9" s="32" t="s">
        <v>4</v>
      </c>
      <c r="H9" s="32" t="s">
        <v>5</v>
      </c>
      <c r="I9" s="32" t="s">
        <v>6</v>
      </c>
      <c r="J9" s="32" t="s">
        <v>53</v>
      </c>
      <c r="K9" s="32" t="s">
        <v>7</v>
      </c>
      <c r="L9" s="32" t="s">
        <v>8</v>
      </c>
      <c r="M9" s="32" t="s">
        <v>59</v>
      </c>
      <c r="N9" s="32" t="s">
        <v>54</v>
      </c>
      <c r="O9" s="32" t="s">
        <v>9</v>
      </c>
      <c r="P9" s="32" t="s">
        <v>10</v>
      </c>
      <c r="Q9" s="32" t="s">
        <v>11</v>
      </c>
      <c r="R9" s="32" t="s">
        <v>55</v>
      </c>
      <c r="S9" s="97"/>
    </row>
    <row r="10" spans="2:19" ht="47.25">
      <c r="B10" s="90" t="s">
        <v>168</v>
      </c>
      <c r="C10" s="86">
        <v>2</v>
      </c>
      <c r="D10" s="86">
        <v>5</v>
      </c>
      <c r="E10" s="86">
        <v>7</v>
      </c>
      <c r="F10" s="91">
        <f>C10+D10+E10</f>
        <v>14</v>
      </c>
      <c r="G10" s="26"/>
      <c r="H10" s="26"/>
      <c r="I10" s="26"/>
      <c r="J10" s="23"/>
      <c r="K10" s="12"/>
      <c r="L10" s="26"/>
      <c r="M10" s="26"/>
      <c r="N10" s="23"/>
      <c r="O10" s="26"/>
      <c r="P10" s="26"/>
      <c r="Q10" s="26"/>
      <c r="R10" s="22"/>
      <c r="S10" s="87">
        <f>R10+N10+J10+F10</f>
        <v>14</v>
      </c>
    </row>
    <row r="11" spans="2:19" ht="31.5">
      <c r="B11" s="14" t="s">
        <v>83</v>
      </c>
      <c r="C11" s="12">
        <v>0</v>
      </c>
      <c r="D11" s="12">
        <v>0</v>
      </c>
      <c r="E11" s="12">
        <v>0</v>
      </c>
      <c r="F11" s="16">
        <f t="shared" ref="F11:F19" si="0">SUM(C11:E11)</f>
        <v>0</v>
      </c>
      <c r="G11" s="12"/>
      <c r="H11" s="12"/>
      <c r="I11" s="12"/>
      <c r="J11" s="16"/>
      <c r="K11" s="12"/>
      <c r="L11" s="12"/>
      <c r="M11" s="12"/>
      <c r="N11" s="16"/>
      <c r="O11" s="12"/>
      <c r="P11" s="12"/>
      <c r="Q11" s="12"/>
      <c r="R11" s="7"/>
      <c r="S11" s="15">
        <f>F11+J11+N11+Q11</f>
        <v>0</v>
      </c>
    </row>
    <row r="12" spans="2:19" ht="15.75">
      <c r="B12" s="14" t="s">
        <v>84</v>
      </c>
      <c r="C12" s="12">
        <v>10</v>
      </c>
      <c r="D12" s="12">
        <v>20</v>
      </c>
      <c r="E12" s="12">
        <v>16</v>
      </c>
      <c r="F12" s="16">
        <f t="shared" si="0"/>
        <v>46</v>
      </c>
      <c r="G12" s="12"/>
      <c r="H12" s="12"/>
      <c r="I12" s="12"/>
      <c r="J12" s="16"/>
      <c r="K12" s="12"/>
      <c r="L12" s="12"/>
      <c r="M12" s="12"/>
      <c r="N12" s="16"/>
      <c r="O12" s="12"/>
      <c r="P12" s="12"/>
      <c r="Q12" s="12"/>
      <c r="R12" s="7"/>
      <c r="S12" s="15">
        <f>F12+J12+N12+Q12</f>
        <v>46</v>
      </c>
    </row>
    <row r="13" spans="2:19" ht="15.75">
      <c r="B13" s="14" t="s">
        <v>85</v>
      </c>
      <c r="C13" s="12">
        <v>4</v>
      </c>
      <c r="D13" s="12">
        <v>6</v>
      </c>
      <c r="E13" s="12">
        <v>8</v>
      </c>
      <c r="F13" s="16">
        <f t="shared" si="0"/>
        <v>18</v>
      </c>
      <c r="G13" s="12"/>
      <c r="H13" s="12"/>
      <c r="I13" s="12"/>
      <c r="J13" s="16"/>
      <c r="K13" s="12"/>
      <c r="L13" s="12"/>
      <c r="M13" s="12"/>
      <c r="N13" s="16"/>
      <c r="O13" s="12"/>
      <c r="P13" s="12"/>
      <c r="Q13" s="12"/>
      <c r="R13" s="7"/>
      <c r="S13" s="15">
        <f>F13+J13+N13+Q13</f>
        <v>18</v>
      </c>
    </row>
    <row r="14" spans="2:19" ht="15.75">
      <c r="B14" s="14" t="s">
        <v>86</v>
      </c>
      <c r="C14" s="12">
        <v>5</v>
      </c>
      <c r="D14" s="12">
        <v>4</v>
      </c>
      <c r="E14" s="12">
        <v>3</v>
      </c>
      <c r="F14" s="16">
        <f t="shared" si="0"/>
        <v>12</v>
      </c>
      <c r="G14" s="12"/>
      <c r="H14" s="12"/>
      <c r="I14" s="12"/>
      <c r="J14" s="16"/>
      <c r="K14" s="12"/>
      <c r="L14" s="12"/>
      <c r="M14" s="12"/>
      <c r="N14" s="16"/>
      <c r="O14" s="12"/>
      <c r="P14" s="12"/>
      <c r="Q14" s="12"/>
      <c r="R14" s="7"/>
      <c r="S14" s="15">
        <f>F14+J14+N14+Q14</f>
        <v>12</v>
      </c>
    </row>
    <row r="15" spans="2:19" ht="15.75">
      <c r="B15" s="14" t="s">
        <v>87</v>
      </c>
      <c r="C15" s="12">
        <v>2</v>
      </c>
      <c r="D15" s="12">
        <v>0</v>
      </c>
      <c r="E15" s="12">
        <v>1</v>
      </c>
      <c r="F15" s="16">
        <f t="shared" si="0"/>
        <v>3</v>
      </c>
      <c r="G15" s="12"/>
      <c r="H15" s="12"/>
      <c r="I15" s="12"/>
      <c r="J15" s="16"/>
      <c r="K15" s="12"/>
      <c r="L15" s="12"/>
      <c r="M15" s="12"/>
      <c r="N15" s="16"/>
      <c r="O15" s="12"/>
      <c r="P15" s="12"/>
      <c r="Q15" s="12"/>
      <c r="R15" s="7"/>
      <c r="S15" s="15">
        <f>R15+N15+J15+F15</f>
        <v>3</v>
      </c>
    </row>
    <row r="16" spans="2:19" ht="15.75">
      <c r="B16" s="14" t="s">
        <v>88</v>
      </c>
      <c r="C16" s="12">
        <v>1</v>
      </c>
      <c r="D16" s="12">
        <v>8</v>
      </c>
      <c r="E16" s="12">
        <v>7</v>
      </c>
      <c r="F16" s="16">
        <f t="shared" si="0"/>
        <v>16</v>
      </c>
      <c r="G16" s="12"/>
      <c r="H16" s="12"/>
      <c r="I16" s="12"/>
      <c r="J16" s="16"/>
      <c r="K16" s="12"/>
      <c r="L16" s="12"/>
      <c r="M16" s="12"/>
      <c r="N16" s="16"/>
      <c r="O16" s="12"/>
      <c r="P16" s="12"/>
      <c r="Q16" s="12"/>
      <c r="R16" s="7"/>
      <c r="S16" s="15">
        <f>F16+J16+N16+R16</f>
        <v>16</v>
      </c>
    </row>
    <row r="17" spans="2:19" ht="15.75">
      <c r="B17" s="14" t="s">
        <v>89</v>
      </c>
      <c r="C17" s="12">
        <v>16</v>
      </c>
      <c r="D17" s="12">
        <v>12</v>
      </c>
      <c r="E17" s="12">
        <v>17</v>
      </c>
      <c r="F17" s="16">
        <f t="shared" si="0"/>
        <v>45</v>
      </c>
      <c r="G17" s="12"/>
      <c r="H17" s="12"/>
      <c r="I17" s="12"/>
      <c r="J17" s="16"/>
      <c r="K17" s="12"/>
      <c r="L17" s="12"/>
      <c r="M17" s="12"/>
      <c r="N17" s="16"/>
      <c r="O17" s="12"/>
      <c r="P17" s="12"/>
      <c r="Q17" s="12"/>
      <c r="R17" s="7"/>
      <c r="S17" s="15">
        <f>F17+J17+N17+R17</f>
        <v>45</v>
      </c>
    </row>
    <row r="18" spans="2:19" ht="15.75">
      <c r="B18" s="14" t="s">
        <v>90</v>
      </c>
      <c r="C18" s="12">
        <v>5</v>
      </c>
      <c r="D18" s="12">
        <v>3</v>
      </c>
      <c r="E18" s="12">
        <v>3</v>
      </c>
      <c r="F18" s="16">
        <f t="shared" si="0"/>
        <v>11</v>
      </c>
      <c r="G18" s="12"/>
      <c r="H18" s="12"/>
      <c r="I18" s="12"/>
      <c r="J18" s="16"/>
      <c r="K18" s="12"/>
      <c r="L18" s="12"/>
      <c r="M18" s="12"/>
      <c r="N18" s="16"/>
      <c r="O18" s="12"/>
      <c r="P18" s="12"/>
      <c r="Q18" s="12"/>
      <c r="R18" s="7"/>
      <c r="S18" s="15">
        <f>F18+J18+N18+R18</f>
        <v>11</v>
      </c>
    </row>
    <row r="19" spans="2:19" ht="15.75">
      <c r="B19" s="14" t="s">
        <v>91</v>
      </c>
      <c r="C19" s="12">
        <v>165</v>
      </c>
      <c r="D19" s="12">
        <v>202</v>
      </c>
      <c r="E19" s="12">
        <v>224</v>
      </c>
      <c r="F19" s="16">
        <f t="shared" si="0"/>
        <v>591</v>
      </c>
      <c r="G19" s="26"/>
      <c r="H19" s="26"/>
      <c r="I19" s="26"/>
      <c r="J19" s="23"/>
      <c r="K19" s="1"/>
      <c r="L19" s="12"/>
      <c r="M19" s="12"/>
      <c r="N19" s="16"/>
      <c r="O19" s="12"/>
      <c r="P19" s="12"/>
      <c r="Q19" s="12"/>
      <c r="R19" s="7"/>
      <c r="S19" s="15">
        <f>F19+J19+N19+R19</f>
        <v>591</v>
      </c>
    </row>
    <row r="20" spans="2:19" ht="15.75">
      <c r="B20" s="35" t="s">
        <v>39</v>
      </c>
      <c r="C20" s="36">
        <f t="shared" ref="C20:J20" si="1">SUM(C10:C19)</f>
        <v>210</v>
      </c>
      <c r="D20" s="36">
        <f t="shared" si="1"/>
        <v>260</v>
      </c>
      <c r="E20" s="36">
        <f t="shared" si="1"/>
        <v>286</v>
      </c>
      <c r="F20" s="36">
        <f t="shared" si="1"/>
        <v>756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  <c r="K20" s="36">
        <f>SUM(K14:K19)</f>
        <v>0</v>
      </c>
      <c r="L20" s="36">
        <f>SUM(L14:L19)</f>
        <v>0</v>
      </c>
      <c r="M20" s="36">
        <f>SUM(M14:M19)</f>
        <v>0</v>
      </c>
      <c r="N20" s="36">
        <f>SUM(N6:N19)</f>
        <v>0</v>
      </c>
      <c r="O20" s="36">
        <f>SUM(O10:O19)</f>
        <v>0</v>
      </c>
      <c r="P20" s="36">
        <f>SUM(P10:P19)</f>
        <v>0</v>
      </c>
      <c r="Q20" s="36">
        <f>SUM(Q10:Q19)</f>
        <v>0</v>
      </c>
      <c r="R20" s="36">
        <f>SUM(R10:R19)</f>
        <v>0</v>
      </c>
      <c r="S20" s="36">
        <f>SUM(S10:S19)</f>
        <v>756</v>
      </c>
    </row>
    <row r="58" spans="2:19" ht="15.75" thickBot="1"/>
    <row r="59" spans="2:19" ht="15.75">
      <c r="B59" s="100" t="s">
        <v>93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2"/>
    </row>
    <row r="60" spans="2:19" ht="15.75">
      <c r="B60" s="98" t="s">
        <v>0</v>
      </c>
      <c r="C60" s="95" t="s">
        <v>12</v>
      </c>
      <c r="D60" s="95"/>
      <c r="E60" s="95"/>
      <c r="F60" s="95"/>
      <c r="G60" s="95" t="s">
        <v>13</v>
      </c>
      <c r="H60" s="95"/>
      <c r="I60" s="95"/>
      <c r="J60" s="95"/>
      <c r="K60" s="95" t="s">
        <v>14</v>
      </c>
      <c r="L60" s="95"/>
      <c r="M60" s="95"/>
      <c r="N60" s="95"/>
      <c r="O60" s="95" t="s">
        <v>15</v>
      </c>
      <c r="P60" s="95"/>
      <c r="Q60" s="95"/>
      <c r="R60" s="95"/>
      <c r="S60" s="96" t="s">
        <v>39</v>
      </c>
    </row>
    <row r="61" spans="2:19" ht="16.5" thickBot="1">
      <c r="B61" s="99"/>
      <c r="C61" s="32" t="s">
        <v>1</v>
      </c>
      <c r="D61" s="32" t="s">
        <v>2</v>
      </c>
      <c r="E61" s="32" t="s">
        <v>3</v>
      </c>
      <c r="F61" s="32" t="s">
        <v>21</v>
      </c>
      <c r="G61" s="32" t="s">
        <v>4</v>
      </c>
      <c r="H61" s="32" t="s">
        <v>5</v>
      </c>
      <c r="I61" s="32" t="s">
        <v>6</v>
      </c>
      <c r="J61" s="32" t="s">
        <v>53</v>
      </c>
      <c r="K61" s="32" t="s">
        <v>7</v>
      </c>
      <c r="L61" s="32" t="s">
        <v>8</v>
      </c>
      <c r="M61" s="32" t="s">
        <v>59</v>
      </c>
      <c r="N61" s="32" t="s">
        <v>54</v>
      </c>
      <c r="O61" s="32" t="s">
        <v>9</v>
      </c>
      <c r="P61" s="32" t="s">
        <v>10</v>
      </c>
      <c r="Q61" s="32" t="s">
        <v>11</v>
      </c>
      <c r="R61" s="32" t="s">
        <v>55</v>
      </c>
      <c r="S61" s="97"/>
    </row>
    <row r="62" spans="2:19" ht="15.75">
      <c r="B62" s="14" t="s">
        <v>94</v>
      </c>
      <c r="C62" s="26">
        <v>3</v>
      </c>
      <c r="D62" s="26">
        <v>1</v>
      </c>
      <c r="E62" s="26">
        <v>3</v>
      </c>
      <c r="F62" s="23">
        <f>SUM(C62:E62)</f>
        <v>7</v>
      </c>
      <c r="G62" s="24"/>
      <c r="H62" s="24"/>
      <c r="I62" s="24"/>
      <c r="J62" s="48">
        <f>SUM(G62:I62)</f>
        <v>0</v>
      </c>
      <c r="K62" s="25"/>
      <c r="L62" s="26"/>
      <c r="M62" s="26"/>
      <c r="N62" s="23">
        <f>SUM(K62:M62)</f>
        <v>0</v>
      </c>
      <c r="O62" s="26"/>
      <c r="P62" s="26"/>
      <c r="Q62" s="26"/>
      <c r="R62" s="22">
        <f>SUM(O62:Q62)</f>
        <v>0</v>
      </c>
      <c r="S62" s="21">
        <f>F62+J62+N62+R62</f>
        <v>7</v>
      </c>
    </row>
    <row r="63" spans="2:19" ht="15.75">
      <c r="B63" s="14" t="s">
        <v>95</v>
      </c>
      <c r="C63" s="12">
        <v>0</v>
      </c>
      <c r="D63" s="12">
        <v>0</v>
      </c>
      <c r="E63" s="12">
        <v>0</v>
      </c>
      <c r="F63" s="16">
        <f>SUM(C63:E63)</f>
        <v>0</v>
      </c>
      <c r="G63" s="11"/>
      <c r="H63" s="11"/>
      <c r="I63" s="11"/>
      <c r="J63" s="49">
        <f>SUM(G63:I63)</f>
        <v>0</v>
      </c>
      <c r="K63" s="1"/>
      <c r="L63" s="12"/>
      <c r="M63" s="12"/>
      <c r="N63" s="16">
        <f>SUM(K63:M63)</f>
        <v>0</v>
      </c>
      <c r="O63" s="12"/>
      <c r="P63" s="12"/>
      <c r="Q63" s="12"/>
      <c r="R63" s="7">
        <f>SUM(O63:Q63)</f>
        <v>0</v>
      </c>
      <c r="S63" s="15">
        <f>F63+J63+N63+R63</f>
        <v>0</v>
      </c>
    </row>
    <row r="64" spans="2:19" ht="15.75">
      <c r="B64" s="14" t="s">
        <v>96</v>
      </c>
      <c r="C64" s="12">
        <v>0</v>
      </c>
      <c r="D64" s="12">
        <v>37</v>
      </c>
      <c r="E64" s="12">
        <v>0</v>
      </c>
      <c r="F64" s="16">
        <f>SUM(C64:E64)</f>
        <v>37</v>
      </c>
      <c r="G64" s="11"/>
      <c r="H64" s="11"/>
      <c r="I64" s="11"/>
      <c r="J64" s="49">
        <f>SUM(G64:I64)</f>
        <v>0</v>
      </c>
      <c r="K64" s="1"/>
      <c r="L64" s="12"/>
      <c r="M64" s="12"/>
      <c r="N64" s="16">
        <f>SUM(K64:M64)</f>
        <v>0</v>
      </c>
      <c r="O64" s="12"/>
      <c r="P64" s="12"/>
      <c r="Q64" s="12"/>
      <c r="R64" s="7">
        <f>SUM(O64:Q64)</f>
        <v>0</v>
      </c>
      <c r="S64" s="15">
        <f>F64+J64+N64+R64</f>
        <v>37</v>
      </c>
    </row>
    <row r="65" spans="2:19" ht="31.5">
      <c r="B65" s="14" t="s">
        <v>97</v>
      </c>
      <c r="C65" s="12">
        <v>0</v>
      </c>
      <c r="D65" s="12">
        <v>0</v>
      </c>
      <c r="E65" s="12">
        <v>0</v>
      </c>
      <c r="F65" s="16">
        <f>SUM(C65:E65)</f>
        <v>0</v>
      </c>
      <c r="G65" s="11"/>
      <c r="H65" s="11"/>
      <c r="I65" s="11"/>
      <c r="J65" s="49">
        <f>SUM(G65:I65)</f>
        <v>0</v>
      </c>
      <c r="K65" s="1"/>
      <c r="L65" s="47"/>
      <c r="M65" s="47"/>
      <c r="N65" s="6">
        <f>SUM(K65:M65)</f>
        <v>0</v>
      </c>
      <c r="O65" s="47"/>
      <c r="P65" s="12"/>
      <c r="Q65" s="12"/>
      <c r="R65" s="6">
        <f>SUM(O65:Q65)</f>
        <v>0</v>
      </c>
      <c r="S65" s="15">
        <f>F65+J65+N65+R65</f>
        <v>0</v>
      </c>
    </row>
    <row r="66" spans="2:19" ht="31.5">
      <c r="B66" s="14" t="s">
        <v>98</v>
      </c>
      <c r="C66" s="12">
        <v>0</v>
      </c>
      <c r="D66" s="12">
        <v>0</v>
      </c>
      <c r="E66" s="12">
        <v>0</v>
      </c>
      <c r="F66" s="16">
        <f>SUM(C66:E66)</f>
        <v>0</v>
      </c>
      <c r="G66" s="11"/>
      <c r="H66" s="11"/>
      <c r="I66" s="11"/>
      <c r="J66" s="49">
        <f>SUM(G66:I66)</f>
        <v>0</v>
      </c>
      <c r="K66" s="1"/>
      <c r="L66" s="12"/>
      <c r="M66" s="12"/>
      <c r="N66" s="16">
        <f>SUM(K66:M66)</f>
        <v>0</v>
      </c>
      <c r="O66" s="12"/>
      <c r="P66" s="12"/>
      <c r="Q66" s="12"/>
      <c r="R66" s="6">
        <f>SUM(O66:Q66)</f>
        <v>0</v>
      </c>
      <c r="S66" s="15">
        <f>F66+J66+N66+R66</f>
        <v>0</v>
      </c>
    </row>
    <row r="67" spans="2:19" ht="15.75">
      <c r="B67" s="35" t="s">
        <v>39</v>
      </c>
      <c r="C67" s="36">
        <f>SUM(C62:C66)</f>
        <v>3</v>
      </c>
      <c r="D67" s="36">
        <f>SUM(D62:D66)</f>
        <v>38</v>
      </c>
      <c r="E67" s="36">
        <f>SUM(E62:E66)</f>
        <v>3</v>
      </c>
      <c r="F67" s="36">
        <f t="shared" ref="F67:Q67" si="2">SUM(F62:F66)</f>
        <v>44</v>
      </c>
      <c r="G67" s="36">
        <f t="shared" si="2"/>
        <v>0</v>
      </c>
      <c r="H67" s="36">
        <f t="shared" si="2"/>
        <v>0</v>
      </c>
      <c r="I67" s="36">
        <f t="shared" si="2"/>
        <v>0</v>
      </c>
      <c r="J67" s="36">
        <f t="shared" si="2"/>
        <v>0</v>
      </c>
      <c r="K67" s="36">
        <f t="shared" si="2"/>
        <v>0</v>
      </c>
      <c r="L67" s="36">
        <f t="shared" si="2"/>
        <v>0</v>
      </c>
      <c r="M67" s="36">
        <f t="shared" si="2"/>
        <v>0</v>
      </c>
      <c r="N67" s="36">
        <f t="shared" si="2"/>
        <v>0</v>
      </c>
      <c r="O67" s="36">
        <f t="shared" si="2"/>
        <v>0</v>
      </c>
      <c r="P67" s="36">
        <f t="shared" si="2"/>
        <v>0</v>
      </c>
      <c r="Q67" s="36">
        <f t="shared" si="2"/>
        <v>0</v>
      </c>
      <c r="R67" s="36">
        <f>SUM(R64:R66)</f>
        <v>0</v>
      </c>
      <c r="S67" s="36">
        <f>SUM(S62:S66)</f>
        <v>44</v>
      </c>
    </row>
  </sheetData>
  <mergeCells count="14">
    <mergeCell ref="B59:S59"/>
    <mergeCell ref="C60:F60"/>
    <mergeCell ref="G60:J60"/>
    <mergeCell ref="K60:N60"/>
    <mergeCell ref="O60:R60"/>
    <mergeCell ref="S60:S61"/>
    <mergeCell ref="B60:B61"/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Z73"/>
  <sheetViews>
    <sheetView showGridLines="0" zoomScale="71" zoomScaleNormal="71" zoomScalePageLayoutView="95" workbookViewId="0">
      <selection activeCell="B4" sqref="B4"/>
    </sheetView>
  </sheetViews>
  <sheetFormatPr baseColWidth="10" defaultRowHeight="15"/>
  <cols>
    <col min="2" max="2" width="64.5703125" style="2" customWidth="1"/>
    <col min="13" max="13" width="13.42578125" customWidth="1"/>
    <col min="19" max="19" width="20.140625" customWidth="1"/>
  </cols>
  <sheetData>
    <row r="3" spans="2:19" ht="15.7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6.5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.75">
      <c r="B5" s="100" t="s">
        <v>61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</row>
    <row r="6" spans="2:19" ht="15.75">
      <c r="B6" s="98" t="s">
        <v>167</v>
      </c>
      <c r="C6" s="95" t="s">
        <v>12</v>
      </c>
      <c r="D6" s="95"/>
      <c r="E6" s="95"/>
      <c r="F6" s="95"/>
      <c r="G6" s="95" t="s">
        <v>13</v>
      </c>
      <c r="H6" s="95"/>
      <c r="I6" s="95"/>
      <c r="J6" s="95"/>
      <c r="K6" s="95" t="s">
        <v>14</v>
      </c>
      <c r="L6" s="95"/>
      <c r="M6" s="95"/>
      <c r="N6" s="95"/>
      <c r="O6" s="95" t="s">
        <v>15</v>
      </c>
      <c r="P6" s="95"/>
      <c r="Q6" s="95"/>
      <c r="R6" s="95"/>
      <c r="S6" s="96" t="s">
        <v>39</v>
      </c>
    </row>
    <row r="7" spans="2:19" ht="16.5" thickBot="1">
      <c r="B7" s="99"/>
      <c r="C7" s="32" t="s">
        <v>1</v>
      </c>
      <c r="D7" s="32" t="s">
        <v>2</v>
      </c>
      <c r="E7" s="32" t="s">
        <v>3</v>
      </c>
      <c r="F7" s="32" t="s">
        <v>21</v>
      </c>
      <c r="G7" s="32" t="s">
        <v>4</v>
      </c>
      <c r="H7" s="32" t="s">
        <v>5</v>
      </c>
      <c r="I7" s="32" t="s">
        <v>6</v>
      </c>
      <c r="J7" s="32" t="s">
        <v>53</v>
      </c>
      <c r="K7" s="32" t="s">
        <v>7</v>
      </c>
      <c r="L7" s="32" t="s">
        <v>8</v>
      </c>
      <c r="M7" s="32" t="s">
        <v>59</v>
      </c>
      <c r="N7" s="32" t="s">
        <v>54</v>
      </c>
      <c r="O7" s="32" t="s">
        <v>9</v>
      </c>
      <c r="P7" s="32" t="s">
        <v>10</v>
      </c>
      <c r="Q7" s="32" t="s">
        <v>11</v>
      </c>
      <c r="R7" s="32" t="s">
        <v>55</v>
      </c>
      <c r="S7" s="97"/>
    </row>
    <row r="8" spans="2:19" ht="15.75">
      <c r="B8" s="22" t="s">
        <v>154</v>
      </c>
      <c r="C8" s="19">
        <v>23</v>
      </c>
      <c r="D8" s="19">
        <v>279</v>
      </c>
      <c r="E8" s="19">
        <v>335</v>
      </c>
      <c r="F8" s="23">
        <f>+SUM(C8:E8)</f>
        <v>637</v>
      </c>
      <c r="G8" s="24"/>
      <c r="H8" s="24"/>
      <c r="I8" s="24"/>
      <c r="J8" s="24"/>
      <c r="K8" s="25"/>
      <c r="L8" s="26"/>
      <c r="M8" s="23"/>
      <c r="N8" s="23"/>
      <c r="O8" s="26"/>
      <c r="P8" s="26"/>
      <c r="Q8" s="26"/>
      <c r="R8" s="27"/>
      <c r="S8" s="21">
        <f>+SUM(R8,N8,J8,F8)</f>
        <v>637</v>
      </c>
    </row>
    <row r="9" spans="2:19" ht="15.75">
      <c r="B9" s="71" t="s">
        <v>155</v>
      </c>
      <c r="C9" s="6">
        <v>9255</v>
      </c>
      <c r="D9" s="6">
        <v>9644</v>
      </c>
      <c r="E9" s="6">
        <v>10928</v>
      </c>
      <c r="F9" s="23">
        <f t="shared" ref="F9" si="0">+SUM(C9:E9)</f>
        <v>29827</v>
      </c>
      <c r="G9" s="68"/>
      <c r="H9" s="68"/>
      <c r="I9" s="68"/>
      <c r="J9" s="24"/>
      <c r="K9" s="69"/>
      <c r="L9" s="67"/>
      <c r="M9" s="67"/>
      <c r="N9" s="23"/>
      <c r="O9" s="70"/>
      <c r="P9" s="70"/>
      <c r="Q9" s="70"/>
      <c r="R9" s="27"/>
      <c r="S9" s="21">
        <f>R9+N9+J9+F9</f>
        <v>29827</v>
      </c>
    </row>
    <row r="10" spans="2:19" ht="15.75">
      <c r="B10" s="7" t="s">
        <v>156</v>
      </c>
      <c r="C10" s="6">
        <v>88</v>
      </c>
      <c r="D10" s="6">
        <v>30</v>
      </c>
      <c r="E10" s="6">
        <v>49</v>
      </c>
      <c r="F10" s="23">
        <f t="shared" ref="F10" si="1">+SUM(C10:E10)</f>
        <v>167</v>
      </c>
      <c r="G10" s="68"/>
      <c r="H10" s="68"/>
      <c r="I10" s="68"/>
      <c r="J10" s="24"/>
      <c r="K10" s="69"/>
      <c r="L10" s="67"/>
      <c r="M10" s="67"/>
      <c r="N10" s="23"/>
      <c r="O10" s="70"/>
      <c r="P10" s="70"/>
      <c r="Q10" s="70"/>
      <c r="R10" s="27"/>
      <c r="S10" s="21">
        <f>R10+N10+J10+F10</f>
        <v>167</v>
      </c>
    </row>
    <row r="11" spans="2:19" ht="15" customHeight="1">
      <c r="B11" s="71" t="s">
        <v>157</v>
      </c>
      <c r="C11" s="6">
        <v>46</v>
      </c>
      <c r="D11" s="6">
        <v>839</v>
      </c>
      <c r="E11" s="6">
        <v>353</v>
      </c>
      <c r="F11" s="23">
        <f t="shared" ref="F11" si="2">+SUM(C11:E11)</f>
        <v>1238</v>
      </c>
      <c r="G11" s="68"/>
      <c r="H11" s="68"/>
      <c r="I11" s="68"/>
      <c r="J11" s="24"/>
      <c r="K11" s="69"/>
      <c r="L11" s="67"/>
      <c r="M11" s="67"/>
      <c r="N11" s="23"/>
      <c r="O11" s="70"/>
      <c r="P11" s="70"/>
      <c r="Q11" s="70"/>
      <c r="R11" s="27"/>
      <c r="S11" s="21">
        <f>R11+N11+J11+F11</f>
        <v>1238</v>
      </c>
    </row>
    <row r="12" spans="2:19" ht="15.75">
      <c r="B12" s="35" t="s">
        <v>39</v>
      </c>
      <c r="C12" s="36">
        <f>SUM(C8:C11)</f>
        <v>9412</v>
      </c>
      <c r="D12" s="36">
        <f>SUM(D8:D11)</f>
        <v>10792</v>
      </c>
      <c r="E12" s="36">
        <f>SUM(E8:E11)</f>
        <v>11665</v>
      </c>
      <c r="F12" s="36">
        <f>SUM(F8:F11)</f>
        <v>31869</v>
      </c>
      <c r="G12" s="36">
        <f t="shared" ref="G12:R12" si="3">+SUM(G8)</f>
        <v>0</v>
      </c>
      <c r="H12" s="36">
        <f t="shared" si="3"/>
        <v>0</v>
      </c>
      <c r="I12" s="36">
        <f t="shared" si="3"/>
        <v>0</v>
      </c>
      <c r="J12" s="36">
        <f t="shared" si="3"/>
        <v>0</v>
      </c>
      <c r="K12" s="36">
        <f t="shared" si="3"/>
        <v>0</v>
      </c>
      <c r="L12" s="36">
        <f t="shared" si="3"/>
        <v>0</v>
      </c>
      <c r="M12" s="36">
        <f t="shared" si="3"/>
        <v>0</v>
      </c>
      <c r="N12" s="36">
        <f t="shared" si="3"/>
        <v>0</v>
      </c>
      <c r="O12" s="36">
        <f t="shared" si="3"/>
        <v>0</v>
      </c>
      <c r="P12" s="36">
        <f t="shared" si="3"/>
        <v>0</v>
      </c>
      <c r="Q12" s="36">
        <f t="shared" si="3"/>
        <v>0</v>
      </c>
      <c r="R12" s="36">
        <f t="shared" si="3"/>
        <v>0</v>
      </c>
      <c r="S12" s="36">
        <f>SUM(S8:S11)</f>
        <v>31869</v>
      </c>
    </row>
    <row r="62" spans="2:26" ht="15.75" thickBot="1"/>
    <row r="63" spans="2:26" ht="15" customHeight="1">
      <c r="B63" s="124" t="s">
        <v>100</v>
      </c>
      <c r="C63" s="125"/>
      <c r="D63" s="126"/>
      <c r="E63" s="166" t="s">
        <v>101</v>
      </c>
      <c r="F63" s="167"/>
      <c r="G63" s="167"/>
      <c r="H63" s="167"/>
      <c r="I63" s="167"/>
      <c r="J63" s="167"/>
      <c r="K63" s="167"/>
      <c r="L63" s="168"/>
      <c r="M63" s="124" t="s">
        <v>101</v>
      </c>
      <c r="N63" s="125"/>
      <c r="O63" s="125"/>
      <c r="P63" s="125"/>
      <c r="Q63" s="125"/>
      <c r="R63" s="125"/>
      <c r="S63" s="126"/>
      <c r="T63" s="124" t="s">
        <v>101</v>
      </c>
      <c r="U63" s="125"/>
      <c r="V63" s="125"/>
      <c r="W63" s="125"/>
      <c r="X63" s="125"/>
      <c r="Y63" s="125"/>
      <c r="Z63" s="126"/>
    </row>
    <row r="64" spans="2:26" ht="15.75" customHeight="1" thickBot="1">
      <c r="B64" s="127"/>
      <c r="C64" s="128"/>
      <c r="D64" s="129"/>
      <c r="E64" s="169"/>
      <c r="F64" s="170"/>
      <c r="G64" s="170"/>
      <c r="H64" s="170"/>
      <c r="I64" s="170"/>
      <c r="J64" s="170"/>
      <c r="K64" s="170"/>
      <c r="L64" s="171"/>
      <c r="M64" s="127"/>
      <c r="N64" s="128"/>
      <c r="O64" s="128"/>
      <c r="P64" s="128"/>
      <c r="Q64" s="128"/>
      <c r="R64" s="128"/>
      <c r="S64" s="129"/>
      <c r="T64" s="127"/>
      <c r="U64" s="128"/>
      <c r="V64" s="128"/>
      <c r="W64" s="128"/>
      <c r="X64" s="128"/>
      <c r="Y64" s="128"/>
      <c r="Z64" s="129"/>
    </row>
    <row r="65" spans="2:26" ht="15" customHeight="1">
      <c r="B65" s="50"/>
      <c r="C65" s="51"/>
      <c r="D65" s="52"/>
      <c r="E65" s="151"/>
      <c r="F65" s="152"/>
      <c r="G65" s="152"/>
      <c r="H65" s="152"/>
      <c r="I65" s="152"/>
      <c r="J65" s="152"/>
      <c r="K65" s="152"/>
      <c r="L65" s="153"/>
      <c r="M65" s="130"/>
      <c r="N65" s="131"/>
      <c r="O65" s="131"/>
      <c r="P65" s="131"/>
      <c r="Q65" s="131"/>
      <c r="R65" s="131"/>
      <c r="S65" s="132"/>
      <c r="T65" s="130"/>
      <c r="U65" s="131"/>
      <c r="V65" s="131"/>
      <c r="W65" s="131"/>
      <c r="X65" s="131"/>
      <c r="Y65" s="131"/>
      <c r="Z65" s="132"/>
    </row>
    <row r="66" spans="2:26" ht="15" customHeight="1">
      <c r="B66" s="53"/>
      <c r="C66" s="58"/>
      <c r="D66" s="54"/>
      <c r="E66" s="154"/>
      <c r="F66" s="155"/>
      <c r="G66" s="155"/>
      <c r="H66" s="155"/>
      <c r="I66" s="155"/>
      <c r="J66" s="155"/>
      <c r="K66" s="155"/>
      <c r="L66" s="156"/>
      <c r="M66" s="133"/>
      <c r="N66" s="134"/>
      <c r="O66" s="134"/>
      <c r="P66" s="134"/>
      <c r="Q66" s="134"/>
      <c r="R66" s="134"/>
      <c r="S66" s="135"/>
      <c r="T66" s="133"/>
      <c r="U66" s="134"/>
      <c r="V66" s="134"/>
      <c r="W66" s="134"/>
      <c r="X66" s="134"/>
      <c r="Y66" s="134"/>
      <c r="Z66" s="135"/>
    </row>
    <row r="67" spans="2:26" ht="15" customHeight="1">
      <c r="B67" s="53"/>
      <c r="C67" s="58"/>
      <c r="D67" s="54"/>
      <c r="E67" s="154"/>
      <c r="F67" s="155"/>
      <c r="G67" s="155"/>
      <c r="H67" s="155"/>
      <c r="I67" s="155"/>
      <c r="J67" s="155"/>
      <c r="K67" s="155"/>
      <c r="L67" s="156"/>
      <c r="M67" s="133"/>
      <c r="N67" s="134"/>
      <c r="O67" s="134"/>
      <c r="P67" s="134"/>
      <c r="Q67" s="134"/>
      <c r="R67" s="134"/>
      <c r="S67" s="135"/>
      <c r="T67" s="133"/>
      <c r="U67" s="134"/>
      <c r="V67" s="134"/>
      <c r="W67" s="134"/>
      <c r="X67" s="134"/>
      <c r="Y67" s="134"/>
      <c r="Z67" s="135"/>
    </row>
    <row r="68" spans="2:26" ht="15" customHeight="1">
      <c r="B68" s="53"/>
      <c r="C68" s="58"/>
      <c r="D68" s="54"/>
      <c r="E68" s="154"/>
      <c r="F68" s="155"/>
      <c r="G68" s="155"/>
      <c r="H68" s="155"/>
      <c r="I68" s="155"/>
      <c r="J68" s="155"/>
      <c r="K68" s="155"/>
      <c r="L68" s="156"/>
      <c r="M68" s="133"/>
      <c r="N68" s="134"/>
      <c r="O68" s="134"/>
      <c r="P68" s="134"/>
      <c r="Q68" s="134"/>
      <c r="R68" s="134"/>
      <c r="S68" s="135"/>
      <c r="T68" s="133"/>
      <c r="U68" s="134"/>
      <c r="V68" s="134"/>
      <c r="W68" s="134"/>
      <c r="X68" s="134"/>
      <c r="Y68" s="134"/>
      <c r="Z68" s="135"/>
    </row>
    <row r="69" spans="2:26" ht="15" customHeight="1">
      <c r="B69" s="53"/>
      <c r="C69" s="58"/>
      <c r="D69" s="54"/>
      <c r="E69" s="154"/>
      <c r="F69" s="155"/>
      <c r="G69" s="155"/>
      <c r="H69" s="155"/>
      <c r="I69" s="155"/>
      <c r="J69" s="155"/>
      <c r="K69" s="155"/>
      <c r="L69" s="156"/>
      <c r="M69" s="133"/>
      <c r="N69" s="134"/>
      <c r="O69" s="134"/>
      <c r="P69" s="134"/>
      <c r="Q69" s="134"/>
      <c r="R69" s="134"/>
      <c r="S69" s="135"/>
      <c r="T69" s="133"/>
      <c r="U69" s="134"/>
      <c r="V69" s="134"/>
      <c r="W69" s="134"/>
      <c r="X69" s="134"/>
      <c r="Y69" s="134"/>
      <c r="Z69" s="135"/>
    </row>
    <row r="70" spans="2:26" ht="15" customHeight="1">
      <c r="B70" s="53"/>
      <c r="C70" s="58"/>
      <c r="D70" s="54"/>
      <c r="E70" s="154"/>
      <c r="F70" s="155"/>
      <c r="G70" s="155"/>
      <c r="H70" s="155"/>
      <c r="I70" s="155"/>
      <c r="J70" s="155"/>
      <c r="K70" s="155"/>
      <c r="L70" s="156"/>
      <c r="M70" s="133"/>
      <c r="N70" s="134"/>
      <c r="O70" s="134"/>
      <c r="P70" s="134"/>
      <c r="Q70" s="134"/>
      <c r="R70" s="134"/>
      <c r="S70" s="135"/>
      <c r="T70" s="133"/>
      <c r="U70" s="134"/>
      <c r="V70" s="134"/>
      <c r="W70" s="134"/>
      <c r="X70" s="134"/>
      <c r="Y70" s="134"/>
      <c r="Z70" s="135"/>
    </row>
    <row r="71" spans="2:26" ht="15.75" customHeight="1" thickBot="1">
      <c r="B71" s="55"/>
      <c r="C71" s="56"/>
      <c r="D71" s="57"/>
      <c r="E71" s="157"/>
      <c r="F71" s="158"/>
      <c r="G71" s="158"/>
      <c r="H71" s="158"/>
      <c r="I71" s="158"/>
      <c r="J71" s="158"/>
      <c r="K71" s="158"/>
      <c r="L71" s="159"/>
      <c r="M71" s="136"/>
      <c r="N71" s="137"/>
      <c r="O71" s="137"/>
      <c r="P71" s="137"/>
      <c r="Q71" s="137"/>
      <c r="R71" s="137"/>
      <c r="S71" s="138"/>
      <c r="T71" s="136"/>
      <c r="U71" s="137"/>
      <c r="V71" s="137"/>
      <c r="W71" s="137"/>
      <c r="X71" s="137"/>
      <c r="Y71" s="137"/>
      <c r="Z71" s="138"/>
    </row>
    <row r="72" spans="2:26" ht="15" customHeight="1">
      <c r="B72" s="145" t="s">
        <v>173</v>
      </c>
      <c r="C72" s="146"/>
      <c r="D72" s="147"/>
      <c r="E72" s="160" t="s">
        <v>158</v>
      </c>
      <c r="F72" s="161"/>
      <c r="G72" s="161"/>
      <c r="H72" s="161"/>
      <c r="I72" s="161"/>
      <c r="J72" s="161"/>
      <c r="K72" s="161"/>
      <c r="L72" s="162"/>
      <c r="M72" s="139" t="s">
        <v>159</v>
      </c>
      <c r="N72" s="140"/>
      <c r="O72" s="140"/>
      <c r="P72" s="140"/>
      <c r="Q72" s="140"/>
      <c r="R72" s="140"/>
      <c r="S72" s="141"/>
      <c r="T72" s="139" t="s">
        <v>102</v>
      </c>
      <c r="U72" s="140"/>
      <c r="V72" s="140"/>
      <c r="W72" s="140"/>
      <c r="X72" s="140"/>
      <c r="Y72" s="140"/>
      <c r="Z72" s="141"/>
    </row>
    <row r="73" spans="2:26" ht="15.75" customHeight="1" thickBot="1">
      <c r="B73" s="148"/>
      <c r="C73" s="149"/>
      <c r="D73" s="150"/>
      <c r="E73" s="163"/>
      <c r="F73" s="164"/>
      <c r="G73" s="164"/>
      <c r="H73" s="164"/>
      <c r="I73" s="164"/>
      <c r="J73" s="164"/>
      <c r="K73" s="164"/>
      <c r="L73" s="165"/>
      <c r="M73" s="142"/>
      <c r="N73" s="143"/>
      <c r="O73" s="143"/>
      <c r="P73" s="143"/>
      <c r="Q73" s="143"/>
      <c r="R73" s="143"/>
      <c r="S73" s="144"/>
      <c r="T73" s="142"/>
      <c r="U73" s="143"/>
      <c r="V73" s="143"/>
      <c r="W73" s="143"/>
      <c r="X73" s="143"/>
      <c r="Y73" s="143"/>
      <c r="Z73" s="144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7" right="0.7" top="0.75" bottom="0.75" header="0.3" footer="0.3"/>
  <pageSetup scale="24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PASAJEROS'!Área_de_impresión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Montero</dc:creator>
  <cp:lastModifiedBy>Juan Omar Pilar</cp:lastModifiedBy>
  <cp:lastPrinted>2023-04-19T18:58:05Z</cp:lastPrinted>
  <dcterms:created xsi:type="dcterms:W3CDTF">2022-12-07T16:03:21Z</dcterms:created>
  <dcterms:modified xsi:type="dcterms:W3CDTF">2023-04-19T18:59:22Z</dcterms:modified>
</cp:coreProperties>
</file>