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1000" firstSheet="5" activeTab="5"/>
  </bookViews>
  <sheets>
    <sheet name="ENERO 2023" sheetId="1" r:id="rId1"/>
    <sheet name="RENOVACIONES " sheetId="2" r:id="rId2"/>
    <sheet name="CAMBIO DE CAT " sheetId="3" r:id="rId3"/>
    <sheet name="RE-EXAMENES " sheetId="4" r:id="rId4"/>
    <sheet name="MARZO 2023" sheetId="5" r:id="rId5"/>
    <sheet name="RENOVACIONES  (2)" sheetId="6" r:id="rId6"/>
    <sheet name="CAMBIO DE CAT  (2)" sheetId="7" r:id="rId7"/>
    <sheet name="RE-EXAMENES  (2)" sheetId="8" r:id="rId8"/>
    <sheet name="TRANSPORTE DE CARGA" sheetId="9" r:id="rId9"/>
    <sheet name="ENEVIAL TRIMESTRE 1" sheetId="10" r:id="rId10"/>
    <sheet name="VEHICULO DE MOTOR" sheetId="11" r:id="rId11"/>
    <sheet name="PERMISOS ESPECIALES" sheetId="12" r:id="rId12"/>
    <sheet name="TRÁNSITO Y VIALIDAD" sheetId="13" r:id="rId13"/>
  </sheets>
  <definedNames>
    <definedName name="_xlnm.Print_Area" localSheetId="2">'CAMBIO DE CAT '!$A$1:$D$21</definedName>
    <definedName name="_xlnm.Print_Area" localSheetId="6">'CAMBIO DE CAT  (2)'!$A$1:$D$21</definedName>
    <definedName name="_xlnm.Print_Area" localSheetId="0">'ENERO 2023'!$A$1:$N$38</definedName>
    <definedName name="_xlnm.Print_Area" localSheetId="4">'MARZO 2023'!$A$1:$N$42</definedName>
    <definedName name="_xlnm.Print_Area" localSheetId="3">'RE-EXAMENES '!$A$1:$D$20</definedName>
    <definedName name="_xlnm.Print_Area" localSheetId="7">'RE-EXAMENES  (2)'!$A$1:$D$20</definedName>
    <definedName name="_xlnm.Print_Area" localSheetId="1">'RENOVACIONES '!$A$1:$H$27</definedName>
    <definedName name="_xlnm.Print_Area" localSheetId="5">'RENOVACIONES  (2)'!$A$1:$H$31</definedName>
    <definedName name="_xlnm.Print_Titles" localSheetId="2">'CAMBIO DE CAT '!$1:$4</definedName>
    <definedName name="_xlnm.Print_Titles" localSheetId="6">'CAMBIO DE CAT  (2)'!$1:$4</definedName>
    <definedName name="_xlnm.Print_Titles" localSheetId="0">'ENERO 2023'!$1:$4</definedName>
    <definedName name="_xlnm.Print_Titles" localSheetId="4">'MARZO 2023'!$1:$4</definedName>
    <definedName name="_xlnm.Print_Titles" localSheetId="3">'RE-EXAMENES '!$1:$3</definedName>
    <definedName name="_xlnm.Print_Titles" localSheetId="7">'RE-EXAMENES  (2)'!$1:$3</definedName>
    <definedName name="_xlnm.Print_Titles" localSheetId="1">'RENOVACIONES '!$1:$4</definedName>
    <definedName name="_xlnm.Print_Titles" localSheetId="5">'RENOVACIONES  (2)'!$1:$4</definedName>
  </definedNames>
  <calcPr fullCalcOnLoad="1"/>
</workbook>
</file>

<file path=xl/sharedStrings.xml><?xml version="1.0" encoding="utf-8"?>
<sst xmlns="http://schemas.openxmlformats.org/spreadsheetml/2006/main" count="595" uniqueCount="181">
  <si>
    <t>MODULOS</t>
  </si>
  <si>
    <t>SANTO DOMINGO</t>
  </si>
  <si>
    <t>SANTIAGO</t>
  </si>
  <si>
    <t>TOTAL GENERAL</t>
  </si>
  <si>
    <t>AZUA</t>
  </si>
  <si>
    <t>SAN FCO MACORIS</t>
  </si>
  <si>
    <t>MULT-CHURCHILL</t>
  </si>
  <si>
    <t>PUERTO PLATA</t>
  </si>
  <si>
    <t>MAO</t>
  </si>
  <si>
    <t xml:space="preserve">       NUEVO</t>
  </si>
  <si>
    <t>Cambio de Diplomatico</t>
  </si>
  <si>
    <t>Categoria (5)</t>
  </si>
  <si>
    <t>Cambio de Categoria</t>
  </si>
  <si>
    <t>Oficial a Civil</t>
  </si>
  <si>
    <t>Duplicados</t>
  </si>
  <si>
    <t>Renovacion</t>
  </si>
  <si>
    <t>Licencia de Motorista</t>
  </si>
  <si>
    <t>Licencia de  Conducir</t>
  </si>
  <si>
    <t>Carnet de   Aprendizaje</t>
  </si>
  <si>
    <t>Cambio de  Origen de extranjero dominicano</t>
  </si>
  <si>
    <t>HIGUEY</t>
  </si>
  <si>
    <t>BARAHONA</t>
  </si>
  <si>
    <t>SAN JUAN DE LA M.</t>
  </si>
  <si>
    <t>NAGUA</t>
  </si>
  <si>
    <t>LA VEGA</t>
  </si>
  <si>
    <t>POLICIA SANTIAGO</t>
  </si>
  <si>
    <t>ESTADISTICA DE LICENCIAS DE CONDUCIR CIVILES</t>
  </si>
  <si>
    <t xml:space="preserve">MODULOS </t>
  </si>
  <si>
    <t>Cambio de Civil a Policia</t>
  </si>
  <si>
    <t>TOTAL GRAL</t>
  </si>
  <si>
    <t xml:space="preserve">Total </t>
  </si>
  <si>
    <t>MILITARES</t>
  </si>
  <si>
    <t>ESTADISTICA DE LICENCIAS DE CONDUCIR MILITARES</t>
  </si>
  <si>
    <t>POLICIA STO DGO</t>
  </si>
  <si>
    <t>CATEGORIA (00)</t>
  </si>
  <si>
    <t>CATEGORIA (01)</t>
  </si>
  <si>
    <t>CATEGORIA (02)</t>
  </si>
  <si>
    <t>CATEGORIA (03)</t>
  </si>
  <si>
    <t>CATEGORIA (04)</t>
  </si>
  <si>
    <t>CATEGORIA (05)</t>
  </si>
  <si>
    <t>ESTADISTICA DE RENOVACIONES LICENCIAS POR CATEGORIA</t>
  </si>
  <si>
    <t>ESTADISTICA DE LICENCIAS DE CONDUCIR POLICIA</t>
  </si>
  <si>
    <t xml:space="preserve">ESTADISTICA DE RE-EXAMEN TEORICO Y PRACTICO </t>
  </si>
  <si>
    <t>Re-examen Teorico</t>
  </si>
  <si>
    <t>Re-examen Practico</t>
  </si>
  <si>
    <t>Cambio de Transmision</t>
  </si>
  <si>
    <t>ESTADISTICA DE CAMBIO DE CATEGORIA</t>
  </si>
  <si>
    <t>Militar a Civil</t>
  </si>
  <si>
    <t>MEGACENTRO</t>
  </si>
  <si>
    <t>SAMBIL</t>
  </si>
  <si>
    <t>ROMANA</t>
  </si>
  <si>
    <t>Licencia de  Motorista</t>
  </si>
  <si>
    <t xml:space="preserve">SAN FRANCISCO </t>
  </si>
  <si>
    <t>BLUE MALL</t>
  </si>
  <si>
    <t>NEW YORK</t>
  </si>
  <si>
    <t>MADRID</t>
  </si>
  <si>
    <t xml:space="preserve"> CONSOLIDADO 01 AL 31 DE ENERO 2023</t>
  </si>
  <si>
    <t xml:space="preserve"> CONSOLIDADO 01 AL 28 DE FEBRERO 2023</t>
  </si>
  <si>
    <t>UNIDAD MOVIL V</t>
  </si>
  <si>
    <t>UNIDAD MOVIL VI</t>
  </si>
  <si>
    <t>UNIDAD MOVIL VIII</t>
  </si>
  <si>
    <t>ORLANDO FLORIDA</t>
  </si>
  <si>
    <t>SERVICIOS DE ENEVIAL</t>
  </si>
  <si>
    <t>Período: 2023</t>
  </si>
  <si>
    <t>1er Trimestre</t>
  </si>
  <si>
    <t>2do Trimestre</t>
  </si>
  <si>
    <t>3er Trimestre</t>
  </si>
  <si>
    <t>4to Trimestre</t>
  </si>
  <si>
    <t xml:space="preserve">TOTAL GENERAL </t>
  </si>
  <si>
    <t>Enero</t>
  </si>
  <si>
    <t>Febrero</t>
  </si>
  <si>
    <t>Marzo</t>
  </si>
  <si>
    <t>Total 1T</t>
  </si>
  <si>
    <t>Abril</t>
  </si>
  <si>
    <t>Mayo</t>
  </si>
  <si>
    <t>Junio</t>
  </si>
  <si>
    <t>Total 2T</t>
  </si>
  <si>
    <t>Julio</t>
  </si>
  <si>
    <t>Agosto</t>
  </si>
  <si>
    <t xml:space="preserve">Septiembre </t>
  </si>
  <si>
    <t>Total 3T</t>
  </si>
  <si>
    <t>Octubre</t>
  </si>
  <si>
    <t>Noviembre</t>
  </si>
  <si>
    <t>Diciembre</t>
  </si>
  <si>
    <t>Total 4T</t>
  </si>
  <si>
    <t xml:space="preserve">Parque de Edecucacion Vial en Ciudad Juan Bosch </t>
  </si>
  <si>
    <t>Educación Vial para obtención de Licencia de Conducir</t>
  </si>
  <si>
    <t xml:space="preserve">Reducacion Vial para Infractores de Transito </t>
  </si>
  <si>
    <t>Acciones Formativas</t>
  </si>
  <si>
    <t xml:space="preserve">DIRECCIÓN DE TRÁNSITO Y VIALIDAD
</t>
  </si>
  <si>
    <t>Departamento de Gestion de Vias</t>
  </si>
  <si>
    <t>Mes</t>
  </si>
  <si>
    <t>Trimestre 1</t>
  </si>
  <si>
    <t>Trimestre 2</t>
  </si>
  <si>
    <t>Trimestre 3</t>
  </si>
  <si>
    <t>Trimestre 4</t>
  </si>
  <si>
    <t>Servicios Entregados 2023</t>
  </si>
  <si>
    <t>T1</t>
  </si>
  <si>
    <t>T2</t>
  </si>
  <si>
    <t>T3</t>
  </si>
  <si>
    <t>T 4</t>
  </si>
  <si>
    <t xml:space="preserve">Garantizar el correcto funcionamiento de las Terminales privadas de pasajeros. </t>
  </si>
  <si>
    <t>Permisos para realizar actividades en vía publica</t>
  </si>
  <si>
    <t>Permiso para cierre temporal de carril o tramo vial</t>
  </si>
  <si>
    <t>Permiso para circulación vehicular en zonas restringidas</t>
  </si>
  <si>
    <t>Permiso de circulación con carga sobredimensionada</t>
  </si>
  <si>
    <t>Permiso para filmaciones en vía publica</t>
  </si>
  <si>
    <t>Permiso estacionamiento por carga/descarga y otros</t>
  </si>
  <si>
    <t>Permisos de trabajos en vía publica</t>
  </si>
  <si>
    <t>Permisos ocupación de carril para vaciado de hormigón</t>
  </si>
  <si>
    <t>EXTRAPESADO</t>
  </si>
  <si>
    <t>PUNTUAL</t>
  </si>
  <si>
    <t>RECURRENTE</t>
  </si>
  <si>
    <t>Total permisos por trimestre</t>
  </si>
  <si>
    <t>Departamento de Supervision y Señalizacion de Vias</t>
  </si>
  <si>
    <t>Evaluacion de puntos y/o Tramos solicitados</t>
  </si>
  <si>
    <t>Seguimineto y supervicion de recomendaciones realizadas</t>
  </si>
  <si>
    <t>Colocacion de señales verticales (unidad)</t>
  </si>
  <si>
    <t>Aplicación de señales horizontales recomendadas, metros lineales (Pintura de Trafico)</t>
  </si>
  <si>
    <t>Colocacion de elementos de seguridad y canalizacion de transito adecuados (Boyas)</t>
  </si>
  <si>
    <t>Total por trimestre</t>
  </si>
  <si>
    <t xml:space="preserve"> CONSOLIDADO 01 AL 31 DE MARZO 2023</t>
  </si>
  <si>
    <t>ORLANDO FL.</t>
  </si>
  <si>
    <t xml:space="preserve">SERVICIOS DE TRANSPORTE DE CARGA </t>
  </si>
  <si>
    <t xml:space="preserve">Registro Transporte de Carga </t>
  </si>
  <si>
    <t>Certificaciones de Inscripción de  Registros</t>
  </si>
  <si>
    <t>Permisos de Circulación Vehículos de Carga ZAR</t>
  </si>
  <si>
    <t xml:space="preserve">Permiso Especial para carga sobredimensionada y/o Sobre Peso </t>
  </si>
  <si>
    <t>Permiso Especial para Transporte de Doble Cola</t>
  </si>
  <si>
    <t xml:space="preserve">Permisos de Circulación Vehículos de Carga en días Feriados </t>
  </si>
  <si>
    <r>
      <t xml:space="preserve">PERMISOS DE EMITIDOS </t>
    </r>
    <r>
      <rPr>
        <b/>
        <sz val="12"/>
        <color indexed="10"/>
        <rFont val="Calibri"/>
        <family val="2"/>
      </rPr>
      <t xml:space="preserve"> EN FERIADO DE SEMANA</t>
    </r>
    <r>
      <rPr>
        <b/>
        <sz val="12"/>
        <rFont val="Calibri"/>
        <family val="2"/>
      </rPr>
      <t xml:space="preserve"> SANTA POR TIPO DE CARGA </t>
    </r>
  </si>
  <si>
    <t xml:space="preserve">TIPO DE CARGA </t>
  </si>
  <si>
    <t>TOTAL</t>
  </si>
  <si>
    <t xml:space="preserve">Abastecimiento de Alimentos </t>
  </si>
  <si>
    <t xml:space="preserve">Agua Envasada </t>
  </si>
  <si>
    <t xml:space="preserve">Alimentos Perecederos en Poco Tiempo </t>
  </si>
  <si>
    <t>Cal Viva para Genereción Electrica</t>
  </si>
  <si>
    <t xml:space="preserve">Combustible </t>
  </si>
  <si>
    <t>Envases y Papel Desechables</t>
  </si>
  <si>
    <t>Juguetes</t>
  </si>
  <si>
    <t xml:space="preserve">Medicamentos, Equipos Medicos y Servicios de Desechos Hospitalarios </t>
  </si>
  <si>
    <t xml:space="preserve">Organización de Eventos </t>
  </si>
  <si>
    <t>Pollos</t>
  </si>
  <si>
    <t xml:space="preserve">Transporte de Valores </t>
  </si>
  <si>
    <r>
      <t xml:space="preserve">PERMISOS DE CARGA  EMITIDOS </t>
    </r>
    <r>
      <rPr>
        <b/>
        <sz val="12"/>
        <color indexed="10"/>
        <rFont val="Calibri"/>
        <family val="2"/>
      </rPr>
      <t>PARA ZONA DE ACCESO RESTINGIDO</t>
    </r>
    <r>
      <rPr>
        <b/>
        <sz val="12"/>
        <rFont val="Calibri"/>
        <family val="2"/>
      </rPr>
      <t xml:space="preserve"> SEGÚN SECTOR</t>
    </r>
    <r>
      <rPr>
        <b/>
        <sz val="12"/>
        <color indexed="10"/>
        <rFont val="Calibri"/>
        <family val="2"/>
      </rPr>
      <t xml:space="preserve">  AL QUE PERTENECE </t>
    </r>
  </si>
  <si>
    <t xml:space="preserve">SECTOR </t>
  </si>
  <si>
    <t xml:space="preserve">Alimentos </t>
  </si>
  <si>
    <t xml:space="preserve">Bebidas </t>
  </si>
  <si>
    <t xml:space="preserve">Comercio </t>
  </si>
  <si>
    <t xml:space="preserve">Construcción </t>
  </si>
  <si>
    <t xml:space="preserve">Energía </t>
  </si>
  <si>
    <t xml:space="preserve">Industria Manofacturera </t>
  </si>
  <si>
    <t>Salud</t>
  </si>
  <si>
    <t xml:space="preserve">Zona Francas </t>
  </si>
  <si>
    <r>
      <t>PERMISOS ENTREGADOS</t>
    </r>
    <r>
      <rPr>
        <b/>
        <sz val="12"/>
        <color indexed="10"/>
        <rFont val="Calibri"/>
        <family val="2"/>
      </rPr>
      <t xml:space="preserve"> PARA ZONA DE ACCESO RESTINGIDO SEGÚN  TAMAÑO </t>
    </r>
    <r>
      <rPr>
        <b/>
        <sz val="12"/>
        <rFont val="Calibri"/>
        <family val="2"/>
      </rPr>
      <t xml:space="preserve">DE LOS  VEHICULOS </t>
    </r>
  </si>
  <si>
    <r>
      <rPr>
        <b/>
        <sz val="12"/>
        <color indexed="10"/>
        <rFont val="Calibri"/>
        <family val="2"/>
      </rPr>
      <t>CANTIDAD DE</t>
    </r>
    <r>
      <rPr>
        <b/>
        <sz val="12"/>
        <color indexed="8"/>
        <rFont val="Calibri"/>
        <family val="2"/>
      </rPr>
      <t xml:space="preserve"> EJES</t>
    </r>
  </si>
  <si>
    <t>Cuatro Ejes</t>
  </si>
  <si>
    <t xml:space="preserve">Cinco Ejes </t>
  </si>
  <si>
    <t xml:space="preserve">Seis Ejes </t>
  </si>
  <si>
    <t xml:space="preserve">Siete Ejes o mas </t>
  </si>
  <si>
    <t>TIPOS DE PERMISOS EN ZONA DE ACCESO RESTRINGIDO (ZAR)</t>
  </si>
  <si>
    <t xml:space="preserve">TIPOS DE PERMISOS </t>
  </si>
  <si>
    <t>Puntual</t>
  </si>
  <si>
    <t xml:space="preserve">Recurrente </t>
  </si>
  <si>
    <t xml:space="preserve">Extrapesado </t>
  </si>
  <si>
    <t xml:space="preserve">DIRECCIÓN DE VEHICULOS DE MOTOR </t>
  </si>
  <si>
    <t>Ene</t>
  </si>
  <si>
    <t>Feb</t>
  </si>
  <si>
    <t>Mar</t>
  </si>
  <si>
    <t>Certificacion de Trailer</t>
  </si>
  <si>
    <t>Certificacion de Buggys</t>
  </si>
  <si>
    <t>Transformaciones de vehiculos</t>
  </si>
  <si>
    <t>Contactos con operadores de TP</t>
  </si>
  <si>
    <t>Descripción</t>
  </si>
  <si>
    <t>Inspección de vehiculos</t>
  </si>
  <si>
    <t>Inspección de Four Wheel</t>
  </si>
  <si>
    <t>Recepción de documentos TP</t>
  </si>
  <si>
    <t xml:space="preserve">Enero </t>
  </si>
  <si>
    <t xml:space="preserve">Permiso Publicidad Exterior </t>
  </si>
  <si>
    <t xml:space="preserve">Permisos Especiales </t>
  </si>
  <si>
    <t xml:space="preserve">Marzo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</si>
</sst>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mmm\-yyyy"/>
    <numFmt numFmtId="179" formatCode="[$-1C0A]dddd\,\ dd&quot; de &quot;mmmm&quot; de &quot;yyyy"/>
    <numFmt numFmtId="180" formatCode="0_);[Red]\(0\)"/>
    <numFmt numFmtId="181" formatCode="000,000"/>
    <numFmt numFmtId="182" formatCode="000,000,000"/>
    <numFmt numFmtId="183" formatCode="00,000"/>
    <numFmt numFmtId="184" formatCode="[$-1C0A]hh:mm:ss\ AM/PM"/>
    <numFmt numFmtId="185" formatCode="_0\,000"/>
    <numFmt numFmtId="186" formatCode="&quot;RD$&quot;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b/>
      <sz val="12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12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2" fillId="32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3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58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10" fillId="34" borderId="11" xfId="0" applyFont="1" applyFill="1" applyBorder="1" applyAlignment="1">
      <alignment horizontal="left"/>
    </xf>
    <xf numFmtId="3" fontId="10" fillId="34" borderId="11" xfId="0" applyNumberFormat="1" applyFont="1" applyFill="1" applyBorder="1" applyAlignment="1">
      <alignment/>
    </xf>
    <xf numFmtId="0" fontId="55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/>
    </xf>
    <xf numFmtId="3" fontId="55" fillId="35" borderId="24" xfId="0" applyNumberFormat="1" applyFont="1" applyFill="1" applyBorder="1" applyAlignment="1">
      <alignment horizontal="center" vertical="center"/>
    </xf>
    <xf numFmtId="3" fontId="55" fillId="35" borderId="10" xfId="0" applyNumberFormat="1" applyFont="1" applyFill="1" applyBorder="1" applyAlignment="1">
      <alignment horizontal="center" vertical="center"/>
    </xf>
    <xf numFmtId="3" fontId="36" fillId="0" borderId="25" xfId="52" applyNumberFormat="1" applyFont="1" applyBorder="1" applyAlignment="1">
      <alignment horizontal="left" vertical="center" wrapText="1"/>
      <protection/>
    </xf>
    <xf numFmtId="3" fontId="0" fillId="0" borderId="11" xfId="0" applyNumberFormat="1" applyBorder="1" applyAlignment="1">
      <alignment horizontal="center" vertical="center"/>
    </xf>
    <xf numFmtId="3" fontId="55" fillId="35" borderId="11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55" fillId="35" borderId="12" xfId="0" applyNumberFormat="1" applyFont="1" applyFill="1" applyBorder="1" applyAlignment="1">
      <alignment horizontal="center" vertical="center"/>
    </xf>
    <xf numFmtId="0" fontId="36" fillId="0" borderId="11" xfId="52" applyFont="1" applyBorder="1" applyAlignment="1" applyProtection="1">
      <alignment vertical="center" wrapText="1"/>
      <protection locked="0"/>
    </xf>
    <xf numFmtId="0" fontId="59" fillId="0" borderId="11" xfId="52" applyFont="1" applyBorder="1" applyAlignment="1">
      <alignment vertical="center" wrapText="1"/>
      <protection/>
    </xf>
    <xf numFmtId="0" fontId="55" fillId="0" borderId="26" xfId="0" applyFont="1" applyBorder="1" applyAlignment="1">
      <alignment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left" vertical="center" wrapText="1"/>
    </xf>
    <xf numFmtId="0" fontId="36" fillId="0" borderId="11" xfId="52" applyFont="1" applyBorder="1" applyAlignment="1">
      <alignment vertical="center" wrapText="1"/>
      <protection/>
    </xf>
    <xf numFmtId="1" fontId="55" fillId="35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55" fillId="0" borderId="15" xfId="0" applyFont="1" applyBorder="1" applyAlignment="1">
      <alignment/>
    </xf>
    <xf numFmtId="3" fontId="55" fillId="35" borderId="15" xfId="0" applyNumberFormat="1" applyFont="1" applyFill="1" applyBorder="1" applyAlignment="1">
      <alignment horizontal="center"/>
    </xf>
    <xf numFmtId="3" fontId="55" fillId="0" borderId="15" xfId="0" applyNumberFormat="1" applyFont="1" applyBorder="1" applyAlignment="1">
      <alignment horizontal="center"/>
    </xf>
    <xf numFmtId="0" fontId="36" fillId="0" borderId="12" xfId="52" applyFont="1" applyBorder="1" applyAlignment="1" applyProtection="1">
      <alignment vertical="center" wrapText="1"/>
      <protection locked="0"/>
    </xf>
    <xf numFmtId="0" fontId="55" fillId="0" borderId="27" xfId="0" applyFont="1" applyBorder="1" applyAlignment="1">
      <alignment/>
    </xf>
    <xf numFmtId="0" fontId="55" fillId="0" borderId="28" xfId="0" applyFont="1" applyBorder="1" applyAlignment="1">
      <alignment horizontal="center" vertical="center"/>
    </xf>
    <xf numFmtId="3" fontId="55" fillId="35" borderId="28" xfId="0" applyNumberFormat="1" applyFont="1" applyFill="1" applyBorder="1" applyAlignment="1">
      <alignment horizontal="center" vertical="center"/>
    </xf>
    <xf numFmtId="3" fontId="55" fillId="0" borderId="28" xfId="0" applyNumberFormat="1" applyFont="1" applyBorder="1" applyAlignment="1">
      <alignment horizontal="center" vertical="center"/>
    </xf>
    <xf numFmtId="0" fontId="55" fillId="35" borderId="11" xfId="0" applyFont="1" applyFill="1" applyBorder="1" applyAlignment="1">
      <alignment/>
    </xf>
    <xf numFmtId="0" fontId="0" fillId="0" borderId="11" xfId="53" applyFont="1" applyBorder="1">
      <alignment/>
      <protection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57" fillId="0" borderId="10" xfId="0" applyNumberFormat="1" applyFont="1" applyBorder="1" applyAlignment="1">
      <alignment/>
    </xf>
    <xf numFmtId="3" fontId="57" fillId="36" borderId="10" xfId="0" applyNumberFormat="1" applyFont="1" applyFill="1" applyBorder="1" applyAlignment="1">
      <alignment/>
    </xf>
    <xf numFmtId="3" fontId="57" fillId="0" borderId="10" xfId="0" applyNumberFormat="1" applyFont="1" applyBorder="1" applyAlignment="1">
      <alignment horizontal="center"/>
    </xf>
    <xf numFmtId="3" fontId="57" fillId="0" borderId="11" xfId="0" applyNumberFormat="1" applyFont="1" applyBorder="1" applyAlignment="1">
      <alignment/>
    </xf>
    <xf numFmtId="3" fontId="57" fillId="36" borderId="11" xfId="0" applyNumberFormat="1" applyFont="1" applyFill="1" applyBorder="1" applyAlignment="1">
      <alignment/>
    </xf>
    <xf numFmtId="3" fontId="57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32" borderId="29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57" fillId="36" borderId="11" xfId="0" applyNumberFormat="1" applyFont="1" applyFill="1" applyBorder="1" applyAlignment="1">
      <alignment horizontal="right"/>
    </xf>
    <xf numFmtId="3" fontId="57" fillId="0" borderId="21" xfId="0" applyNumberFormat="1" applyFont="1" applyBorder="1" applyAlignment="1">
      <alignment horizontal="right"/>
    </xf>
    <xf numFmtId="3" fontId="57" fillId="0" borderId="38" xfId="0" applyNumberFormat="1" applyFont="1" applyBorder="1" applyAlignment="1">
      <alignment horizontal="right"/>
    </xf>
    <xf numFmtId="3" fontId="57" fillId="0" borderId="11" xfId="0" applyNumberFormat="1" applyFont="1" applyBorder="1" applyAlignment="1">
      <alignment horizontal="right"/>
    </xf>
    <xf numFmtId="3" fontId="56" fillId="0" borderId="11" xfId="0" applyNumberFormat="1" applyFont="1" applyBorder="1" applyAlignment="1">
      <alignment horizontal="right"/>
    </xf>
    <xf numFmtId="3" fontId="10" fillId="34" borderId="11" xfId="0" applyNumberFormat="1" applyFont="1" applyFill="1" applyBorder="1" applyAlignment="1">
      <alignment horizontal="right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3" fontId="57" fillId="37" borderId="21" xfId="0" applyNumberFormat="1" applyFont="1" applyFill="1" applyBorder="1" applyAlignment="1">
      <alignment horizontal="right"/>
    </xf>
    <xf numFmtId="3" fontId="57" fillId="37" borderId="38" xfId="0" applyNumberFormat="1" applyFont="1" applyFill="1" applyBorder="1" applyAlignment="1">
      <alignment horizontal="right"/>
    </xf>
    <xf numFmtId="3" fontId="57" fillId="0" borderId="21" xfId="0" applyNumberFormat="1" applyFont="1" applyBorder="1" applyAlignment="1">
      <alignment horizontal="center"/>
    </xf>
    <xf numFmtId="3" fontId="57" fillId="0" borderId="38" xfId="0" applyNumberFormat="1" applyFont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60" fillId="0" borderId="45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4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top"/>
    </xf>
    <xf numFmtId="0" fontId="57" fillId="0" borderId="46" xfId="0" applyFont="1" applyBorder="1" applyAlignment="1">
      <alignment horizontal="center" vertical="top"/>
    </xf>
    <xf numFmtId="0" fontId="57" fillId="0" borderId="50" xfId="0" applyFont="1" applyBorder="1" applyAlignment="1">
      <alignment horizontal="center" vertical="top"/>
    </xf>
    <xf numFmtId="0" fontId="55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8" sqref="A38:N76"/>
    </sheetView>
  </sheetViews>
  <sheetFormatPr defaultColWidth="11.421875" defaultRowHeight="12.75"/>
  <cols>
    <col min="1" max="1" width="16.7109375" style="2" bestFit="1" customWidth="1"/>
    <col min="2" max="2" width="11.28125" style="9" bestFit="1" customWidth="1"/>
    <col min="3" max="3" width="16.421875" style="2" bestFit="1" customWidth="1"/>
    <col min="4" max="4" width="11.28125" style="2" customWidth="1"/>
    <col min="5" max="5" width="10.8515625" style="2" bestFit="1" customWidth="1"/>
    <col min="6" max="6" width="10.57421875" style="2" bestFit="1" customWidth="1"/>
    <col min="7" max="7" width="10.140625" style="2" customWidth="1"/>
    <col min="8" max="8" width="11.57421875" style="2" customWidth="1"/>
    <col min="9" max="9" width="9.421875" style="2" customWidth="1"/>
    <col min="10" max="10" width="9.00390625" style="2" customWidth="1"/>
    <col min="11" max="11" width="11.57421875" style="2" customWidth="1"/>
    <col min="12" max="12" width="10.00390625" style="2" customWidth="1"/>
    <col min="13" max="13" width="9.00390625" style="2" customWidth="1"/>
    <col min="14" max="14" width="9.8515625" style="2" customWidth="1"/>
    <col min="15" max="79" width="11.421875" style="1" customWidth="1"/>
    <col min="80" max="16384" width="11.421875" style="2" customWidth="1"/>
  </cols>
  <sheetData>
    <row r="1" spans="1:14" ht="15.75">
      <c r="A1" s="193" t="s">
        <v>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6.5" thickBot="1">
      <c r="A2" s="190" t="s">
        <v>56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79" s="30" customFormat="1" ht="21.75" customHeight="1" thickBot="1">
      <c r="A3" s="194" t="s">
        <v>0</v>
      </c>
      <c r="B3" s="196" t="s">
        <v>9</v>
      </c>
      <c r="C3" s="197"/>
      <c r="D3" s="198"/>
      <c r="E3" s="194" t="s">
        <v>15</v>
      </c>
      <c r="F3" s="191" t="s">
        <v>14</v>
      </c>
      <c r="G3" s="191" t="s">
        <v>12</v>
      </c>
      <c r="H3" s="191" t="s">
        <v>45</v>
      </c>
      <c r="I3" s="191" t="s">
        <v>13</v>
      </c>
      <c r="J3" s="191" t="s">
        <v>47</v>
      </c>
      <c r="K3" s="191" t="s">
        <v>10</v>
      </c>
      <c r="L3" s="191" t="s">
        <v>19</v>
      </c>
      <c r="M3" s="191" t="s">
        <v>11</v>
      </c>
      <c r="N3" s="191" t="s">
        <v>3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0" customFormat="1" ht="36" customHeight="1" thickBot="1">
      <c r="A4" s="195"/>
      <c r="B4" s="31" t="s">
        <v>18</v>
      </c>
      <c r="C4" s="32" t="s">
        <v>17</v>
      </c>
      <c r="D4" s="32" t="s">
        <v>16</v>
      </c>
      <c r="E4" s="195"/>
      <c r="F4" s="192"/>
      <c r="G4" s="192"/>
      <c r="H4" s="192"/>
      <c r="I4" s="192"/>
      <c r="J4" s="192"/>
      <c r="K4" s="192"/>
      <c r="L4" s="192"/>
      <c r="M4" s="192"/>
      <c r="N4" s="192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</row>
    <row r="5" spans="1:14" s="37" customFormat="1" ht="12">
      <c r="A5" s="33" t="s">
        <v>1</v>
      </c>
      <c r="B5" s="53">
        <v>4425</v>
      </c>
      <c r="C5" s="53">
        <v>3423</v>
      </c>
      <c r="D5" s="53">
        <v>29</v>
      </c>
      <c r="E5" s="53">
        <v>3304</v>
      </c>
      <c r="F5" s="53">
        <v>280</v>
      </c>
      <c r="G5" s="53">
        <v>572</v>
      </c>
      <c r="H5" s="53">
        <v>17</v>
      </c>
      <c r="I5" s="53">
        <v>88</v>
      </c>
      <c r="J5" s="53">
        <v>45</v>
      </c>
      <c r="K5" s="53">
        <v>20</v>
      </c>
      <c r="L5" s="53">
        <v>247</v>
      </c>
      <c r="M5" s="53">
        <v>50</v>
      </c>
      <c r="N5" s="34">
        <f aca="true" t="shared" si="0" ref="N5:N21">SUM(B5:M5)</f>
        <v>12500</v>
      </c>
    </row>
    <row r="6" spans="1:14" s="37" customFormat="1" ht="12">
      <c r="A6" s="38" t="s">
        <v>6</v>
      </c>
      <c r="B6" s="54"/>
      <c r="C6" s="54"/>
      <c r="D6" s="54"/>
      <c r="E6" s="54">
        <v>6478</v>
      </c>
      <c r="F6" s="54">
        <v>275</v>
      </c>
      <c r="G6" s="54"/>
      <c r="H6" s="54"/>
      <c r="I6" s="54"/>
      <c r="J6" s="54"/>
      <c r="K6" s="54"/>
      <c r="L6" s="54"/>
      <c r="M6" s="54"/>
      <c r="N6" s="34">
        <f t="shared" si="0"/>
        <v>6753</v>
      </c>
    </row>
    <row r="7" spans="1:14" s="37" customFormat="1" ht="12">
      <c r="A7" s="38" t="s">
        <v>2</v>
      </c>
      <c r="B7" s="54">
        <v>1403</v>
      </c>
      <c r="C7" s="54">
        <v>1040</v>
      </c>
      <c r="D7" s="54"/>
      <c r="E7" s="54">
        <v>3697</v>
      </c>
      <c r="F7" s="54">
        <v>164</v>
      </c>
      <c r="G7" s="54">
        <v>134</v>
      </c>
      <c r="H7" s="54">
        <v>3</v>
      </c>
      <c r="I7" s="54"/>
      <c r="J7" s="54"/>
      <c r="K7" s="54"/>
      <c r="L7" s="54"/>
      <c r="M7" s="54">
        <v>8</v>
      </c>
      <c r="N7" s="34">
        <f t="shared" si="0"/>
        <v>6449</v>
      </c>
    </row>
    <row r="8" spans="1:14" s="37" customFormat="1" ht="12">
      <c r="A8" s="38" t="s">
        <v>50</v>
      </c>
      <c r="B8" s="54">
        <v>790</v>
      </c>
      <c r="C8" s="54">
        <v>642</v>
      </c>
      <c r="D8" s="54"/>
      <c r="E8" s="54">
        <v>1414</v>
      </c>
      <c r="F8" s="54">
        <v>62</v>
      </c>
      <c r="G8" s="54">
        <v>161</v>
      </c>
      <c r="H8" s="54">
        <v>5</v>
      </c>
      <c r="I8" s="54"/>
      <c r="J8" s="54"/>
      <c r="K8" s="54"/>
      <c r="L8" s="54"/>
      <c r="M8" s="54"/>
      <c r="N8" s="34">
        <f t="shared" si="0"/>
        <v>3074</v>
      </c>
    </row>
    <row r="9" spans="1:14" s="37" customFormat="1" ht="12">
      <c r="A9" s="38" t="s">
        <v>4</v>
      </c>
      <c r="B9" s="54">
        <v>832</v>
      </c>
      <c r="C9" s="54">
        <v>645</v>
      </c>
      <c r="D9" s="54">
        <v>23</v>
      </c>
      <c r="E9" s="54">
        <v>786</v>
      </c>
      <c r="F9" s="54">
        <v>36</v>
      </c>
      <c r="G9" s="54">
        <v>161</v>
      </c>
      <c r="H9" s="54"/>
      <c r="I9" s="54"/>
      <c r="J9" s="54"/>
      <c r="K9" s="54"/>
      <c r="L9" s="54"/>
      <c r="M9" s="54">
        <v>4</v>
      </c>
      <c r="N9" s="34">
        <f t="shared" si="0"/>
        <v>2487</v>
      </c>
    </row>
    <row r="10" spans="1:14" s="37" customFormat="1" ht="12">
      <c r="A10" s="38" t="s">
        <v>48</v>
      </c>
      <c r="B10" s="54"/>
      <c r="C10" s="54"/>
      <c r="D10" s="54"/>
      <c r="E10" s="54">
        <v>2589</v>
      </c>
      <c r="F10" s="54">
        <v>184</v>
      </c>
      <c r="G10" s="54"/>
      <c r="H10" s="54"/>
      <c r="I10" s="54"/>
      <c r="J10" s="54"/>
      <c r="K10" s="54"/>
      <c r="L10" s="54"/>
      <c r="M10" s="54"/>
      <c r="N10" s="34">
        <f t="shared" si="0"/>
        <v>2773</v>
      </c>
    </row>
    <row r="11" spans="1:14" s="37" customFormat="1" ht="12">
      <c r="A11" s="38" t="s">
        <v>5</v>
      </c>
      <c r="B11" s="54">
        <v>402</v>
      </c>
      <c r="C11" s="54">
        <v>370</v>
      </c>
      <c r="D11" s="54">
        <v>1</v>
      </c>
      <c r="E11" s="54">
        <v>1050</v>
      </c>
      <c r="F11" s="54">
        <v>39</v>
      </c>
      <c r="G11" s="54">
        <v>62</v>
      </c>
      <c r="H11" s="54"/>
      <c r="I11" s="54"/>
      <c r="J11" s="54"/>
      <c r="K11" s="54"/>
      <c r="L11" s="54"/>
      <c r="M11" s="54"/>
      <c r="N11" s="34">
        <f t="shared" si="0"/>
        <v>1924</v>
      </c>
    </row>
    <row r="12" spans="1:14" s="37" customFormat="1" ht="12">
      <c r="A12" s="38" t="s">
        <v>7</v>
      </c>
      <c r="B12" s="54">
        <v>329</v>
      </c>
      <c r="C12" s="54">
        <v>277</v>
      </c>
      <c r="D12" s="54">
        <v>43</v>
      </c>
      <c r="E12" s="54">
        <v>816</v>
      </c>
      <c r="F12" s="54">
        <v>32</v>
      </c>
      <c r="G12" s="54">
        <v>21</v>
      </c>
      <c r="H12" s="54">
        <v>1</v>
      </c>
      <c r="I12" s="54"/>
      <c r="J12" s="54"/>
      <c r="K12" s="54"/>
      <c r="L12" s="54"/>
      <c r="M12" s="54"/>
      <c r="N12" s="34">
        <f t="shared" si="0"/>
        <v>1519</v>
      </c>
    </row>
    <row r="13" spans="1:14" s="37" customFormat="1" ht="12">
      <c r="A13" s="38" t="s">
        <v>8</v>
      </c>
      <c r="B13" s="54">
        <v>409</v>
      </c>
      <c r="C13" s="54">
        <v>336</v>
      </c>
      <c r="D13" s="54">
        <v>4</v>
      </c>
      <c r="E13" s="54">
        <v>737</v>
      </c>
      <c r="F13" s="54">
        <v>22</v>
      </c>
      <c r="G13" s="54">
        <v>49</v>
      </c>
      <c r="H13" s="54"/>
      <c r="I13" s="54"/>
      <c r="J13" s="54"/>
      <c r="K13" s="54"/>
      <c r="L13" s="54"/>
      <c r="M13" s="54">
        <v>13</v>
      </c>
      <c r="N13" s="34">
        <f t="shared" si="0"/>
        <v>1570</v>
      </c>
    </row>
    <row r="14" spans="1:14" s="37" customFormat="1" ht="12">
      <c r="A14" s="38" t="s">
        <v>20</v>
      </c>
      <c r="B14" s="54">
        <v>612</v>
      </c>
      <c r="C14" s="54">
        <v>452</v>
      </c>
      <c r="D14" s="54"/>
      <c r="E14" s="54">
        <v>1206</v>
      </c>
      <c r="F14" s="54">
        <v>67</v>
      </c>
      <c r="G14" s="54">
        <v>41</v>
      </c>
      <c r="H14" s="54">
        <v>3</v>
      </c>
      <c r="I14" s="54"/>
      <c r="J14" s="54"/>
      <c r="K14" s="54"/>
      <c r="L14" s="54"/>
      <c r="M14" s="54"/>
      <c r="N14" s="34">
        <f t="shared" si="0"/>
        <v>2381</v>
      </c>
    </row>
    <row r="15" spans="1:14" s="37" customFormat="1" ht="12">
      <c r="A15" s="38" t="s">
        <v>21</v>
      </c>
      <c r="B15" s="54">
        <v>252</v>
      </c>
      <c r="C15" s="54">
        <v>178</v>
      </c>
      <c r="D15" s="54"/>
      <c r="E15" s="54">
        <v>366</v>
      </c>
      <c r="F15" s="54">
        <v>23</v>
      </c>
      <c r="G15" s="54">
        <v>13</v>
      </c>
      <c r="H15" s="54"/>
      <c r="I15" s="54"/>
      <c r="J15" s="54"/>
      <c r="K15" s="54"/>
      <c r="L15" s="54"/>
      <c r="M15" s="54"/>
      <c r="N15" s="34">
        <f t="shared" si="0"/>
        <v>832</v>
      </c>
    </row>
    <row r="16" spans="1:14" s="37" customFormat="1" ht="12">
      <c r="A16" s="38" t="s">
        <v>22</v>
      </c>
      <c r="B16" s="54">
        <v>204</v>
      </c>
      <c r="C16" s="54">
        <v>146</v>
      </c>
      <c r="D16" s="54"/>
      <c r="E16" s="54">
        <v>462</v>
      </c>
      <c r="F16" s="54">
        <v>20</v>
      </c>
      <c r="G16" s="54">
        <v>18</v>
      </c>
      <c r="H16" s="54"/>
      <c r="I16" s="54"/>
      <c r="J16" s="54"/>
      <c r="K16" s="54"/>
      <c r="L16" s="54"/>
      <c r="M16" s="54">
        <v>1</v>
      </c>
      <c r="N16" s="34">
        <f t="shared" si="0"/>
        <v>851</v>
      </c>
    </row>
    <row r="17" spans="1:14" s="37" customFormat="1" ht="12">
      <c r="A17" s="38" t="s">
        <v>23</v>
      </c>
      <c r="B17" s="54">
        <v>276</v>
      </c>
      <c r="C17" s="54">
        <v>241</v>
      </c>
      <c r="D17" s="54">
        <v>3</v>
      </c>
      <c r="E17" s="54">
        <v>483</v>
      </c>
      <c r="F17" s="54">
        <v>25</v>
      </c>
      <c r="G17" s="54">
        <v>33</v>
      </c>
      <c r="H17" s="54">
        <v>1</v>
      </c>
      <c r="I17" s="54"/>
      <c r="J17" s="54"/>
      <c r="K17" s="54"/>
      <c r="L17" s="54"/>
      <c r="M17" s="54"/>
      <c r="N17" s="34">
        <f t="shared" si="0"/>
        <v>1062</v>
      </c>
    </row>
    <row r="18" spans="1:14" s="37" customFormat="1" ht="12">
      <c r="A18" s="42" t="s">
        <v>24</v>
      </c>
      <c r="B18" s="54">
        <v>682</v>
      </c>
      <c r="C18" s="54">
        <v>541</v>
      </c>
      <c r="D18" s="54"/>
      <c r="E18" s="54">
        <v>1358</v>
      </c>
      <c r="F18" s="54">
        <v>54</v>
      </c>
      <c r="G18" s="54">
        <v>44</v>
      </c>
      <c r="H18" s="54">
        <v>5</v>
      </c>
      <c r="I18" s="54"/>
      <c r="J18" s="54"/>
      <c r="K18" s="54"/>
      <c r="L18" s="54"/>
      <c r="M18" s="54"/>
      <c r="N18" s="34">
        <f t="shared" si="0"/>
        <v>2684</v>
      </c>
    </row>
    <row r="19" spans="1:14" s="37" customFormat="1" ht="12">
      <c r="A19" s="42" t="s">
        <v>49</v>
      </c>
      <c r="B19" s="54"/>
      <c r="C19" s="54"/>
      <c r="D19" s="54"/>
      <c r="E19" s="54">
        <v>1699</v>
      </c>
      <c r="F19" s="54">
        <v>172</v>
      </c>
      <c r="G19" s="54"/>
      <c r="H19" s="54"/>
      <c r="I19" s="54"/>
      <c r="J19" s="54"/>
      <c r="K19" s="54"/>
      <c r="L19" s="54"/>
      <c r="M19" s="54"/>
      <c r="N19" s="34">
        <f t="shared" si="0"/>
        <v>1871</v>
      </c>
    </row>
    <row r="20" spans="1:14" s="37" customFormat="1" ht="12">
      <c r="A20" s="38" t="s">
        <v>54</v>
      </c>
      <c r="B20" s="54"/>
      <c r="C20" s="54"/>
      <c r="D20" s="54"/>
      <c r="E20" s="54">
        <v>268</v>
      </c>
      <c r="F20" s="54">
        <v>82</v>
      </c>
      <c r="G20" s="54"/>
      <c r="H20" s="54"/>
      <c r="I20" s="54"/>
      <c r="J20" s="54"/>
      <c r="K20" s="54"/>
      <c r="L20" s="54"/>
      <c r="M20" s="54"/>
      <c r="N20" s="34">
        <f t="shared" si="0"/>
        <v>350</v>
      </c>
    </row>
    <row r="21" spans="1:14" s="37" customFormat="1" ht="12">
      <c r="A21" s="38" t="s">
        <v>55</v>
      </c>
      <c r="B21" s="54"/>
      <c r="C21" s="54"/>
      <c r="D21" s="54"/>
      <c r="E21" s="54">
        <v>71</v>
      </c>
      <c r="F21" s="54">
        <v>10</v>
      </c>
      <c r="G21" s="54"/>
      <c r="H21" s="54"/>
      <c r="I21" s="54"/>
      <c r="J21" s="54"/>
      <c r="K21" s="54"/>
      <c r="L21" s="54"/>
      <c r="M21" s="54"/>
      <c r="N21" s="34">
        <f t="shared" si="0"/>
        <v>81</v>
      </c>
    </row>
    <row r="22" spans="1:14" s="37" customFormat="1" ht="12.75" thickBot="1">
      <c r="A22" s="38" t="s">
        <v>53</v>
      </c>
      <c r="B22" s="54">
        <v>841</v>
      </c>
      <c r="C22" s="54">
        <v>781</v>
      </c>
      <c r="D22" s="54"/>
      <c r="E22" s="54">
        <v>779</v>
      </c>
      <c r="F22" s="54">
        <v>33</v>
      </c>
      <c r="G22" s="54"/>
      <c r="H22" s="54">
        <v>1</v>
      </c>
      <c r="I22" s="54"/>
      <c r="J22" s="54"/>
      <c r="K22" s="54"/>
      <c r="L22" s="54"/>
      <c r="M22" s="54"/>
      <c r="N22" s="34">
        <f>SUM(B22:M22)</f>
        <v>2435</v>
      </c>
    </row>
    <row r="23" spans="1:14" s="37" customFormat="1" ht="12.75" thickBot="1">
      <c r="A23" s="43" t="s">
        <v>29</v>
      </c>
      <c r="B23" s="59">
        <f>SUM(B5:B22)</f>
        <v>11457</v>
      </c>
      <c r="C23" s="59">
        <f aca="true" t="shared" si="1" ref="C23:H23">SUM(C5:C22)</f>
        <v>9072</v>
      </c>
      <c r="D23" s="59">
        <f t="shared" si="1"/>
        <v>103</v>
      </c>
      <c r="E23" s="59">
        <f t="shared" si="1"/>
        <v>27563</v>
      </c>
      <c r="F23" s="59">
        <f t="shared" si="1"/>
        <v>1580</v>
      </c>
      <c r="G23" s="59">
        <f t="shared" si="1"/>
        <v>1309</v>
      </c>
      <c r="H23" s="59">
        <f t="shared" si="1"/>
        <v>36</v>
      </c>
      <c r="I23" s="59">
        <f>SUM(I5:I19)</f>
        <v>88</v>
      </c>
      <c r="J23" s="59">
        <f>SUM(J5:J19)</f>
        <v>45</v>
      </c>
      <c r="K23" s="59">
        <f>SUM(K5:K19)</f>
        <v>20</v>
      </c>
      <c r="L23" s="59">
        <f>SUM(L5:L19)</f>
        <v>247</v>
      </c>
      <c r="M23" s="59">
        <f>SUM(M5:M19)</f>
        <v>76</v>
      </c>
      <c r="N23" s="60">
        <f>SUM(N5:N22)</f>
        <v>51596</v>
      </c>
    </row>
    <row r="24" ht="12.75">
      <c r="A24" s="1"/>
    </row>
    <row r="25" spans="2:14" ht="15.75">
      <c r="B25" s="2"/>
      <c r="C25" s="193" t="s">
        <v>41</v>
      </c>
      <c r="D25" s="193"/>
      <c r="E25" s="193"/>
      <c r="F25" s="193"/>
      <c r="G25" s="193"/>
      <c r="H25" s="193"/>
      <c r="I25" s="193"/>
      <c r="J25" s="193"/>
      <c r="K25" s="56"/>
      <c r="L25" s="26"/>
      <c r="M25" s="26"/>
      <c r="N25" s="26"/>
    </row>
    <row r="26" spans="1:14" ht="16.5" thickBot="1">
      <c r="A26" s="27"/>
      <c r="B26" s="27"/>
      <c r="C26" s="190" t="s">
        <v>56</v>
      </c>
      <c r="D26" s="190"/>
      <c r="E26" s="190"/>
      <c r="F26" s="190"/>
      <c r="G26" s="190"/>
      <c r="H26" s="190"/>
      <c r="I26" s="190"/>
      <c r="J26" s="190"/>
      <c r="K26" s="55"/>
      <c r="L26" s="27"/>
      <c r="M26" s="27"/>
      <c r="N26" s="27"/>
    </row>
    <row r="27" spans="1:79" s="30" customFormat="1" ht="51" customHeight="1" thickBot="1">
      <c r="A27" s="29"/>
      <c r="B27" s="44"/>
      <c r="C27" s="45" t="s">
        <v>27</v>
      </c>
      <c r="D27" s="32" t="s">
        <v>17</v>
      </c>
      <c r="E27" s="32" t="s">
        <v>51</v>
      </c>
      <c r="F27" s="45" t="s">
        <v>15</v>
      </c>
      <c r="G27" s="45" t="s">
        <v>14</v>
      </c>
      <c r="H27" s="32" t="s">
        <v>12</v>
      </c>
      <c r="I27" s="50" t="s">
        <v>28</v>
      </c>
      <c r="J27" s="32" t="s">
        <v>30</v>
      </c>
      <c r="L27" s="46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</row>
    <row r="28" spans="1:79" s="30" customFormat="1" ht="12">
      <c r="A28" s="29"/>
      <c r="B28" s="44"/>
      <c r="C28" s="33" t="s">
        <v>33</v>
      </c>
      <c r="D28" s="34">
        <v>91</v>
      </c>
      <c r="E28" s="34"/>
      <c r="F28" s="34">
        <v>214</v>
      </c>
      <c r="G28" s="34">
        <v>4</v>
      </c>
      <c r="H28" s="35">
        <v>30</v>
      </c>
      <c r="I28" s="52"/>
      <c r="J28" s="34">
        <f>SUM(D28:I28)</f>
        <v>339</v>
      </c>
      <c r="L28" s="4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</row>
    <row r="29" spans="1:79" s="30" customFormat="1" ht="12">
      <c r="A29" s="29"/>
      <c r="B29" s="44"/>
      <c r="C29" s="38" t="s">
        <v>25</v>
      </c>
      <c r="D29" s="39"/>
      <c r="E29" s="39"/>
      <c r="F29" s="39">
        <v>36</v>
      </c>
      <c r="G29" s="39">
        <v>1</v>
      </c>
      <c r="H29" s="40"/>
      <c r="I29" s="40"/>
      <c r="J29" s="34">
        <f>SUM(D29:I29)</f>
        <v>37</v>
      </c>
      <c r="L29" s="47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</row>
    <row r="30" spans="1:79" s="30" customFormat="1" ht="12">
      <c r="A30" s="29"/>
      <c r="B30" s="44"/>
      <c r="C30" s="48" t="s">
        <v>29</v>
      </c>
      <c r="D30" s="41">
        <f aca="true" t="shared" si="2" ref="D30:I30">SUM(D28:D29)</f>
        <v>91</v>
      </c>
      <c r="E30" s="41">
        <f t="shared" si="2"/>
        <v>0</v>
      </c>
      <c r="F30" s="41">
        <f t="shared" si="2"/>
        <v>250</v>
      </c>
      <c r="G30" s="41">
        <f t="shared" si="2"/>
        <v>5</v>
      </c>
      <c r="H30" s="41">
        <f t="shared" si="2"/>
        <v>30</v>
      </c>
      <c r="I30" s="63">
        <f t="shared" si="2"/>
        <v>0</v>
      </c>
      <c r="J30" s="41">
        <f>SUM(D30:I30)</f>
        <v>376</v>
      </c>
      <c r="L30" s="47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</row>
    <row r="31" spans="1:12" ht="12.75">
      <c r="A31" s="1"/>
      <c r="C31" s="28"/>
      <c r="D31" s="14"/>
      <c r="E31" s="14"/>
      <c r="F31" s="14"/>
      <c r="G31" s="15"/>
      <c r="H31" s="15"/>
      <c r="I31" s="47"/>
      <c r="J31" s="47"/>
      <c r="L31" s="14"/>
    </row>
    <row r="32" spans="4:14" ht="15.75">
      <c r="D32" s="193" t="s">
        <v>32</v>
      </c>
      <c r="E32" s="193"/>
      <c r="F32" s="193"/>
      <c r="G32" s="193"/>
      <c r="H32" s="193"/>
      <c r="I32" s="193"/>
      <c r="J32" s="56"/>
      <c r="K32" s="26"/>
      <c r="L32" s="26"/>
      <c r="M32" s="26"/>
      <c r="N32" s="26"/>
    </row>
    <row r="33" spans="4:14" ht="16.5" thickBot="1">
      <c r="D33" s="190" t="s">
        <v>56</v>
      </c>
      <c r="E33" s="190"/>
      <c r="F33" s="190"/>
      <c r="G33" s="190"/>
      <c r="H33" s="190"/>
      <c r="I33" s="190"/>
      <c r="J33" s="55"/>
      <c r="K33" s="27"/>
      <c r="L33" s="27"/>
      <c r="M33" s="27"/>
      <c r="N33" s="27"/>
    </row>
    <row r="34" spans="1:79" s="30" customFormat="1" ht="39.75" customHeight="1" thickBot="1">
      <c r="A34" s="29"/>
      <c r="B34" s="44"/>
      <c r="D34" s="45" t="s">
        <v>27</v>
      </c>
      <c r="E34" s="32" t="s">
        <v>17</v>
      </c>
      <c r="F34" s="45" t="s">
        <v>15</v>
      </c>
      <c r="G34" s="45" t="s">
        <v>14</v>
      </c>
      <c r="H34" s="50" t="s">
        <v>12</v>
      </c>
      <c r="I34" s="32" t="s">
        <v>30</v>
      </c>
      <c r="J34" s="47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</row>
    <row r="35" spans="1:79" s="30" customFormat="1" ht="12">
      <c r="A35" s="29"/>
      <c r="B35" s="44"/>
      <c r="D35" s="49" t="s">
        <v>31</v>
      </c>
      <c r="E35" s="39">
        <v>147</v>
      </c>
      <c r="F35" s="39">
        <v>671</v>
      </c>
      <c r="G35" s="39">
        <v>24</v>
      </c>
      <c r="H35" s="51">
        <v>48</v>
      </c>
      <c r="I35" s="36">
        <f>SUM(E35:H35)</f>
        <v>890</v>
      </c>
      <c r="J35" s="47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</row>
    <row r="36" spans="1:79" s="30" customFormat="1" ht="16.5" customHeight="1">
      <c r="A36" s="29"/>
      <c r="B36" s="44"/>
      <c r="D36" s="48" t="s">
        <v>29</v>
      </c>
      <c r="E36" s="41">
        <f>SUM(E35)</f>
        <v>147</v>
      </c>
      <c r="F36" s="41">
        <f>SUM(F35)</f>
        <v>671</v>
      </c>
      <c r="G36" s="41">
        <f>SUM(G35)</f>
        <v>24</v>
      </c>
      <c r="H36" s="63">
        <f>SUM(H35)</f>
        <v>48</v>
      </c>
      <c r="I36" s="41">
        <f>SUM(E36:H36)</f>
        <v>890</v>
      </c>
      <c r="J36" s="47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</row>
    <row r="37" ht="12.75">
      <c r="A37" s="1"/>
    </row>
    <row r="38" spans="1:14" ht="16.5" thickBot="1">
      <c r="A38" s="190" t="s">
        <v>57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</row>
    <row r="39" spans="1:14" ht="13.5" thickBot="1">
      <c r="A39" s="194" t="s">
        <v>0</v>
      </c>
      <c r="B39" s="196" t="s">
        <v>9</v>
      </c>
      <c r="C39" s="197"/>
      <c r="D39" s="198"/>
      <c r="E39" s="194" t="s">
        <v>15</v>
      </c>
      <c r="F39" s="191" t="s">
        <v>14</v>
      </c>
      <c r="G39" s="191" t="s">
        <v>12</v>
      </c>
      <c r="H39" s="191" t="s">
        <v>45</v>
      </c>
      <c r="I39" s="191" t="s">
        <v>13</v>
      </c>
      <c r="J39" s="191" t="s">
        <v>47</v>
      </c>
      <c r="K39" s="191" t="s">
        <v>10</v>
      </c>
      <c r="L39" s="191" t="s">
        <v>19</v>
      </c>
      <c r="M39" s="191" t="s">
        <v>11</v>
      </c>
      <c r="N39" s="191" t="s">
        <v>3</v>
      </c>
    </row>
    <row r="40" spans="1:14" ht="24.75" thickBot="1">
      <c r="A40" s="195"/>
      <c r="B40" s="31" t="s">
        <v>18</v>
      </c>
      <c r="C40" s="32" t="s">
        <v>17</v>
      </c>
      <c r="D40" s="32" t="s">
        <v>16</v>
      </c>
      <c r="E40" s="195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2.75">
      <c r="A41" s="70" t="s">
        <v>1</v>
      </c>
      <c r="B41" s="71">
        <v>3932</v>
      </c>
      <c r="C41" s="71">
        <v>3393</v>
      </c>
      <c r="D41" s="71">
        <v>21</v>
      </c>
      <c r="E41" s="71">
        <v>2816</v>
      </c>
      <c r="F41" s="71">
        <v>278</v>
      </c>
      <c r="G41" s="71">
        <v>529</v>
      </c>
      <c r="H41" s="71">
        <v>11</v>
      </c>
      <c r="I41" s="71">
        <v>47</v>
      </c>
      <c r="J41" s="71">
        <v>45</v>
      </c>
      <c r="K41" s="71">
        <v>15</v>
      </c>
      <c r="L41" s="71">
        <v>224</v>
      </c>
      <c r="M41" s="71">
        <v>42</v>
      </c>
      <c r="N41" s="72">
        <f aca="true" t="shared" si="3" ref="N41:N62">SUM(B41:M41)</f>
        <v>11353</v>
      </c>
    </row>
    <row r="42" spans="1:14" ht="12.75">
      <c r="A42" s="73" t="s">
        <v>6</v>
      </c>
      <c r="B42" s="74"/>
      <c r="C42" s="74"/>
      <c r="D42" s="74"/>
      <c r="E42" s="74">
        <v>5032</v>
      </c>
      <c r="F42" s="74">
        <v>226</v>
      </c>
      <c r="G42" s="74"/>
      <c r="H42" s="74"/>
      <c r="I42" s="74"/>
      <c r="J42" s="74"/>
      <c r="K42" s="74"/>
      <c r="L42" s="74"/>
      <c r="M42" s="74"/>
      <c r="N42" s="72">
        <f t="shared" si="3"/>
        <v>5258</v>
      </c>
    </row>
    <row r="43" spans="1:14" ht="12.75">
      <c r="A43" s="73" t="s">
        <v>2</v>
      </c>
      <c r="B43" s="74">
        <v>1410</v>
      </c>
      <c r="C43" s="74">
        <v>1196</v>
      </c>
      <c r="D43" s="74"/>
      <c r="E43" s="74">
        <v>3080</v>
      </c>
      <c r="F43" s="74">
        <v>126</v>
      </c>
      <c r="G43" s="74">
        <v>173</v>
      </c>
      <c r="H43" s="74">
        <v>10</v>
      </c>
      <c r="I43" s="74"/>
      <c r="J43" s="74"/>
      <c r="K43" s="74"/>
      <c r="L43" s="74"/>
      <c r="M43" s="74">
        <v>5</v>
      </c>
      <c r="N43" s="72">
        <f t="shared" si="3"/>
        <v>6000</v>
      </c>
    </row>
    <row r="44" spans="1:14" ht="12.75">
      <c r="A44" s="73" t="s">
        <v>50</v>
      </c>
      <c r="B44" s="74">
        <v>784</v>
      </c>
      <c r="C44" s="74">
        <v>797</v>
      </c>
      <c r="D44" s="74">
        <v>1</v>
      </c>
      <c r="E44" s="74">
        <v>1188</v>
      </c>
      <c r="F44" s="74">
        <v>64</v>
      </c>
      <c r="G44" s="74">
        <v>162</v>
      </c>
      <c r="H44" s="74">
        <v>6</v>
      </c>
      <c r="I44" s="74"/>
      <c r="J44" s="74"/>
      <c r="K44" s="74"/>
      <c r="L44" s="74"/>
      <c r="M44" s="74"/>
      <c r="N44" s="72">
        <f t="shared" si="3"/>
        <v>3002</v>
      </c>
    </row>
    <row r="45" spans="1:14" ht="12.75">
      <c r="A45" s="73" t="s">
        <v>4</v>
      </c>
      <c r="B45" s="74">
        <v>596</v>
      </c>
      <c r="C45" s="74">
        <v>506</v>
      </c>
      <c r="D45" s="74">
        <v>13</v>
      </c>
      <c r="E45" s="74">
        <v>585</v>
      </c>
      <c r="F45" s="74">
        <v>37</v>
      </c>
      <c r="G45" s="74">
        <v>144</v>
      </c>
      <c r="H45" s="74">
        <v>3</v>
      </c>
      <c r="I45" s="74"/>
      <c r="J45" s="74"/>
      <c r="K45" s="74"/>
      <c r="L45" s="74"/>
      <c r="M45" s="74"/>
      <c r="N45" s="72">
        <f t="shared" si="3"/>
        <v>1884</v>
      </c>
    </row>
    <row r="46" spans="1:14" ht="12.75">
      <c r="A46" s="73" t="s">
        <v>48</v>
      </c>
      <c r="B46" s="74"/>
      <c r="C46" s="74"/>
      <c r="D46" s="74"/>
      <c r="E46" s="74">
        <v>2265</v>
      </c>
      <c r="F46" s="74">
        <v>172</v>
      </c>
      <c r="G46" s="74"/>
      <c r="H46" s="74"/>
      <c r="I46" s="74"/>
      <c r="J46" s="74"/>
      <c r="K46" s="74"/>
      <c r="L46" s="74"/>
      <c r="M46" s="74"/>
      <c r="N46" s="72">
        <f t="shared" si="3"/>
        <v>2437</v>
      </c>
    </row>
    <row r="47" spans="1:14" ht="12.75">
      <c r="A47" s="73" t="s">
        <v>5</v>
      </c>
      <c r="B47" s="74">
        <v>396</v>
      </c>
      <c r="C47" s="74">
        <v>362</v>
      </c>
      <c r="D47" s="74"/>
      <c r="E47" s="74">
        <v>855</v>
      </c>
      <c r="F47" s="74">
        <v>34</v>
      </c>
      <c r="G47" s="74">
        <v>68</v>
      </c>
      <c r="H47" s="74">
        <v>4</v>
      </c>
      <c r="I47" s="74"/>
      <c r="J47" s="74"/>
      <c r="K47" s="74"/>
      <c r="L47" s="74"/>
      <c r="M47" s="74"/>
      <c r="N47" s="72">
        <f t="shared" si="3"/>
        <v>1719</v>
      </c>
    </row>
    <row r="48" spans="1:14" ht="12.75">
      <c r="A48" s="73" t="s">
        <v>7</v>
      </c>
      <c r="B48" s="74">
        <v>327</v>
      </c>
      <c r="C48" s="74">
        <v>337</v>
      </c>
      <c r="D48" s="74">
        <v>24</v>
      </c>
      <c r="E48" s="74">
        <v>723</v>
      </c>
      <c r="F48" s="74">
        <v>28</v>
      </c>
      <c r="G48" s="74">
        <v>19</v>
      </c>
      <c r="H48" s="74">
        <v>1</v>
      </c>
      <c r="I48" s="74"/>
      <c r="J48" s="74"/>
      <c r="K48" s="74"/>
      <c r="L48" s="74"/>
      <c r="M48" s="74"/>
      <c r="N48" s="72">
        <f t="shared" si="3"/>
        <v>1459</v>
      </c>
    </row>
    <row r="49" spans="1:14" ht="12.75">
      <c r="A49" s="73" t="s">
        <v>8</v>
      </c>
      <c r="B49" s="74">
        <v>421</v>
      </c>
      <c r="C49" s="74">
        <v>367</v>
      </c>
      <c r="D49" s="74">
        <v>6</v>
      </c>
      <c r="E49" s="74">
        <v>527</v>
      </c>
      <c r="F49" s="74">
        <v>17</v>
      </c>
      <c r="G49" s="74">
        <v>29</v>
      </c>
      <c r="H49" s="74">
        <v>1</v>
      </c>
      <c r="I49" s="74"/>
      <c r="J49" s="74"/>
      <c r="K49" s="74"/>
      <c r="L49" s="74"/>
      <c r="M49" s="74">
        <v>2</v>
      </c>
      <c r="N49" s="72">
        <f t="shared" si="3"/>
        <v>1370</v>
      </c>
    </row>
    <row r="50" spans="1:14" ht="12.75">
      <c r="A50" s="73" t="s">
        <v>20</v>
      </c>
      <c r="B50" s="74">
        <v>614</v>
      </c>
      <c r="C50" s="74">
        <v>476</v>
      </c>
      <c r="D50" s="74"/>
      <c r="E50" s="74">
        <v>1017</v>
      </c>
      <c r="F50" s="74">
        <v>82</v>
      </c>
      <c r="G50" s="74">
        <v>23</v>
      </c>
      <c r="H50" s="74">
        <v>2</v>
      </c>
      <c r="I50" s="74"/>
      <c r="J50" s="74"/>
      <c r="K50" s="74"/>
      <c r="L50" s="74"/>
      <c r="M50" s="74"/>
      <c r="N50" s="72">
        <f t="shared" si="3"/>
        <v>2214</v>
      </c>
    </row>
    <row r="51" spans="1:14" ht="12.75">
      <c r="A51" s="73" t="s">
        <v>21</v>
      </c>
      <c r="B51" s="74">
        <v>188</v>
      </c>
      <c r="C51" s="74">
        <v>185</v>
      </c>
      <c r="D51" s="74"/>
      <c r="E51" s="74">
        <v>279</v>
      </c>
      <c r="F51" s="74">
        <v>11</v>
      </c>
      <c r="G51" s="74">
        <v>16</v>
      </c>
      <c r="H51" s="74"/>
      <c r="I51" s="74"/>
      <c r="J51" s="74"/>
      <c r="K51" s="74"/>
      <c r="L51" s="74"/>
      <c r="M51" s="74">
        <v>1</v>
      </c>
      <c r="N51" s="72">
        <f t="shared" si="3"/>
        <v>680</v>
      </c>
    </row>
    <row r="52" spans="1:14" ht="12.75">
      <c r="A52" s="73" t="s">
        <v>22</v>
      </c>
      <c r="B52" s="74">
        <v>123</v>
      </c>
      <c r="C52" s="74">
        <v>120</v>
      </c>
      <c r="D52" s="74">
        <v>1</v>
      </c>
      <c r="E52" s="74">
        <v>317</v>
      </c>
      <c r="F52" s="74">
        <v>16</v>
      </c>
      <c r="G52" s="74">
        <v>16</v>
      </c>
      <c r="H52" s="74"/>
      <c r="I52" s="74"/>
      <c r="J52" s="74"/>
      <c r="K52" s="74"/>
      <c r="L52" s="74"/>
      <c r="M52" s="74">
        <v>2</v>
      </c>
      <c r="N52" s="72">
        <f t="shared" si="3"/>
        <v>595</v>
      </c>
    </row>
    <row r="53" spans="1:14" ht="12.75">
      <c r="A53" s="73" t="s">
        <v>23</v>
      </c>
      <c r="B53" s="74">
        <v>290</v>
      </c>
      <c r="C53" s="74">
        <v>278</v>
      </c>
      <c r="D53" s="74">
        <v>5</v>
      </c>
      <c r="E53" s="74">
        <v>494</v>
      </c>
      <c r="F53" s="74">
        <v>13</v>
      </c>
      <c r="G53" s="74">
        <v>29</v>
      </c>
      <c r="H53" s="74">
        <v>2</v>
      </c>
      <c r="I53" s="74"/>
      <c r="J53" s="74"/>
      <c r="K53" s="74"/>
      <c r="L53" s="74"/>
      <c r="M53" s="74"/>
      <c r="N53" s="72">
        <f t="shared" si="3"/>
        <v>1111</v>
      </c>
    </row>
    <row r="54" spans="1:14" ht="12.75">
      <c r="A54" s="75" t="s">
        <v>24</v>
      </c>
      <c r="B54" s="74">
        <v>600</v>
      </c>
      <c r="C54" s="74">
        <v>586</v>
      </c>
      <c r="D54" s="74"/>
      <c r="E54" s="74">
        <v>1122</v>
      </c>
      <c r="F54" s="74">
        <v>37</v>
      </c>
      <c r="G54" s="74">
        <v>36</v>
      </c>
      <c r="H54" s="74">
        <v>6</v>
      </c>
      <c r="I54" s="74"/>
      <c r="J54" s="74"/>
      <c r="K54" s="74"/>
      <c r="L54" s="74"/>
      <c r="M54" s="74"/>
      <c r="N54" s="72">
        <f t="shared" si="3"/>
        <v>2387</v>
      </c>
    </row>
    <row r="55" spans="1:14" ht="12.75">
      <c r="A55" s="75" t="s">
        <v>49</v>
      </c>
      <c r="B55" s="74"/>
      <c r="C55" s="74"/>
      <c r="D55" s="74"/>
      <c r="E55" s="74">
        <v>1287</v>
      </c>
      <c r="F55" s="74">
        <v>145</v>
      </c>
      <c r="G55" s="74"/>
      <c r="H55" s="74"/>
      <c r="I55" s="74"/>
      <c r="J55" s="74"/>
      <c r="K55" s="74"/>
      <c r="L55" s="74"/>
      <c r="M55" s="74"/>
      <c r="N55" s="72">
        <f t="shared" si="3"/>
        <v>1432</v>
      </c>
    </row>
    <row r="56" spans="1:14" ht="12.75">
      <c r="A56" s="75" t="s">
        <v>58</v>
      </c>
      <c r="B56" s="74"/>
      <c r="C56" s="74"/>
      <c r="D56" s="74"/>
      <c r="E56" s="74">
        <v>1090</v>
      </c>
      <c r="F56" s="74">
        <v>27</v>
      </c>
      <c r="G56" s="74"/>
      <c r="H56" s="74"/>
      <c r="I56" s="74"/>
      <c r="J56" s="74"/>
      <c r="K56" s="74"/>
      <c r="L56" s="74"/>
      <c r="M56" s="74"/>
      <c r="N56" s="72">
        <f t="shared" si="3"/>
        <v>1117</v>
      </c>
    </row>
    <row r="57" spans="1:14" ht="12.75">
      <c r="A57" s="75" t="s">
        <v>59</v>
      </c>
      <c r="B57" s="74"/>
      <c r="C57" s="74"/>
      <c r="D57" s="74"/>
      <c r="E57" s="74">
        <v>1545</v>
      </c>
      <c r="F57" s="74">
        <v>20</v>
      </c>
      <c r="G57" s="74"/>
      <c r="H57" s="74"/>
      <c r="I57" s="74"/>
      <c r="J57" s="74"/>
      <c r="K57" s="74"/>
      <c r="L57" s="74"/>
      <c r="M57" s="74"/>
      <c r="N57" s="72">
        <f t="shared" si="3"/>
        <v>1565</v>
      </c>
    </row>
    <row r="58" spans="1:14" ht="12.75">
      <c r="A58" s="75" t="s">
        <v>60</v>
      </c>
      <c r="B58" s="74"/>
      <c r="C58" s="74"/>
      <c r="D58" s="74"/>
      <c r="E58" s="74">
        <v>878</v>
      </c>
      <c r="F58" s="74">
        <v>7</v>
      </c>
      <c r="G58" s="74"/>
      <c r="H58" s="74"/>
      <c r="I58" s="74"/>
      <c r="J58" s="74"/>
      <c r="K58" s="74"/>
      <c r="L58" s="74"/>
      <c r="M58" s="74"/>
      <c r="N58" s="72">
        <f t="shared" si="3"/>
        <v>885</v>
      </c>
    </row>
    <row r="59" spans="1:14" ht="12.75">
      <c r="A59" s="73" t="s">
        <v>54</v>
      </c>
      <c r="B59" s="74"/>
      <c r="C59" s="74"/>
      <c r="D59" s="74"/>
      <c r="E59" s="74">
        <v>257</v>
      </c>
      <c r="F59" s="74">
        <v>47</v>
      </c>
      <c r="G59" s="74"/>
      <c r="H59" s="74"/>
      <c r="I59" s="74"/>
      <c r="J59" s="74"/>
      <c r="K59" s="74"/>
      <c r="L59" s="74"/>
      <c r="M59" s="74"/>
      <c r="N59" s="72">
        <f t="shared" si="3"/>
        <v>304</v>
      </c>
    </row>
    <row r="60" spans="1:14" ht="12.75">
      <c r="A60" s="73" t="s">
        <v>55</v>
      </c>
      <c r="B60" s="74"/>
      <c r="C60" s="74"/>
      <c r="D60" s="74"/>
      <c r="E60" s="74">
        <v>90</v>
      </c>
      <c r="F60" s="74">
        <v>7</v>
      </c>
      <c r="G60" s="74"/>
      <c r="H60" s="74"/>
      <c r="I60" s="74"/>
      <c r="J60" s="74"/>
      <c r="K60" s="74"/>
      <c r="L60" s="74"/>
      <c r="M60" s="74"/>
      <c r="N60" s="72">
        <f t="shared" si="3"/>
        <v>97</v>
      </c>
    </row>
    <row r="61" spans="1:14" ht="12.75">
      <c r="A61" s="73" t="s">
        <v>61</v>
      </c>
      <c r="B61" s="74"/>
      <c r="C61" s="74"/>
      <c r="D61" s="74"/>
      <c r="E61" s="74">
        <v>52</v>
      </c>
      <c r="F61" s="74">
        <v>3</v>
      </c>
      <c r="G61" s="74"/>
      <c r="H61" s="74"/>
      <c r="I61" s="74"/>
      <c r="J61" s="74"/>
      <c r="K61" s="74"/>
      <c r="L61" s="74"/>
      <c r="M61" s="74"/>
      <c r="N61" s="72">
        <f t="shared" si="3"/>
        <v>55</v>
      </c>
    </row>
    <row r="62" spans="1:14" ht="13.5" thickBot="1">
      <c r="A62" s="73" t="s">
        <v>53</v>
      </c>
      <c r="B62" s="74">
        <v>920</v>
      </c>
      <c r="C62" s="74">
        <v>763</v>
      </c>
      <c r="D62" s="74"/>
      <c r="E62" s="74">
        <v>667</v>
      </c>
      <c r="F62" s="74">
        <v>33</v>
      </c>
      <c r="G62" s="74"/>
      <c r="H62" s="74">
        <v>3</v>
      </c>
      <c r="I62" s="74"/>
      <c r="J62" s="74"/>
      <c r="K62" s="74"/>
      <c r="L62" s="74"/>
      <c r="M62" s="74"/>
      <c r="N62" s="72">
        <f t="shared" si="3"/>
        <v>2386</v>
      </c>
    </row>
    <row r="63" spans="1:14" ht="13.5" thickBot="1">
      <c r="A63" s="76" t="s">
        <v>29</v>
      </c>
      <c r="B63" s="77">
        <f>SUM(B41:B62)</f>
        <v>10601</v>
      </c>
      <c r="C63" s="77">
        <f aca="true" t="shared" si="4" ref="C63:H63">SUM(C41:C62)</f>
        <v>9366</v>
      </c>
      <c r="D63" s="77">
        <f t="shared" si="4"/>
        <v>71</v>
      </c>
      <c r="E63" s="77">
        <f t="shared" si="4"/>
        <v>26166</v>
      </c>
      <c r="F63" s="77">
        <f t="shared" si="4"/>
        <v>1430</v>
      </c>
      <c r="G63" s="77">
        <f t="shared" si="4"/>
        <v>1244</v>
      </c>
      <c r="H63" s="77">
        <f t="shared" si="4"/>
        <v>49</v>
      </c>
      <c r="I63" s="77">
        <f>SUM(I41:I55)</f>
        <v>47</v>
      </c>
      <c r="J63" s="77">
        <f>SUM(J41:J55)</f>
        <v>45</v>
      </c>
      <c r="K63" s="77">
        <f>SUM(K41:K55)</f>
        <v>15</v>
      </c>
      <c r="L63" s="77">
        <f>SUM(L41:L55)</f>
        <v>224</v>
      </c>
      <c r="M63" s="77">
        <f>SUM(M41:M55)</f>
        <v>52</v>
      </c>
      <c r="N63" s="78">
        <f>SUM(N41:N62)</f>
        <v>49310</v>
      </c>
    </row>
    <row r="65" spans="2:14" ht="15.75">
      <c r="B65" s="2"/>
      <c r="C65" s="193" t="s">
        <v>41</v>
      </c>
      <c r="D65" s="193"/>
      <c r="E65" s="193"/>
      <c r="F65" s="193"/>
      <c r="G65" s="193"/>
      <c r="H65" s="193"/>
      <c r="I65" s="193"/>
      <c r="J65" s="193"/>
      <c r="K65" s="79"/>
      <c r="L65" s="80"/>
      <c r="M65" s="80"/>
      <c r="N65" s="80"/>
    </row>
    <row r="66" spans="1:14" ht="16.5" thickBot="1">
      <c r="A66" s="80"/>
      <c r="B66" s="80"/>
      <c r="C66" s="190" t="s">
        <v>57</v>
      </c>
      <c r="D66" s="190"/>
      <c r="E66" s="190"/>
      <c r="F66" s="190"/>
      <c r="G66" s="190"/>
      <c r="H66" s="190"/>
      <c r="I66" s="190"/>
      <c r="J66" s="190"/>
      <c r="K66" s="79"/>
      <c r="L66" s="80"/>
      <c r="M66" s="80"/>
      <c r="N66" s="80"/>
    </row>
    <row r="67" spans="1:14" ht="36.75" thickBot="1">
      <c r="A67" s="30"/>
      <c r="B67" s="44"/>
      <c r="C67" s="45" t="s">
        <v>27</v>
      </c>
      <c r="D67" s="32" t="s">
        <v>17</v>
      </c>
      <c r="E67" s="32" t="s">
        <v>51</v>
      </c>
      <c r="F67" s="45" t="s">
        <v>15</v>
      </c>
      <c r="G67" s="45" t="s">
        <v>14</v>
      </c>
      <c r="H67" s="32" t="s">
        <v>12</v>
      </c>
      <c r="I67" s="50" t="s">
        <v>28</v>
      </c>
      <c r="J67" s="32" t="s">
        <v>30</v>
      </c>
      <c r="K67" s="30"/>
      <c r="L67" s="81"/>
      <c r="M67" s="30"/>
      <c r="N67" s="30"/>
    </row>
    <row r="68" spans="1:14" ht="12.75">
      <c r="A68" s="30"/>
      <c r="B68" s="44"/>
      <c r="C68" s="70" t="s">
        <v>33</v>
      </c>
      <c r="D68" s="72">
        <v>87</v>
      </c>
      <c r="E68" s="72"/>
      <c r="F68" s="72">
        <v>197</v>
      </c>
      <c r="G68" s="72">
        <v>3</v>
      </c>
      <c r="H68" s="71">
        <v>35</v>
      </c>
      <c r="I68" s="82"/>
      <c r="J68" s="72">
        <f>SUM(D68:I68)</f>
        <v>322</v>
      </c>
      <c r="K68" s="30"/>
      <c r="L68" s="83"/>
      <c r="M68" s="30"/>
      <c r="N68" s="30"/>
    </row>
    <row r="69" spans="1:14" ht="12.75">
      <c r="A69" s="30"/>
      <c r="B69" s="44"/>
      <c r="C69" s="73" t="s">
        <v>25</v>
      </c>
      <c r="D69" s="84"/>
      <c r="E69" s="84"/>
      <c r="F69" s="84">
        <v>25</v>
      </c>
      <c r="G69" s="84"/>
      <c r="H69" s="74">
        <v>4</v>
      </c>
      <c r="I69" s="74"/>
      <c r="J69" s="72">
        <f>SUM(D69:I69)</f>
        <v>29</v>
      </c>
      <c r="K69" s="30"/>
      <c r="L69" s="83"/>
      <c r="M69" s="30"/>
      <c r="N69" s="30"/>
    </row>
    <row r="70" spans="1:14" ht="12.75">
      <c r="A70" s="30"/>
      <c r="B70" s="44"/>
      <c r="C70" s="85" t="s">
        <v>29</v>
      </c>
      <c r="D70" s="86">
        <f aca="true" t="shared" si="5" ref="D70:I70">SUM(D68:D69)</f>
        <v>87</v>
      </c>
      <c r="E70" s="86">
        <f t="shared" si="5"/>
        <v>0</v>
      </c>
      <c r="F70" s="86">
        <f t="shared" si="5"/>
        <v>222</v>
      </c>
      <c r="G70" s="86">
        <f t="shared" si="5"/>
        <v>3</v>
      </c>
      <c r="H70" s="86">
        <f t="shared" si="5"/>
        <v>39</v>
      </c>
      <c r="I70" s="87">
        <f t="shared" si="5"/>
        <v>0</v>
      </c>
      <c r="J70" s="86">
        <f>SUM(D70:I70)</f>
        <v>351</v>
      </c>
      <c r="K70" s="30"/>
      <c r="L70" s="83"/>
      <c r="M70" s="30"/>
      <c r="N70" s="30"/>
    </row>
    <row r="71" spans="3:12" ht="12.75">
      <c r="C71" s="88"/>
      <c r="D71" s="89"/>
      <c r="E71" s="89"/>
      <c r="F71" s="89"/>
      <c r="G71" s="90"/>
      <c r="H71" s="90"/>
      <c r="I71" s="83"/>
      <c r="J71" s="83"/>
      <c r="L71" s="89"/>
    </row>
    <row r="72" spans="4:14" ht="15.75">
      <c r="D72" s="193" t="s">
        <v>32</v>
      </c>
      <c r="E72" s="193"/>
      <c r="F72" s="193"/>
      <c r="G72" s="193"/>
      <c r="H72" s="193"/>
      <c r="I72" s="193"/>
      <c r="J72" s="79"/>
      <c r="K72" s="80"/>
      <c r="L72" s="80"/>
      <c r="M72" s="80"/>
      <c r="N72" s="80"/>
    </row>
    <row r="73" spans="4:14" ht="16.5" thickBot="1">
      <c r="D73" s="190" t="s">
        <v>57</v>
      </c>
      <c r="E73" s="190"/>
      <c r="F73" s="190"/>
      <c r="G73" s="190"/>
      <c r="H73" s="190"/>
      <c r="I73" s="190"/>
      <c r="J73" s="79"/>
      <c r="K73" s="80"/>
      <c r="L73" s="80"/>
      <c r="M73" s="80"/>
      <c r="N73" s="80"/>
    </row>
    <row r="74" spans="1:14" ht="24.75" thickBot="1">
      <c r="A74" s="30"/>
      <c r="B74" s="44"/>
      <c r="C74" s="30"/>
      <c r="D74" s="45" t="s">
        <v>27</v>
      </c>
      <c r="E74" s="32" t="s">
        <v>17</v>
      </c>
      <c r="F74" s="45" t="s">
        <v>15</v>
      </c>
      <c r="G74" s="45" t="s">
        <v>14</v>
      </c>
      <c r="H74" s="50" t="s">
        <v>12</v>
      </c>
      <c r="I74" s="32" t="s">
        <v>30</v>
      </c>
      <c r="J74" s="83"/>
      <c r="K74" s="30"/>
      <c r="L74" s="30"/>
      <c r="M74" s="30"/>
      <c r="N74" s="30"/>
    </row>
    <row r="75" spans="1:14" ht="12.75">
      <c r="A75" s="30"/>
      <c r="B75" s="44"/>
      <c r="C75" s="30"/>
      <c r="D75" s="91" t="s">
        <v>31</v>
      </c>
      <c r="E75" s="84">
        <v>141</v>
      </c>
      <c r="F75" s="84">
        <v>596</v>
      </c>
      <c r="G75" s="84">
        <v>26</v>
      </c>
      <c r="H75" s="92">
        <v>48</v>
      </c>
      <c r="I75" s="93">
        <f>SUM(E75:H75)</f>
        <v>811</v>
      </c>
      <c r="J75" s="83"/>
      <c r="K75" s="30"/>
      <c r="L75" s="30"/>
      <c r="M75" s="30"/>
      <c r="N75" s="30"/>
    </row>
    <row r="76" spans="1:14" ht="12.75">
      <c r="A76" s="30"/>
      <c r="B76" s="44"/>
      <c r="C76" s="30"/>
      <c r="D76" s="85" t="s">
        <v>29</v>
      </c>
      <c r="E76" s="86">
        <f>SUM(E75)</f>
        <v>141</v>
      </c>
      <c r="F76" s="86">
        <f>SUM(F75)</f>
        <v>596</v>
      </c>
      <c r="G76" s="86">
        <f>SUM(G75)</f>
        <v>26</v>
      </c>
      <c r="H76" s="87">
        <f>SUM(H75)</f>
        <v>48</v>
      </c>
      <c r="I76" s="86">
        <f>SUM(E76:H76)</f>
        <v>811</v>
      </c>
      <c r="J76" s="83"/>
      <c r="K76" s="30"/>
      <c r="L76" s="30"/>
      <c r="M76" s="30"/>
      <c r="N76" s="30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</sheetData>
  <sheetProtection/>
  <mergeCells count="35">
    <mergeCell ref="C25:J25"/>
    <mergeCell ref="D33:I33"/>
    <mergeCell ref="D32:I32"/>
    <mergeCell ref="C26:J26"/>
    <mergeCell ref="K3:K4"/>
    <mergeCell ref="I3:I4"/>
    <mergeCell ref="J3:J4"/>
    <mergeCell ref="E3:E4"/>
    <mergeCell ref="A1:N1"/>
    <mergeCell ref="A2:N2"/>
    <mergeCell ref="N3:N4"/>
    <mergeCell ref="F3:F4"/>
    <mergeCell ref="G3:G4"/>
    <mergeCell ref="A3:A4"/>
    <mergeCell ref="L3:L4"/>
    <mergeCell ref="H3:H4"/>
    <mergeCell ref="M3:M4"/>
    <mergeCell ref="B3:D3"/>
    <mergeCell ref="A38:N38"/>
    <mergeCell ref="A39:A40"/>
    <mergeCell ref="B39:D39"/>
    <mergeCell ref="E39:E40"/>
    <mergeCell ref="F39:F40"/>
    <mergeCell ref="G39:G40"/>
    <mergeCell ref="H39:H40"/>
    <mergeCell ref="I39:I40"/>
    <mergeCell ref="J39:J40"/>
    <mergeCell ref="K39:K40"/>
    <mergeCell ref="D73:I73"/>
    <mergeCell ref="L39:L40"/>
    <mergeCell ref="M39:M40"/>
    <mergeCell ref="N39:N40"/>
    <mergeCell ref="C65:J65"/>
    <mergeCell ref="C66:J66"/>
    <mergeCell ref="D72:I72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56.8515625" style="0" customWidth="1"/>
    <col min="18" max="18" width="21.421875" style="0" customWidth="1"/>
  </cols>
  <sheetData>
    <row r="1" spans="1:18" ht="15.75">
      <c r="A1" s="222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4"/>
    </row>
    <row r="2" spans="1:18" ht="15.75">
      <c r="A2" s="225" t="s">
        <v>63</v>
      </c>
      <c r="B2" s="216" t="s">
        <v>64</v>
      </c>
      <c r="C2" s="216"/>
      <c r="D2" s="216"/>
      <c r="E2" s="216"/>
      <c r="F2" s="216" t="s">
        <v>65</v>
      </c>
      <c r="G2" s="216"/>
      <c r="H2" s="216"/>
      <c r="I2" s="216"/>
      <c r="J2" s="216" t="s">
        <v>66</v>
      </c>
      <c r="K2" s="216"/>
      <c r="L2" s="216"/>
      <c r="M2" s="216"/>
      <c r="N2" s="216" t="s">
        <v>67</v>
      </c>
      <c r="O2" s="216"/>
      <c r="P2" s="216"/>
      <c r="Q2" s="216"/>
      <c r="R2" s="227" t="s">
        <v>68</v>
      </c>
    </row>
    <row r="3" spans="1:18" ht="16.5" thickBot="1">
      <c r="A3" s="226"/>
      <c r="B3" s="120" t="s">
        <v>69</v>
      </c>
      <c r="C3" s="120" t="s">
        <v>70</v>
      </c>
      <c r="D3" s="120" t="s">
        <v>71</v>
      </c>
      <c r="E3" s="120" t="s">
        <v>72</v>
      </c>
      <c r="F3" s="120" t="s">
        <v>73</v>
      </c>
      <c r="G3" s="120" t="s">
        <v>74</v>
      </c>
      <c r="H3" s="120" t="s">
        <v>75</v>
      </c>
      <c r="I3" s="120" t="s">
        <v>76</v>
      </c>
      <c r="J3" s="120" t="s">
        <v>77</v>
      </c>
      <c r="K3" s="120" t="s">
        <v>78</v>
      </c>
      <c r="L3" s="120" t="s">
        <v>79</v>
      </c>
      <c r="M3" s="120" t="s">
        <v>80</v>
      </c>
      <c r="N3" s="120" t="s">
        <v>81</v>
      </c>
      <c r="O3" s="120" t="s">
        <v>82</v>
      </c>
      <c r="P3" s="120" t="s">
        <v>83</v>
      </c>
      <c r="Q3" s="120" t="s">
        <v>84</v>
      </c>
      <c r="R3" s="228"/>
    </row>
    <row r="4" spans="1:18" ht="15.75">
      <c r="A4" s="121" t="s">
        <v>85</v>
      </c>
      <c r="B4" s="122">
        <v>23</v>
      </c>
      <c r="C4" s="122">
        <v>279</v>
      </c>
      <c r="D4" s="122">
        <v>335</v>
      </c>
      <c r="E4" s="122">
        <f>B4+C4+D4</f>
        <v>637</v>
      </c>
      <c r="F4" s="123"/>
      <c r="G4" s="123"/>
      <c r="H4" s="123"/>
      <c r="I4" s="123"/>
      <c r="J4" s="124"/>
      <c r="K4" s="125"/>
      <c r="L4" s="126"/>
      <c r="M4" s="126"/>
      <c r="N4" s="125"/>
      <c r="O4" s="125"/>
      <c r="P4" s="125"/>
      <c r="Q4" s="127"/>
      <c r="R4" s="128"/>
    </row>
    <row r="5" spans="1:18" ht="15.75">
      <c r="A5" s="129" t="s">
        <v>86</v>
      </c>
      <c r="B5" s="130">
        <v>9255</v>
      </c>
      <c r="C5" s="130">
        <v>9644</v>
      </c>
      <c r="D5" s="130">
        <v>10928</v>
      </c>
      <c r="E5" s="122">
        <f>B5+C5+D5</f>
        <v>29827</v>
      </c>
      <c r="F5" s="131"/>
      <c r="G5" s="131"/>
      <c r="H5" s="131"/>
      <c r="I5" s="123"/>
      <c r="J5" s="132"/>
      <c r="K5" s="133"/>
      <c r="L5" s="133"/>
      <c r="M5" s="126"/>
      <c r="N5" s="134"/>
      <c r="O5" s="134"/>
      <c r="P5" s="134"/>
      <c r="Q5" s="127"/>
      <c r="R5" s="128"/>
    </row>
    <row r="6" spans="1:18" ht="15.75">
      <c r="A6" s="135" t="s">
        <v>87</v>
      </c>
      <c r="B6" s="130">
        <v>88</v>
      </c>
      <c r="C6" s="130">
        <v>30</v>
      </c>
      <c r="D6" s="130">
        <v>49</v>
      </c>
      <c r="E6" s="122">
        <f>B6+C6</f>
        <v>118</v>
      </c>
      <c r="F6" s="131"/>
      <c r="G6" s="131"/>
      <c r="H6" s="131"/>
      <c r="I6" s="123"/>
      <c r="J6" s="132"/>
      <c r="K6" s="133"/>
      <c r="L6" s="133"/>
      <c r="M6" s="126"/>
      <c r="N6" s="134"/>
      <c r="O6" s="134"/>
      <c r="P6" s="134"/>
      <c r="Q6" s="127"/>
      <c r="R6" s="128"/>
    </row>
    <row r="7" spans="1:18" ht="15.75">
      <c r="A7" s="129" t="s">
        <v>88</v>
      </c>
      <c r="B7" s="130">
        <v>46</v>
      </c>
      <c r="C7" s="130">
        <v>839</v>
      </c>
      <c r="D7" s="130">
        <v>353</v>
      </c>
      <c r="E7" s="122">
        <f>B7+C7</f>
        <v>885</v>
      </c>
      <c r="F7" s="131"/>
      <c r="G7" s="131"/>
      <c r="H7" s="131"/>
      <c r="I7" s="123"/>
      <c r="J7" s="132"/>
      <c r="K7" s="133"/>
      <c r="L7" s="133"/>
      <c r="M7" s="126"/>
      <c r="N7" s="134"/>
      <c r="O7" s="134"/>
      <c r="P7" s="134"/>
      <c r="Q7" s="127"/>
      <c r="R7" s="128"/>
    </row>
    <row r="8" spans="1:18" ht="15.75">
      <c r="A8" s="136" t="s">
        <v>68</v>
      </c>
      <c r="B8" s="137">
        <f>SUM(B4:B7)</f>
        <v>9412</v>
      </c>
      <c r="C8" s="137">
        <f>SUM(C4:C7)</f>
        <v>10792</v>
      </c>
      <c r="D8" s="137">
        <f>SUM(D4:D7)</f>
        <v>11665</v>
      </c>
      <c r="E8" s="137">
        <f>SUM(E4:E7)</f>
        <v>31467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</sheetData>
  <sheetProtection/>
  <mergeCells count="7">
    <mergeCell ref="A1:R1"/>
    <mergeCell ref="A2:A3"/>
    <mergeCell ref="B2:E2"/>
    <mergeCell ref="F2:I2"/>
    <mergeCell ref="J2:M2"/>
    <mergeCell ref="N2:Q2"/>
    <mergeCell ref="R2:R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A6" sqref="A6:D13"/>
    </sheetView>
  </sheetViews>
  <sheetFormatPr defaultColWidth="11.421875" defaultRowHeight="12.75"/>
  <cols>
    <col min="1" max="1" width="41.421875" style="0" customWidth="1"/>
  </cols>
  <sheetData>
    <row r="2" spans="1:6" ht="12.75">
      <c r="A2" s="229" t="s">
        <v>165</v>
      </c>
      <c r="B2" s="229"/>
      <c r="C2" s="229"/>
      <c r="D2" s="229"/>
      <c r="E2" s="229"/>
      <c r="F2" s="229"/>
    </row>
    <row r="3" spans="1:6" ht="12.75">
      <c r="A3" s="229"/>
      <c r="B3" s="229"/>
      <c r="C3" s="229"/>
      <c r="D3" s="229"/>
      <c r="E3" s="229"/>
      <c r="F3" s="229"/>
    </row>
    <row r="4" spans="1:6" ht="12.75">
      <c r="A4" s="229"/>
      <c r="B4" s="229"/>
      <c r="C4" s="229"/>
      <c r="D4" s="229"/>
      <c r="E4" s="229"/>
      <c r="F4" s="229"/>
    </row>
    <row r="5" spans="1:13" ht="18.75">
      <c r="A5" s="230"/>
      <c r="B5" s="231"/>
      <c r="C5" s="231"/>
      <c r="D5" s="231"/>
      <c r="E5" s="232"/>
      <c r="F5" s="232"/>
      <c r="G5" s="232"/>
      <c r="H5" s="232"/>
      <c r="I5" s="232"/>
      <c r="J5" s="232"/>
      <c r="K5" s="232"/>
      <c r="L5" s="232"/>
      <c r="M5" s="232"/>
    </row>
    <row r="6" spans="1:4" ht="18.75">
      <c r="A6" s="181" t="s">
        <v>173</v>
      </c>
      <c r="B6" s="182" t="s">
        <v>166</v>
      </c>
      <c r="C6" s="182" t="s">
        <v>167</v>
      </c>
      <c r="D6" s="182" t="s">
        <v>168</v>
      </c>
    </row>
    <row r="7" spans="1:4" ht="18.75">
      <c r="A7" s="183" t="s">
        <v>174</v>
      </c>
      <c r="B7" s="184">
        <v>54</v>
      </c>
      <c r="C7" s="184">
        <v>595</v>
      </c>
      <c r="D7" s="184">
        <v>80</v>
      </c>
    </row>
    <row r="8" spans="1:4" ht="18.75">
      <c r="A8" s="183" t="s">
        <v>169</v>
      </c>
      <c r="B8" s="184">
        <v>59</v>
      </c>
      <c r="C8" s="184">
        <v>21</v>
      </c>
      <c r="D8" s="184">
        <v>33</v>
      </c>
    </row>
    <row r="9" spans="1:4" ht="18.75">
      <c r="A9" s="185" t="s">
        <v>170</v>
      </c>
      <c r="B9" s="184">
        <v>101</v>
      </c>
      <c r="C9" s="184">
        <v>0</v>
      </c>
      <c r="D9" s="184">
        <v>82</v>
      </c>
    </row>
    <row r="10" spans="1:4" ht="18.75">
      <c r="A10" s="185" t="s">
        <v>175</v>
      </c>
      <c r="B10" s="184">
        <v>0</v>
      </c>
      <c r="C10" s="184">
        <v>0</v>
      </c>
      <c r="D10" s="184">
        <v>6</v>
      </c>
    </row>
    <row r="11" spans="1:4" ht="18.75">
      <c r="A11" s="185" t="s">
        <v>171</v>
      </c>
      <c r="B11" s="184">
        <v>0</v>
      </c>
      <c r="C11" s="184">
        <v>0</v>
      </c>
      <c r="D11" s="184">
        <v>0</v>
      </c>
    </row>
    <row r="12" spans="1:4" ht="18.75">
      <c r="A12" s="185" t="s">
        <v>172</v>
      </c>
      <c r="B12" s="184">
        <v>38</v>
      </c>
      <c r="C12" s="184">
        <v>60</v>
      </c>
      <c r="D12" s="184">
        <v>20</v>
      </c>
    </row>
    <row r="13" spans="1:4" ht="18.75">
      <c r="A13" s="185" t="s">
        <v>176</v>
      </c>
      <c r="B13" s="184">
        <v>38</v>
      </c>
      <c r="C13" s="184">
        <v>27</v>
      </c>
      <c r="D13" s="184">
        <v>39</v>
      </c>
    </row>
  </sheetData>
  <sheetProtection/>
  <mergeCells count="2">
    <mergeCell ref="A2:F4"/>
    <mergeCell ref="A5:M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11.421875" style="0" customWidth="1"/>
    <col min="2" max="2" width="14.140625" style="0" customWidth="1"/>
  </cols>
  <sheetData>
    <row r="1" spans="1:3" ht="15">
      <c r="A1" s="187" t="s">
        <v>178</v>
      </c>
      <c r="B1" s="187"/>
      <c r="C1" s="187"/>
    </row>
    <row r="2" spans="1:3" ht="15">
      <c r="A2" s="188" t="s">
        <v>177</v>
      </c>
      <c r="B2" s="188">
        <v>2</v>
      </c>
      <c r="C2" s="188">
        <v>2023</v>
      </c>
    </row>
    <row r="3" spans="1:3" ht="15">
      <c r="A3" s="188" t="s">
        <v>70</v>
      </c>
      <c r="B3" s="188">
        <v>5</v>
      </c>
      <c r="C3" s="188">
        <v>2023</v>
      </c>
    </row>
    <row r="4" spans="1:3" ht="15">
      <c r="A4" s="188" t="s">
        <v>71</v>
      </c>
      <c r="B4" s="188">
        <v>7</v>
      </c>
      <c r="C4" s="188">
        <v>2023</v>
      </c>
    </row>
    <row r="6" spans="1:2" ht="15.75">
      <c r="A6" s="189" t="s">
        <v>179</v>
      </c>
      <c r="B6" s="186"/>
    </row>
    <row r="7" spans="1:3" ht="15">
      <c r="A7" s="188" t="s">
        <v>69</v>
      </c>
      <c r="B7" s="188">
        <v>4</v>
      </c>
      <c r="C7" s="188">
        <v>2023</v>
      </c>
    </row>
    <row r="8" spans="1:3" ht="15">
      <c r="A8" s="188" t="s">
        <v>70</v>
      </c>
      <c r="B8" s="188">
        <v>2</v>
      </c>
      <c r="C8" s="188">
        <v>2023</v>
      </c>
    </row>
    <row r="9" spans="1:3" ht="15">
      <c r="A9" s="188" t="s">
        <v>180</v>
      </c>
      <c r="B9" s="188">
        <v>4</v>
      </c>
      <c r="C9" s="188">
        <v>2023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9" sqref="A19:Q19"/>
    </sheetView>
  </sheetViews>
  <sheetFormatPr defaultColWidth="11.421875" defaultRowHeight="12.75"/>
  <cols>
    <col min="1" max="1" width="21.28125" style="0" customWidth="1"/>
  </cols>
  <sheetData>
    <row r="1" spans="1:17" ht="45.75" customHeight="1">
      <c r="A1" s="233" t="s">
        <v>89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/>
    </row>
    <row r="2" spans="1:17" ht="15.75">
      <c r="A2" s="236" t="s">
        <v>90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15">
      <c r="A3" s="138"/>
      <c r="B3" s="239" t="s">
        <v>91</v>
      </c>
      <c r="C3" s="239"/>
      <c r="D3" s="239"/>
      <c r="E3" s="139" t="s">
        <v>92</v>
      </c>
      <c r="F3" s="239" t="s">
        <v>91</v>
      </c>
      <c r="G3" s="239"/>
      <c r="H3" s="239"/>
      <c r="I3" s="139" t="s">
        <v>93</v>
      </c>
      <c r="J3" s="239" t="s">
        <v>91</v>
      </c>
      <c r="K3" s="239"/>
      <c r="L3" s="239"/>
      <c r="M3" s="139" t="s">
        <v>94</v>
      </c>
      <c r="N3" s="239" t="s">
        <v>91</v>
      </c>
      <c r="O3" s="239"/>
      <c r="P3" s="239"/>
      <c r="Q3" s="139" t="s">
        <v>95</v>
      </c>
    </row>
    <row r="4" spans="1:17" ht="15">
      <c r="A4" s="140" t="s">
        <v>96</v>
      </c>
      <c r="B4" s="141">
        <v>1</v>
      </c>
      <c r="C4" s="141">
        <v>2</v>
      </c>
      <c r="D4" s="141">
        <v>3</v>
      </c>
      <c r="E4" s="141" t="s">
        <v>97</v>
      </c>
      <c r="F4" s="141">
        <v>4</v>
      </c>
      <c r="G4" s="141">
        <v>5</v>
      </c>
      <c r="H4" s="141">
        <v>6</v>
      </c>
      <c r="I4" s="141" t="s">
        <v>98</v>
      </c>
      <c r="J4" s="141">
        <v>7</v>
      </c>
      <c r="K4" s="141">
        <v>8</v>
      </c>
      <c r="L4" s="141">
        <v>9</v>
      </c>
      <c r="M4" s="141" t="s">
        <v>99</v>
      </c>
      <c r="N4" s="141">
        <v>10</v>
      </c>
      <c r="O4" s="141">
        <v>11</v>
      </c>
      <c r="P4" s="141">
        <v>12</v>
      </c>
      <c r="Q4" s="141" t="s">
        <v>100</v>
      </c>
    </row>
    <row r="5" spans="1:17" ht="60">
      <c r="A5" s="142" t="s">
        <v>101</v>
      </c>
      <c r="B5" s="143">
        <v>0</v>
      </c>
      <c r="C5" s="143">
        <v>0</v>
      </c>
      <c r="D5" s="143">
        <v>0</v>
      </c>
      <c r="E5" s="144">
        <f>SUM(D5)</f>
        <v>0</v>
      </c>
      <c r="F5" s="143"/>
      <c r="G5" s="143"/>
      <c r="H5" s="143"/>
      <c r="I5" s="144">
        <f>SUM(F5:H5)</f>
        <v>0</v>
      </c>
      <c r="J5" s="143"/>
      <c r="K5" s="143"/>
      <c r="L5" s="143"/>
      <c r="M5" s="144">
        <f>SUM(J5:L5)</f>
        <v>0</v>
      </c>
      <c r="N5" s="143"/>
      <c r="O5" s="143"/>
      <c r="P5" s="143"/>
      <c r="Q5" s="144">
        <f>SUM(N5:P5)</f>
        <v>0</v>
      </c>
    </row>
    <row r="6" spans="1:17" ht="45">
      <c r="A6" s="142" t="s">
        <v>102</v>
      </c>
      <c r="B6" s="145">
        <v>10</v>
      </c>
      <c r="C6" s="145">
        <v>20</v>
      </c>
      <c r="D6" s="145">
        <v>16</v>
      </c>
      <c r="E6" s="146">
        <f aca="true" t="shared" si="0" ref="E6:E12">SUM(B6:D6)</f>
        <v>46</v>
      </c>
      <c r="F6" s="145"/>
      <c r="G6" s="145"/>
      <c r="H6" s="145"/>
      <c r="I6" s="146">
        <f>SUM(F6:H6)</f>
        <v>0</v>
      </c>
      <c r="J6" s="145"/>
      <c r="K6" s="145"/>
      <c r="L6" s="145"/>
      <c r="M6" s="146">
        <f>SUM(J6:L6)</f>
        <v>0</v>
      </c>
      <c r="N6" s="145"/>
      <c r="O6" s="145"/>
      <c r="P6" s="145"/>
      <c r="Q6" s="146">
        <f>SUM(N6:P6)</f>
        <v>0</v>
      </c>
    </row>
    <row r="7" spans="1:17" ht="45">
      <c r="A7" s="147" t="s">
        <v>103</v>
      </c>
      <c r="B7" s="145">
        <v>4</v>
      </c>
      <c r="C7" s="145">
        <v>6</v>
      </c>
      <c r="D7" s="145">
        <v>8</v>
      </c>
      <c r="E7" s="146">
        <f t="shared" si="0"/>
        <v>18</v>
      </c>
      <c r="F7" s="145"/>
      <c r="G7" s="145"/>
      <c r="H7" s="145"/>
      <c r="I7" s="146">
        <f>SUM(F7:H7)</f>
        <v>0</v>
      </c>
      <c r="J7" s="145"/>
      <c r="K7" s="145"/>
      <c r="L7" s="145"/>
      <c r="M7" s="146">
        <f>SUM(J7:L7)</f>
        <v>0</v>
      </c>
      <c r="N7" s="145"/>
      <c r="O7" s="145"/>
      <c r="P7" s="145"/>
      <c r="Q7" s="146">
        <f>SUM(N7:P7)</f>
        <v>0</v>
      </c>
    </row>
    <row r="8" spans="1:17" ht="45">
      <c r="A8" s="147" t="s">
        <v>104</v>
      </c>
      <c r="B8" s="145">
        <v>5</v>
      </c>
      <c r="C8" s="145">
        <v>3</v>
      </c>
      <c r="D8" s="145">
        <v>4</v>
      </c>
      <c r="E8" s="146">
        <f t="shared" si="0"/>
        <v>12</v>
      </c>
      <c r="F8" s="145"/>
      <c r="G8" s="145"/>
      <c r="H8" s="145"/>
      <c r="I8" s="146">
        <f aca="true" t="shared" si="1" ref="I8:I16">SUM(F8:H8)</f>
        <v>0</v>
      </c>
      <c r="J8" s="145"/>
      <c r="K8" s="145"/>
      <c r="L8" s="145"/>
      <c r="M8" s="146">
        <f aca="true" t="shared" si="2" ref="M8:M16">SUM(J8:L8)</f>
        <v>0</v>
      </c>
      <c r="N8" s="145"/>
      <c r="O8" s="145"/>
      <c r="P8" s="145"/>
      <c r="Q8" s="146">
        <f aca="true" t="shared" si="3" ref="Q8:Q16">SUM(N8:P8)</f>
        <v>0</v>
      </c>
    </row>
    <row r="9" spans="1:17" ht="45">
      <c r="A9" s="148" t="s">
        <v>105</v>
      </c>
      <c r="B9" s="145">
        <v>2</v>
      </c>
      <c r="C9" s="145">
        <v>0</v>
      </c>
      <c r="D9" s="145">
        <v>1</v>
      </c>
      <c r="E9" s="146">
        <f t="shared" si="0"/>
        <v>3</v>
      </c>
      <c r="F9" s="145"/>
      <c r="G9" s="145"/>
      <c r="H9" s="145"/>
      <c r="I9" s="146">
        <f t="shared" si="1"/>
        <v>0</v>
      </c>
      <c r="J9" s="145"/>
      <c r="K9" s="145"/>
      <c r="L9" s="145"/>
      <c r="M9" s="146">
        <f t="shared" si="2"/>
        <v>0</v>
      </c>
      <c r="N9" s="145"/>
      <c r="O9" s="145"/>
      <c r="P9" s="145"/>
      <c r="Q9" s="146">
        <f t="shared" si="3"/>
        <v>0</v>
      </c>
    </row>
    <row r="10" spans="1:17" ht="45">
      <c r="A10" s="147" t="s">
        <v>106</v>
      </c>
      <c r="B10" s="145">
        <v>1</v>
      </c>
      <c r="C10" s="145">
        <v>8</v>
      </c>
      <c r="D10" s="145">
        <v>7</v>
      </c>
      <c r="E10" s="146">
        <f t="shared" si="0"/>
        <v>16</v>
      </c>
      <c r="F10" s="145"/>
      <c r="G10" s="145"/>
      <c r="H10" s="145"/>
      <c r="I10" s="146">
        <f t="shared" si="1"/>
        <v>0</v>
      </c>
      <c r="J10" s="145"/>
      <c r="K10" s="145"/>
      <c r="L10" s="145"/>
      <c r="M10" s="146">
        <f t="shared" si="2"/>
        <v>0</v>
      </c>
      <c r="N10" s="145"/>
      <c r="O10" s="145"/>
      <c r="P10" s="145"/>
      <c r="Q10" s="146">
        <f t="shared" si="3"/>
        <v>0</v>
      </c>
    </row>
    <row r="11" spans="1:17" ht="45">
      <c r="A11" s="147" t="s">
        <v>107</v>
      </c>
      <c r="B11" s="145">
        <v>16</v>
      </c>
      <c r="C11" s="145">
        <v>12</v>
      </c>
      <c r="D11" s="145">
        <v>17</v>
      </c>
      <c r="E11" s="146">
        <f t="shared" si="0"/>
        <v>45</v>
      </c>
      <c r="F11" s="145"/>
      <c r="G11" s="145"/>
      <c r="H11" s="145"/>
      <c r="I11" s="146">
        <f t="shared" si="1"/>
        <v>0</v>
      </c>
      <c r="J11" s="145"/>
      <c r="K11" s="145"/>
      <c r="L11" s="145"/>
      <c r="M11" s="146">
        <f t="shared" si="2"/>
        <v>0</v>
      </c>
      <c r="N11" s="145"/>
      <c r="O11" s="145"/>
      <c r="P11" s="145"/>
      <c r="Q11" s="146">
        <f t="shared" si="3"/>
        <v>0</v>
      </c>
    </row>
    <row r="12" spans="1:17" ht="30">
      <c r="A12" s="147" t="s">
        <v>108</v>
      </c>
      <c r="B12" s="145">
        <v>5</v>
      </c>
      <c r="C12" s="145">
        <v>3</v>
      </c>
      <c r="D12" s="145">
        <v>3</v>
      </c>
      <c r="E12" s="146">
        <f t="shared" si="0"/>
        <v>11</v>
      </c>
      <c r="F12" s="145"/>
      <c r="G12" s="145"/>
      <c r="H12" s="145"/>
      <c r="I12" s="146">
        <f t="shared" si="1"/>
        <v>0</v>
      </c>
      <c r="J12" s="145"/>
      <c r="K12" s="145"/>
      <c r="L12" s="145"/>
      <c r="M12" s="146">
        <f t="shared" si="2"/>
        <v>0</v>
      </c>
      <c r="N12" s="145"/>
      <c r="O12" s="145"/>
      <c r="P12" s="145"/>
      <c r="Q12" s="146">
        <f t="shared" si="3"/>
        <v>0</v>
      </c>
    </row>
    <row r="13" spans="1:17" ht="45">
      <c r="A13" s="163" t="s">
        <v>109</v>
      </c>
      <c r="B13" s="145">
        <v>165</v>
      </c>
      <c r="C13" s="145">
        <v>202</v>
      </c>
      <c r="D13" s="145">
        <v>224</v>
      </c>
      <c r="E13" s="146">
        <f>SUM(B13:D13)</f>
        <v>591</v>
      </c>
      <c r="F13" s="145"/>
      <c r="G13" s="145"/>
      <c r="H13" s="145"/>
      <c r="I13" s="146">
        <f t="shared" si="1"/>
        <v>0</v>
      </c>
      <c r="J13" s="145"/>
      <c r="K13" s="145"/>
      <c r="L13" s="145"/>
      <c r="M13" s="146">
        <f t="shared" si="2"/>
        <v>0</v>
      </c>
      <c r="N13" s="145"/>
      <c r="O13" s="145"/>
      <c r="P13" s="145"/>
      <c r="Q13" s="146">
        <f t="shared" si="3"/>
        <v>0</v>
      </c>
    </row>
    <row r="14" spans="1:17" ht="15">
      <c r="A14" s="150" t="s">
        <v>110</v>
      </c>
      <c r="B14" s="151">
        <v>24</v>
      </c>
      <c r="C14" s="151">
        <v>12</v>
      </c>
      <c r="D14" s="151">
        <v>3</v>
      </c>
      <c r="E14" s="168">
        <f>SUM(B14:D14)</f>
        <v>39</v>
      </c>
      <c r="F14" s="169">
        <v>0</v>
      </c>
      <c r="G14" s="169">
        <v>1</v>
      </c>
      <c r="H14" s="169">
        <v>20</v>
      </c>
      <c r="I14" s="168">
        <f t="shared" si="1"/>
        <v>21</v>
      </c>
      <c r="J14" s="152">
        <v>9</v>
      </c>
      <c r="K14" s="151">
        <v>1</v>
      </c>
      <c r="L14" s="151">
        <v>15</v>
      </c>
      <c r="M14" s="168">
        <f t="shared" si="2"/>
        <v>25</v>
      </c>
      <c r="N14" s="151">
        <v>11</v>
      </c>
      <c r="O14" s="151">
        <v>0</v>
      </c>
      <c r="P14" s="151"/>
      <c r="Q14" s="168">
        <f t="shared" si="3"/>
        <v>11</v>
      </c>
    </row>
    <row r="15" spans="1:17" ht="15">
      <c r="A15" s="150" t="s">
        <v>111</v>
      </c>
      <c r="B15" s="151">
        <v>6306</v>
      </c>
      <c r="C15" s="151">
        <v>5868</v>
      </c>
      <c r="D15" s="169">
        <v>6356</v>
      </c>
      <c r="E15" s="168">
        <f>SUM(B15:D15)</f>
        <v>18530</v>
      </c>
      <c r="F15" s="169">
        <v>4848</v>
      </c>
      <c r="G15" s="169">
        <v>4555</v>
      </c>
      <c r="H15" s="169">
        <v>4042</v>
      </c>
      <c r="I15" s="168">
        <f t="shared" si="1"/>
        <v>13445</v>
      </c>
      <c r="J15" s="151">
        <v>4051</v>
      </c>
      <c r="K15" s="151">
        <v>3976</v>
      </c>
      <c r="L15" s="151">
        <v>4148</v>
      </c>
      <c r="M15" s="168">
        <f t="shared" si="2"/>
        <v>12175</v>
      </c>
      <c r="N15" s="151">
        <v>3810</v>
      </c>
      <c r="O15" s="151">
        <v>3325</v>
      </c>
      <c r="P15" s="152"/>
      <c r="Q15" s="168">
        <f t="shared" si="3"/>
        <v>7135</v>
      </c>
    </row>
    <row r="16" spans="1:17" ht="15">
      <c r="A16" s="150" t="s">
        <v>112</v>
      </c>
      <c r="B16" s="169">
        <v>903</v>
      </c>
      <c r="C16" s="169">
        <v>241</v>
      </c>
      <c r="D16" s="169">
        <v>270</v>
      </c>
      <c r="E16" s="168">
        <f>SUM(B16:D16)</f>
        <v>1414</v>
      </c>
      <c r="F16" s="169">
        <v>162</v>
      </c>
      <c r="G16" s="169">
        <v>153</v>
      </c>
      <c r="H16" s="169">
        <v>814</v>
      </c>
      <c r="I16" s="168">
        <f t="shared" si="1"/>
        <v>1129</v>
      </c>
      <c r="J16" s="151">
        <v>195</v>
      </c>
      <c r="K16" s="151">
        <v>270</v>
      </c>
      <c r="L16" s="151">
        <v>651</v>
      </c>
      <c r="M16" s="168">
        <f t="shared" si="2"/>
        <v>1116</v>
      </c>
      <c r="N16" s="151">
        <v>243</v>
      </c>
      <c r="O16" s="151">
        <v>206</v>
      </c>
      <c r="P16" s="151"/>
      <c r="Q16" s="168">
        <f t="shared" si="3"/>
        <v>449</v>
      </c>
    </row>
    <row r="17" spans="1:17" ht="15.75" thickBot="1">
      <c r="A17" s="164" t="s">
        <v>113</v>
      </c>
      <c r="B17" s="165"/>
      <c r="C17" s="165"/>
      <c r="D17" s="165"/>
      <c r="E17" s="166">
        <f>E5+E6+E7+E8+E9+E10+E11+E12+E13</f>
        <v>742</v>
      </c>
      <c r="F17" s="167"/>
      <c r="G17" s="167"/>
      <c r="H17" s="167"/>
      <c r="I17" s="166">
        <f>I5+I6+I7+I8+I9+I10+I11+I12+I13</f>
        <v>0</v>
      </c>
      <c r="J17" s="167"/>
      <c r="K17" s="167"/>
      <c r="L17" s="167"/>
      <c r="M17" s="166">
        <f>M5+M6+M7+M8+M9+M10+M11+M12+M13</f>
        <v>0</v>
      </c>
      <c r="N17" s="167"/>
      <c r="O17" s="167"/>
      <c r="P17" s="167"/>
      <c r="Q17" s="166">
        <f>Q5+Q6+Q7+Q8+Q9+Q10+Q11+Q12+Q13</f>
        <v>0</v>
      </c>
    </row>
    <row r="19" spans="1:17" ht="48" customHeight="1">
      <c r="A19" s="233" t="s">
        <v>89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5"/>
    </row>
    <row r="20" spans="1:17" ht="15.75">
      <c r="A20" s="236" t="s">
        <v>114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8"/>
    </row>
    <row r="21" spans="1:17" ht="15">
      <c r="A21" s="153"/>
      <c r="B21" s="240" t="s">
        <v>91</v>
      </c>
      <c r="C21" s="240"/>
      <c r="D21" s="240"/>
      <c r="E21" s="154" t="s">
        <v>92</v>
      </c>
      <c r="F21" s="240" t="s">
        <v>91</v>
      </c>
      <c r="G21" s="240"/>
      <c r="H21" s="240"/>
      <c r="I21" s="154" t="s">
        <v>93</v>
      </c>
      <c r="J21" s="240" t="s">
        <v>91</v>
      </c>
      <c r="K21" s="240"/>
      <c r="L21" s="240"/>
      <c r="M21" s="154" t="s">
        <v>94</v>
      </c>
      <c r="N21" s="240" t="s">
        <v>91</v>
      </c>
      <c r="O21" s="240"/>
      <c r="P21" s="240"/>
      <c r="Q21" s="154" t="s">
        <v>95</v>
      </c>
    </row>
    <row r="22" spans="1:17" ht="15">
      <c r="A22" s="140" t="s">
        <v>96</v>
      </c>
      <c r="B22" s="141">
        <v>1</v>
      </c>
      <c r="C22" s="141">
        <v>2</v>
      </c>
      <c r="D22" s="141">
        <v>3</v>
      </c>
      <c r="E22" s="141" t="s">
        <v>97</v>
      </c>
      <c r="F22" s="141">
        <v>4</v>
      </c>
      <c r="G22" s="141">
        <v>5</v>
      </c>
      <c r="H22" s="141">
        <v>6</v>
      </c>
      <c r="I22" s="141" t="s">
        <v>98</v>
      </c>
      <c r="J22" s="141">
        <v>7</v>
      </c>
      <c r="K22" s="141">
        <v>8</v>
      </c>
      <c r="L22" s="141">
        <v>9</v>
      </c>
      <c r="M22" s="141" t="s">
        <v>99</v>
      </c>
      <c r="N22" s="141">
        <v>10</v>
      </c>
      <c r="O22" s="141">
        <v>11</v>
      </c>
      <c r="P22" s="141">
        <v>12</v>
      </c>
      <c r="Q22" s="141" t="s">
        <v>100</v>
      </c>
    </row>
    <row r="23" spans="1:17" ht="30">
      <c r="A23" s="155" t="s">
        <v>115</v>
      </c>
      <c r="B23" s="143">
        <v>3</v>
      </c>
      <c r="C23" s="143">
        <v>1</v>
      </c>
      <c r="D23" s="143">
        <v>3</v>
      </c>
      <c r="E23" s="144">
        <f>SUM(B23:D23)</f>
        <v>7</v>
      </c>
      <c r="F23" s="143"/>
      <c r="G23" s="143"/>
      <c r="H23" s="143"/>
      <c r="I23" s="144">
        <f>SUM(F23:H23)</f>
        <v>0</v>
      </c>
      <c r="J23" s="143"/>
      <c r="K23" s="143"/>
      <c r="L23" s="143"/>
      <c r="M23" s="144">
        <f>SUM(J23:L23)</f>
        <v>0</v>
      </c>
      <c r="N23" s="143"/>
      <c r="O23" s="143"/>
      <c r="P23" s="143"/>
      <c r="Q23" s="144">
        <f>SUM(N23:P23)</f>
        <v>0</v>
      </c>
    </row>
    <row r="24" spans="1:17" ht="60">
      <c r="A24" s="155" t="s">
        <v>116</v>
      </c>
      <c r="B24" s="143">
        <v>0</v>
      </c>
      <c r="C24" s="143">
        <v>0</v>
      </c>
      <c r="D24" s="143">
        <v>0</v>
      </c>
      <c r="E24" s="144">
        <f>SUM(B24:D24)</f>
        <v>0</v>
      </c>
      <c r="F24" s="143"/>
      <c r="G24" s="143"/>
      <c r="H24" s="143"/>
      <c r="I24" s="144">
        <v>0</v>
      </c>
      <c r="J24" s="143"/>
      <c r="K24" s="143"/>
      <c r="L24" s="143"/>
      <c r="M24" s="144">
        <f>SUM(J24:L24)</f>
        <v>0</v>
      </c>
      <c r="N24" s="143"/>
      <c r="O24" s="143"/>
      <c r="P24" s="143"/>
      <c r="Q24" s="144">
        <v>0</v>
      </c>
    </row>
    <row r="25" spans="1:17" ht="30">
      <c r="A25" s="156" t="s">
        <v>117</v>
      </c>
      <c r="B25" s="145">
        <v>0</v>
      </c>
      <c r="C25" s="145">
        <v>37</v>
      </c>
      <c r="D25" s="145">
        <v>0</v>
      </c>
      <c r="E25" s="157">
        <f>SUM(B25:D25)</f>
        <v>37</v>
      </c>
      <c r="F25" s="145"/>
      <c r="G25" s="145"/>
      <c r="H25" s="145"/>
      <c r="I25" s="157">
        <f>SUM(F25:H25)</f>
        <v>0</v>
      </c>
      <c r="J25" s="158"/>
      <c r="K25" s="158"/>
      <c r="L25" s="158"/>
      <c r="M25" s="157">
        <f>SUM(J25:L25)</f>
        <v>0</v>
      </c>
      <c r="N25" s="145"/>
      <c r="O25" s="145"/>
      <c r="P25" s="145"/>
      <c r="Q25" s="157">
        <f>SUM(N25:P25)</f>
        <v>0</v>
      </c>
    </row>
    <row r="26" spans="1:17" ht="75">
      <c r="A26" s="156" t="s">
        <v>118</v>
      </c>
      <c r="B26" s="145">
        <v>0</v>
      </c>
      <c r="C26" s="145">
        <v>0</v>
      </c>
      <c r="D26" s="145">
        <v>0</v>
      </c>
      <c r="E26" s="157">
        <f>SUM(B26:D26)</f>
        <v>0</v>
      </c>
      <c r="F26" s="145"/>
      <c r="G26" s="145"/>
      <c r="H26" s="145"/>
      <c r="I26" s="157">
        <v>0</v>
      </c>
      <c r="J26" s="145"/>
      <c r="K26" s="145"/>
      <c r="L26" s="145"/>
      <c r="M26" s="157">
        <f>SUM(J26:L26)</f>
        <v>0</v>
      </c>
      <c r="N26" s="159"/>
      <c r="O26" s="159"/>
      <c r="P26" s="159"/>
      <c r="Q26" s="157">
        <f>SUM(N26:P26)</f>
        <v>0</v>
      </c>
    </row>
    <row r="27" spans="1:17" ht="90.75" thickBot="1">
      <c r="A27" s="156" t="s">
        <v>119</v>
      </c>
      <c r="B27" s="145">
        <v>0</v>
      </c>
      <c r="C27" s="145">
        <v>0</v>
      </c>
      <c r="D27" s="145">
        <v>0</v>
      </c>
      <c r="E27" s="157">
        <v>0</v>
      </c>
      <c r="F27" s="158"/>
      <c r="G27" s="158"/>
      <c r="H27" s="158"/>
      <c r="I27" s="157">
        <v>0</v>
      </c>
      <c r="J27" s="158"/>
      <c r="K27" s="158"/>
      <c r="L27" s="158"/>
      <c r="M27" s="157">
        <v>0</v>
      </c>
      <c r="N27" s="145"/>
      <c r="O27" s="145"/>
      <c r="P27" s="145"/>
      <c r="Q27" s="157">
        <f>SUM(N27:P27)</f>
        <v>0</v>
      </c>
    </row>
    <row r="28" spans="1:17" ht="15.75" thickBot="1">
      <c r="A28" s="149" t="s">
        <v>120</v>
      </c>
      <c r="B28" s="160"/>
      <c r="C28" s="160"/>
      <c r="D28" s="160"/>
      <c r="E28" s="161">
        <f>E23+E24+E25+E26+E27</f>
        <v>44</v>
      </c>
      <c r="F28" s="162"/>
      <c r="G28" s="162"/>
      <c r="H28" s="162"/>
      <c r="I28" s="161">
        <f>I23+I24+I25+I26+I27</f>
        <v>0</v>
      </c>
      <c r="J28" s="162"/>
      <c r="K28" s="162"/>
      <c r="L28" s="162"/>
      <c r="M28" s="161">
        <f>M23+M24+M25+M26+M27</f>
        <v>0</v>
      </c>
      <c r="N28" s="162"/>
      <c r="O28" s="162"/>
      <c r="P28" s="162"/>
      <c r="Q28" s="161">
        <f>Q23+Q24+Q25+Q26+Q27</f>
        <v>0</v>
      </c>
    </row>
  </sheetData>
  <sheetProtection/>
  <mergeCells count="12">
    <mergeCell ref="A19:Q19"/>
    <mergeCell ref="A20:Q20"/>
    <mergeCell ref="B21:D21"/>
    <mergeCell ref="F21:H21"/>
    <mergeCell ref="J21:L21"/>
    <mergeCell ref="N21:P21"/>
    <mergeCell ref="A1:Q1"/>
    <mergeCell ref="A2:Q2"/>
    <mergeCell ref="B3:D3"/>
    <mergeCell ref="F3:H3"/>
    <mergeCell ref="J3:L3"/>
    <mergeCell ref="N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34"/>
  <sheetViews>
    <sheetView zoomScale="90" zoomScaleNormal="90" zoomScalePageLayoutView="0" workbookViewId="0" topLeftCell="A1">
      <pane xSplit="1" ySplit="4" topLeftCell="B11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25" sqref="A25:H51"/>
    </sheetView>
  </sheetViews>
  <sheetFormatPr defaultColWidth="11.421875" defaultRowHeight="12.75"/>
  <cols>
    <col min="1" max="1" width="16.8515625" style="2" bestFit="1" customWidth="1"/>
    <col min="2" max="7" width="13.28125" style="2" bestFit="1" customWidth="1"/>
    <col min="8" max="8" width="13.57421875" style="2" bestFit="1" customWidth="1"/>
    <col min="9" max="16384" width="11.421875" style="2" customWidth="1"/>
  </cols>
  <sheetData>
    <row r="1" spans="1:8" ht="15.75">
      <c r="A1" s="193" t="s">
        <v>40</v>
      </c>
      <c r="B1" s="193"/>
      <c r="C1" s="193"/>
      <c r="D1" s="193"/>
      <c r="E1" s="193"/>
      <c r="F1" s="193"/>
      <c r="G1" s="193"/>
      <c r="H1" s="193"/>
    </row>
    <row r="2" spans="1:8" ht="16.5" thickBot="1">
      <c r="A2" s="190" t="s">
        <v>56</v>
      </c>
      <c r="B2" s="190"/>
      <c r="C2" s="190"/>
      <c r="D2" s="190"/>
      <c r="E2" s="190"/>
      <c r="F2" s="190"/>
      <c r="G2" s="190"/>
      <c r="H2" s="190"/>
    </row>
    <row r="3" spans="1:8" ht="21.75" customHeight="1">
      <c r="A3" s="199" t="s">
        <v>0</v>
      </c>
      <c r="B3" s="201" t="s">
        <v>34</v>
      </c>
      <c r="C3" s="201" t="s">
        <v>35</v>
      </c>
      <c r="D3" s="201" t="s">
        <v>36</v>
      </c>
      <c r="E3" s="201" t="s">
        <v>37</v>
      </c>
      <c r="F3" s="201" t="s">
        <v>38</v>
      </c>
      <c r="G3" s="203" t="s">
        <v>39</v>
      </c>
      <c r="H3" s="205" t="s">
        <v>3</v>
      </c>
    </row>
    <row r="4" spans="1:52" ht="36" customHeight="1" thickBot="1">
      <c r="A4" s="200"/>
      <c r="B4" s="202"/>
      <c r="C4" s="202"/>
      <c r="D4" s="202"/>
      <c r="E4" s="202"/>
      <c r="F4" s="202"/>
      <c r="G4" s="204"/>
      <c r="H4" s="20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8" s="5" customFormat="1" ht="12.75">
      <c r="A5" s="3" t="s">
        <v>1</v>
      </c>
      <c r="B5" s="4">
        <v>143</v>
      </c>
      <c r="C5" s="4">
        <v>3</v>
      </c>
      <c r="D5" s="4">
        <v>2450</v>
      </c>
      <c r="E5" s="10">
        <v>580</v>
      </c>
      <c r="F5" s="4">
        <v>115</v>
      </c>
      <c r="G5" s="10">
        <v>13</v>
      </c>
      <c r="H5" s="4">
        <f aca="true" t="shared" si="0" ref="H5:H22">SUM(B5:G5)</f>
        <v>3304</v>
      </c>
    </row>
    <row r="6" spans="1:8" s="5" customFormat="1" ht="12.75">
      <c r="A6" s="6" t="s">
        <v>6</v>
      </c>
      <c r="B6" s="7"/>
      <c r="C6" s="7"/>
      <c r="D6" s="7">
        <v>5830</v>
      </c>
      <c r="E6" s="11">
        <v>546</v>
      </c>
      <c r="F6" s="7">
        <v>92</v>
      </c>
      <c r="G6" s="11">
        <v>10</v>
      </c>
      <c r="H6" s="4">
        <f t="shared" si="0"/>
        <v>6478</v>
      </c>
    </row>
    <row r="7" spans="1:8" s="5" customFormat="1" ht="12.75">
      <c r="A7" s="6" t="s">
        <v>2</v>
      </c>
      <c r="B7" s="7">
        <v>48</v>
      </c>
      <c r="C7" s="7">
        <v>2</v>
      </c>
      <c r="D7" s="7">
        <v>3230</v>
      </c>
      <c r="E7" s="11">
        <v>382</v>
      </c>
      <c r="F7" s="7">
        <v>32</v>
      </c>
      <c r="G7" s="11">
        <v>3</v>
      </c>
      <c r="H7" s="4">
        <f t="shared" si="0"/>
        <v>3697</v>
      </c>
    </row>
    <row r="8" spans="1:8" s="5" customFormat="1" ht="12.75">
      <c r="A8" s="6" t="s">
        <v>50</v>
      </c>
      <c r="B8" s="7">
        <v>21</v>
      </c>
      <c r="C8" s="7">
        <v>2</v>
      </c>
      <c r="D8" s="7">
        <v>1073</v>
      </c>
      <c r="E8" s="11">
        <v>271</v>
      </c>
      <c r="F8" s="7">
        <v>41</v>
      </c>
      <c r="G8" s="11">
        <v>6</v>
      </c>
      <c r="H8" s="4">
        <f t="shared" si="0"/>
        <v>1414</v>
      </c>
    </row>
    <row r="9" spans="1:8" s="5" customFormat="1" ht="12.75">
      <c r="A9" s="6" t="s">
        <v>4</v>
      </c>
      <c r="B9" s="7">
        <v>12</v>
      </c>
      <c r="C9" s="7"/>
      <c r="D9" s="7">
        <v>532</v>
      </c>
      <c r="E9" s="11">
        <v>195</v>
      </c>
      <c r="F9" s="7">
        <v>43</v>
      </c>
      <c r="G9" s="11">
        <v>4</v>
      </c>
      <c r="H9" s="4">
        <f t="shared" si="0"/>
        <v>786</v>
      </c>
    </row>
    <row r="10" spans="1:8" s="5" customFormat="1" ht="12.75">
      <c r="A10" s="6" t="s">
        <v>48</v>
      </c>
      <c r="B10" s="7"/>
      <c r="C10" s="7">
        <v>2</v>
      </c>
      <c r="D10" s="7">
        <v>2230</v>
      </c>
      <c r="E10" s="11">
        <v>316</v>
      </c>
      <c r="F10" s="7">
        <v>39</v>
      </c>
      <c r="G10" s="11">
        <v>2</v>
      </c>
      <c r="H10" s="4">
        <f t="shared" si="0"/>
        <v>2589</v>
      </c>
    </row>
    <row r="11" spans="1:8" s="5" customFormat="1" ht="12.75">
      <c r="A11" s="6" t="s">
        <v>5</v>
      </c>
      <c r="B11" s="7">
        <v>5</v>
      </c>
      <c r="C11" s="7">
        <v>1</v>
      </c>
      <c r="D11" s="7">
        <v>893</v>
      </c>
      <c r="E11" s="7">
        <v>128</v>
      </c>
      <c r="F11" s="11">
        <v>18</v>
      </c>
      <c r="G11" s="7">
        <v>5</v>
      </c>
      <c r="H11" s="4">
        <f t="shared" si="0"/>
        <v>1050</v>
      </c>
    </row>
    <row r="12" spans="1:8" s="5" customFormat="1" ht="12.75">
      <c r="A12" s="6" t="s">
        <v>7</v>
      </c>
      <c r="B12" s="7">
        <v>7</v>
      </c>
      <c r="C12" s="7">
        <v>1</v>
      </c>
      <c r="D12" s="7">
        <v>691</v>
      </c>
      <c r="E12" s="11">
        <v>104</v>
      </c>
      <c r="F12" s="7">
        <v>13</v>
      </c>
      <c r="G12" s="11"/>
      <c r="H12" s="4">
        <f t="shared" si="0"/>
        <v>816</v>
      </c>
    </row>
    <row r="13" spans="1:8" s="5" customFormat="1" ht="12.75">
      <c r="A13" s="6" t="s">
        <v>8</v>
      </c>
      <c r="B13" s="7">
        <v>11</v>
      </c>
      <c r="C13" s="7">
        <v>1</v>
      </c>
      <c r="D13" s="7">
        <v>582</v>
      </c>
      <c r="E13" s="11">
        <v>130</v>
      </c>
      <c r="F13" s="7">
        <v>11</v>
      </c>
      <c r="G13" s="11">
        <v>2</v>
      </c>
      <c r="H13" s="4">
        <f t="shared" si="0"/>
        <v>737</v>
      </c>
    </row>
    <row r="14" spans="1:8" s="5" customFormat="1" ht="12.75">
      <c r="A14" s="6" t="s">
        <v>20</v>
      </c>
      <c r="B14" s="7">
        <v>18</v>
      </c>
      <c r="C14" s="7">
        <v>1</v>
      </c>
      <c r="D14" s="7">
        <v>906</v>
      </c>
      <c r="E14" s="11">
        <v>238</v>
      </c>
      <c r="F14" s="7">
        <v>42</v>
      </c>
      <c r="G14" s="11">
        <v>1</v>
      </c>
      <c r="H14" s="4">
        <f t="shared" si="0"/>
        <v>1206</v>
      </c>
    </row>
    <row r="15" spans="1:8" s="5" customFormat="1" ht="12.75">
      <c r="A15" s="6" t="s">
        <v>21</v>
      </c>
      <c r="B15" s="7">
        <v>10</v>
      </c>
      <c r="C15" s="7">
        <v>1</v>
      </c>
      <c r="D15" s="7">
        <v>267</v>
      </c>
      <c r="E15" s="11">
        <v>75</v>
      </c>
      <c r="F15" s="7">
        <v>11</v>
      </c>
      <c r="G15" s="11">
        <v>2</v>
      </c>
      <c r="H15" s="4">
        <f t="shared" si="0"/>
        <v>366</v>
      </c>
    </row>
    <row r="16" spans="1:8" s="5" customFormat="1" ht="12.75">
      <c r="A16" s="6" t="s">
        <v>22</v>
      </c>
      <c r="B16" s="7">
        <v>9</v>
      </c>
      <c r="C16" s="7"/>
      <c r="D16" s="7">
        <v>348</v>
      </c>
      <c r="E16" s="11">
        <v>92</v>
      </c>
      <c r="F16" s="7">
        <v>10</v>
      </c>
      <c r="G16" s="11">
        <v>3</v>
      </c>
      <c r="H16" s="4">
        <f t="shared" si="0"/>
        <v>462</v>
      </c>
    </row>
    <row r="17" spans="1:8" s="5" customFormat="1" ht="12.75">
      <c r="A17" s="6" t="s">
        <v>23</v>
      </c>
      <c r="B17" s="7">
        <v>7</v>
      </c>
      <c r="C17" s="7"/>
      <c r="D17" s="7">
        <v>392</v>
      </c>
      <c r="E17" s="11">
        <v>76</v>
      </c>
      <c r="F17" s="7">
        <v>8</v>
      </c>
      <c r="G17" s="11"/>
      <c r="H17" s="4">
        <f t="shared" si="0"/>
        <v>483</v>
      </c>
    </row>
    <row r="18" spans="1:8" s="5" customFormat="1" ht="12.75">
      <c r="A18" s="8" t="s">
        <v>24</v>
      </c>
      <c r="B18" s="7">
        <v>7</v>
      </c>
      <c r="C18" s="7"/>
      <c r="D18" s="7">
        <v>1104</v>
      </c>
      <c r="E18" s="11">
        <v>213</v>
      </c>
      <c r="F18" s="7">
        <v>30</v>
      </c>
      <c r="G18" s="11">
        <v>4</v>
      </c>
      <c r="H18" s="4">
        <f t="shared" si="0"/>
        <v>1358</v>
      </c>
    </row>
    <row r="19" spans="1:8" s="5" customFormat="1" ht="12.75">
      <c r="A19" s="8" t="s">
        <v>49</v>
      </c>
      <c r="B19" s="7"/>
      <c r="C19" s="7"/>
      <c r="D19" s="7">
        <v>1393</v>
      </c>
      <c r="E19" s="11">
        <v>253</v>
      </c>
      <c r="F19" s="7">
        <v>50</v>
      </c>
      <c r="G19" s="11">
        <v>3</v>
      </c>
      <c r="H19" s="4">
        <f t="shared" si="0"/>
        <v>1699</v>
      </c>
    </row>
    <row r="20" spans="1:8" s="5" customFormat="1" ht="12.75">
      <c r="A20" s="38" t="s">
        <v>54</v>
      </c>
      <c r="B20" s="7"/>
      <c r="C20" s="7"/>
      <c r="D20" s="7">
        <v>235</v>
      </c>
      <c r="E20" s="11">
        <v>28</v>
      </c>
      <c r="F20" s="7">
        <v>5</v>
      </c>
      <c r="G20" s="11"/>
      <c r="H20" s="4">
        <f t="shared" si="0"/>
        <v>268</v>
      </c>
    </row>
    <row r="21" spans="1:8" s="5" customFormat="1" ht="12.75">
      <c r="A21" s="38" t="s">
        <v>55</v>
      </c>
      <c r="B21" s="7"/>
      <c r="C21" s="7"/>
      <c r="D21" s="7">
        <v>63</v>
      </c>
      <c r="E21" s="11">
        <v>6</v>
      </c>
      <c r="F21" s="7">
        <v>2</v>
      </c>
      <c r="G21" s="11"/>
      <c r="H21" s="4">
        <f t="shared" si="0"/>
        <v>71</v>
      </c>
    </row>
    <row r="22" spans="1:8" s="5" customFormat="1" ht="13.5" thickBot="1">
      <c r="A22" s="38" t="s">
        <v>53</v>
      </c>
      <c r="B22" s="7">
        <v>45</v>
      </c>
      <c r="C22" s="7"/>
      <c r="D22" s="7">
        <v>681</v>
      </c>
      <c r="E22" s="11">
        <v>46</v>
      </c>
      <c r="F22" s="7">
        <v>4</v>
      </c>
      <c r="G22" s="11">
        <v>3</v>
      </c>
      <c r="H22" s="4">
        <f t="shared" si="0"/>
        <v>779</v>
      </c>
    </row>
    <row r="23" spans="1:8" s="5" customFormat="1" ht="13.5" thickBot="1">
      <c r="A23" s="12" t="s">
        <v>29</v>
      </c>
      <c r="B23" s="24">
        <f>SUM(B5:B22)</f>
        <v>343</v>
      </c>
      <c r="C23" s="24">
        <f aca="true" t="shared" si="1" ref="C23:H23">SUM(C5:C22)</f>
        <v>14</v>
      </c>
      <c r="D23" s="24">
        <f t="shared" si="1"/>
        <v>22900</v>
      </c>
      <c r="E23" s="25">
        <f t="shared" si="1"/>
        <v>3679</v>
      </c>
      <c r="F23" s="24">
        <f t="shared" si="1"/>
        <v>566</v>
      </c>
      <c r="G23" s="25">
        <f t="shared" si="1"/>
        <v>61</v>
      </c>
      <c r="H23" s="13">
        <f t="shared" si="1"/>
        <v>27563</v>
      </c>
    </row>
    <row r="24" ht="12.75">
      <c r="A24" s="1"/>
    </row>
    <row r="25" spans="1:8" ht="15.75">
      <c r="A25" s="193" t="s">
        <v>40</v>
      </c>
      <c r="B25" s="193"/>
      <c r="C25" s="193"/>
      <c r="D25" s="193"/>
      <c r="E25" s="193"/>
      <c r="F25" s="193"/>
      <c r="G25" s="193"/>
      <c r="H25" s="193"/>
    </row>
    <row r="26" spans="1:8" ht="16.5" thickBot="1">
      <c r="A26" s="190" t="s">
        <v>57</v>
      </c>
      <c r="B26" s="190"/>
      <c r="C26" s="190"/>
      <c r="D26" s="190"/>
      <c r="E26" s="190"/>
      <c r="F26" s="190"/>
      <c r="G26" s="190"/>
      <c r="H26" s="190"/>
    </row>
    <row r="27" spans="1:8" ht="12.75">
      <c r="A27" s="199" t="s">
        <v>0</v>
      </c>
      <c r="B27" s="201" t="s">
        <v>34</v>
      </c>
      <c r="C27" s="201" t="s">
        <v>35</v>
      </c>
      <c r="D27" s="201" t="s">
        <v>36</v>
      </c>
      <c r="E27" s="201" t="s">
        <v>37</v>
      </c>
      <c r="F27" s="201" t="s">
        <v>38</v>
      </c>
      <c r="G27" s="203" t="s">
        <v>39</v>
      </c>
      <c r="H27" s="205" t="s">
        <v>3</v>
      </c>
    </row>
    <row r="28" spans="1:8" ht="13.5" thickBot="1">
      <c r="A28" s="200"/>
      <c r="B28" s="202"/>
      <c r="C28" s="202"/>
      <c r="D28" s="202"/>
      <c r="E28" s="202"/>
      <c r="F28" s="202"/>
      <c r="G28" s="204"/>
      <c r="H28" s="206"/>
    </row>
    <row r="29" spans="1:8" ht="12.75">
      <c r="A29" s="94" t="s">
        <v>1</v>
      </c>
      <c r="B29" s="95">
        <v>138</v>
      </c>
      <c r="C29" s="95">
        <v>18</v>
      </c>
      <c r="D29" s="95">
        <v>2040</v>
      </c>
      <c r="E29" s="96">
        <v>527</v>
      </c>
      <c r="F29" s="95">
        <v>86</v>
      </c>
      <c r="G29" s="96">
        <v>7</v>
      </c>
      <c r="H29" s="95">
        <f aca="true" t="shared" si="2" ref="H29:H50">SUM(B29:G29)</f>
        <v>2816</v>
      </c>
    </row>
    <row r="30" spans="1:8" ht="12.75">
      <c r="A30" s="97" t="s">
        <v>6</v>
      </c>
      <c r="B30" s="98"/>
      <c r="C30" s="98">
        <v>1</v>
      </c>
      <c r="D30" s="98">
        <v>4455</v>
      </c>
      <c r="E30" s="99">
        <v>484</v>
      </c>
      <c r="F30" s="98">
        <v>85</v>
      </c>
      <c r="G30" s="99">
        <v>7</v>
      </c>
      <c r="H30" s="95">
        <f t="shared" si="2"/>
        <v>5032</v>
      </c>
    </row>
    <row r="31" spans="1:8" ht="12.75">
      <c r="A31" s="97" t="s">
        <v>2</v>
      </c>
      <c r="B31" s="98">
        <v>43</v>
      </c>
      <c r="C31" s="98">
        <v>1</v>
      </c>
      <c r="D31" s="98">
        <v>2671</v>
      </c>
      <c r="E31" s="99">
        <v>325</v>
      </c>
      <c r="F31" s="98">
        <v>37</v>
      </c>
      <c r="G31" s="99">
        <v>3</v>
      </c>
      <c r="H31" s="95">
        <f t="shared" si="2"/>
        <v>3080</v>
      </c>
    </row>
    <row r="32" spans="1:8" ht="12.75">
      <c r="A32" s="97" t="s">
        <v>50</v>
      </c>
      <c r="B32" s="98">
        <v>21</v>
      </c>
      <c r="C32" s="98">
        <v>3</v>
      </c>
      <c r="D32" s="98">
        <v>898</v>
      </c>
      <c r="E32" s="99">
        <v>228</v>
      </c>
      <c r="F32" s="98">
        <v>36</v>
      </c>
      <c r="G32" s="99">
        <v>2</v>
      </c>
      <c r="H32" s="95">
        <f t="shared" si="2"/>
        <v>1188</v>
      </c>
    </row>
    <row r="33" spans="1:8" ht="12.75">
      <c r="A33" s="97" t="s">
        <v>4</v>
      </c>
      <c r="B33" s="98">
        <v>12</v>
      </c>
      <c r="C33" s="98">
        <v>1</v>
      </c>
      <c r="D33" s="98">
        <v>377</v>
      </c>
      <c r="E33" s="99">
        <v>160</v>
      </c>
      <c r="F33" s="98">
        <v>29</v>
      </c>
      <c r="G33" s="99">
        <v>6</v>
      </c>
      <c r="H33" s="95">
        <f t="shared" si="2"/>
        <v>585</v>
      </c>
    </row>
    <row r="34" spans="1:8" ht="12.75">
      <c r="A34" s="97" t="s">
        <v>48</v>
      </c>
      <c r="B34" s="98"/>
      <c r="C34" s="98"/>
      <c r="D34" s="98">
        <v>1949</v>
      </c>
      <c r="E34" s="99">
        <v>283</v>
      </c>
      <c r="F34" s="98">
        <v>32</v>
      </c>
      <c r="G34" s="99">
        <v>1</v>
      </c>
      <c r="H34" s="95">
        <f t="shared" si="2"/>
        <v>2265</v>
      </c>
    </row>
    <row r="35" spans="1:8" ht="12.75">
      <c r="A35" s="97" t="s">
        <v>5</v>
      </c>
      <c r="B35" s="98">
        <v>9</v>
      </c>
      <c r="C35" s="98"/>
      <c r="D35" s="98">
        <v>713</v>
      </c>
      <c r="E35" s="98">
        <v>116</v>
      </c>
      <c r="F35" s="99">
        <v>10</v>
      </c>
      <c r="G35" s="98">
        <v>7</v>
      </c>
      <c r="H35" s="95">
        <f t="shared" si="2"/>
        <v>855</v>
      </c>
    </row>
    <row r="36" spans="1:8" ht="12.75">
      <c r="A36" s="97" t="s">
        <v>7</v>
      </c>
      <c r="B36" s="98">
        <v>6</v>
      </c>
      <c r="C36" s="98">
        <v>3</v>
      </c>
      <c r="D36" s="98">
        <v>615</v>
      </c>
      <c r="E36" s="99">
        <v>84</v>
      </c>
      <c r="F36" s="98">
        <v>15</v>
      </c>
      <c r="G36" s="99"/>
      <c r="H36" s="95">
        <f t="shared" si="2"/>
        <v>723</v>
      </c>
    </row>
    <row r="37" spans="1:8" ht="12.75">
      <c r="A37" s="97" t="s">
        <v>8</v>
      </c>
      <c r="B37" s="98">
        <v>13</v>
      </c>
      <c r="C37" s="98">
        <v>1</v>
      </c>
      <c r="D37" s="98">
        <v>403</v>
      </c>
      <c r="E37" s="99">
        <v>94</v>
      </c>
      <c r="F37" s="98">
        <v>10</v>
      </c>
      <c r="G37" s="99">
        <v>6</v>
      </c>
      <c r="H37" s="95">
        <f t="shared" si="2"/>
        <v>527</v>
      </c>
    </row>
    <row r="38" spans="1:8" ht="12.75">
      <c r="A38" s="97" t="s">
        <v>20</v>
      </c>
      <c r="B38" s="98">
        <v>9</v>
      </c>
      <c r="C38" s="98"/>
      <c r="D38" s="98">
        <v>774</v>
      </c>
      <c r="E38" s="99">
        <v>203</v>
      </c>
      <c r="F38" s="98">
        <v>28</v>
      </c>
      <c r="G38" s="99">
        <v>3</v>
      </c>
      <c r="H38" s="95">
        <f t="shared" si="2"/>
        <v>1017</v>
      </c>
    </row>
    <row r="39" spans="1:8" ht="12.75">
      <c r="A39" s="97" t="s">
        <v>21</v>
      </c>
      <c r="B39" s="98">
        <v>5</v>
      </c>
      <c r="C39" s="98"/>
      <c r="D39" s="98">
        <v>203</v>
      </c>
      <c r="E39" s="99">
        <v>54</v>
      </c>
      <c r="F39" s="98">
        <v>14</v>
      </c>
      <c r="G39" s="99">
        <v>3</v>
      </c>
      <c r="H39" s="95">
        <f t="shared" si="2"/>
        <v>279</v>
      </c>
    </row>
    <row r="40" spans="1:8" ht="12.75">
      <c r="A40" s="97" t="s">
        <v>22</v>
      </c>
      <c r="B40" s="98">
        <v>2</v>
      </c>
      <c r="C40" s="98"/>
      <c r="D40" s="98">
        <v>234</v>
      </c>
      <c r="E40" s="99">
        <v>72</v>
      </c>
      <c r="F40" s="98">
        <v>3</v>
      </c>
      <c r="G40" s="99">
        <v>6</v>
      </c>
      <c r="H40" s="95">
        <f t="shared" si="2"/>
        <v>317</v>
      </c>
    </row>
    <row r="41" spans="1:8" ht="12.75">
      <c r="A41" s="97" t="s">
        <v>23</v>
      </c>
      <c r="B41" s="98">
        <v>13</v>
      </c>
      <c r="C41" s="98">
        <v>1</v>
      </c>
      <c r="D41" s="98">
        <v>389</v>
      </c>
      <c r="E41" s="99">
        <v>82</v>
      </c>
      <c r="F41" s="98">
        <v>6</v>
      </c>
      <c r="G41" s="99">
        <v>3</v>
      </c>
      <c r="H41" s="95">
        <f t="shared" si="2"/>
        <v>494</v>
      </c>
    </row>
    <row r="42" spans="1:8" ht="12.75">
      <c r="A42" s="100" t="s">
        <v>24</v>
      </c>
      <c r="B42" s="98">
        <v>15</v>
      </c>
      <c r="C42" s="98"/>
      <c r="D42" s="98">
        <v>910</v>
      </c>
      <c r="E42" s="99">
        <v>167</v>
      </c>
      <c r="F42" s="98">
        <v>23</v>
      </c>
      <c r="G42" s="99">
        <v>7</v>
      </c>
      <c r="H42" s="95">
        <f t="shared" si="2"/>
        <v>1122</v>
      </c>
    </row>
    <row r="43" spans="1:8" ht="12.75">
      <c r="A43" s="100" t="s">
        <v>49</v>
      </c>
      <c r="B43" s="98"/>
      <c r="C43" s="98"/>
      <c r="D43" s="98">
        <v>1052</v>
      </c>
      <c r="E43" s="99">
        <v>191</v>
      </c>
      <c r="F43" s="98">
        <v>41</v>
      </c>
      <c r="G43" s="99">
        <v>3</v>
      </c>
      <c r="H43" s="95">
        <f t="shared" si="2"/>
        <v>1287</v>
      </c>
    </row>
    <row r="44" spans="1:8" ht="12.75">
      <c r="A44" s="75" t="s">
        <v>58</v>
      </c>
      <c r="B44" s="98"/>
      <c r="C44" s="98"/>
      <c r="D44" s="74">
        <v>1090</v>
      </c>
      <c r="E44" s="99"/>
      <c r="F44" s="98"/>
      <c r="G44" s="99"/>
      <c r="H44" s="95">
        <f t="shared" si="2"/>
        <v>1090</v>
      </c>
    </row>
    <row r="45" spans="1:8" ht="12.75">
      <c r="A45" s="75" t="s">
        <v>59</v>
      </c>
      <c r="B45" s="98"/>
      <c r="C45" s="98"/>
      <c r="D45" s="74">
        <v>1545</v>
      </c>
      <c r="E45" s="99"/>
      <c r="F45" s="98"/>
      <c r="G45" s="99"/>
      <c r="H45" s="95">
        <f t="shared" si="2"/>
        <v>1545</v>
      </c>
    </row>
    <row r="46" spans="1:8" ht="12.75">
      <c r="A46" s="75" t="s">
        <v>60</v>
      </c>
      <c r="B46" s="98"/>
      <c r="C46" s="98"/>
      <c r="D46" s="74">
        <v>878</v>
      </c>
      <c r="E46" s="99"/>
      <c r="F46" s="98"/>
      <c r="G46" s="99"/>
      <c r="H46" s="95">
        <f t="shared" si="2"/>
        <v>878</v>
      </c>
    </row>
    <row r="47" spans="1:8" ht="12.75">
      <c r="A47" s="73" t="s">
        <v>54</v>
      </c>
      <c r="B47" s="98"/>
      <c r="C47" s="98"/>
      <c r="D47" s="74">
        <v>257</v>
      </c>
      <c r="E47" s="99"/>
      <c r="F47" s="98"/>
      <c r="G47" s="99"/>
      <c r="H47" s="95">
        <f t="shared" si="2"/>
        <v>257</v>
      </c>
    </row>
    <row r="48" spans="1:8" ht="12.75">
      <c r="A48" s="73" t="s">
        <v>55</v>
      </c>
      <c r="B48" s="98"/>
      <c r="C48" s="98"/>
      <c r="D48" s="74">
        <v>90</v>
      </c>
      <c r="E48" s="99"/>
      <c r="F48" s="98"/>
      <c r="G48" s="99"/>
      <c r="H48" s="95">
        <f t="shared" si="2"/>
        <v>90</v>
      </c>
    </row>
    <row r="49" spans="1:8" ht="12.75">
      <c r="A49" s="73" t="s">
        <v>61</v>
      </c>
      <c r="B49" s="98"/>
      <c r="C49" s="98"/>
      <c r="D49" s="74">
        <v>52</v>
      </c>
      <c r="E49" s="99"/>
      <c r="F49" s="98"/>
      <c r="G49" s="99"/>
      <c r="H49" s="95">
        <f t="shared" si="2"/>
        <v>52</v>
      </c>
    </row>
    <row r="50" spans="1:8" ht="13.5" thickBot="1">
      <c r="A50" s="73" t="s">
        <v>53</v>
      </c>
      <c r="B50" s="98">
        <v>52</v>
      </c>
      <c r="C50" s="98"/>
      <c r="D50" s="98">
        <v>564</v>
      </c>
      <c r="E50" s="99">
        <v>40</v>
      </c>
      <c r="F50" s="98">
        <v>8</v>
      </c>
      <c r="G50" s="99">
        <v>3</v>
      </c>
      <c r="H50" s="95">
        <f t="shared" si="2"/>
        <v>667</v>
      </c>
    </row>
    <row r="51" spans="1:8" ht="13.5" thickBot="1">
      <c r="A51" s="101" t="s">
        <v>29</v>
      </c>
      <c r="B51" s="102">
        <f>SUM(B29:B50)</f>
        <v>338</v>
      </c>
      <c r="C51" s="102">
        <f aca="true" t="shared" si="3" ref="C51:H51">SUM(C29:C50)</f>
        <v>29</v>
      </c>
      <c r="D51" s="102">
        <f t="shared" si="3"/>
        <v>22159</v>
      </c>
      <c r="E51" s="103">
        <f t="shared" si="3"/>
        <v>3110</v>
      </c>
      <c r="F51" s="102">
        <f t="shared" si="3"/>
        <v>463</v>
      </c>
      <c r="G51" s="103">
        <f t="shared" si="3"/>
        <v>67</v>
      </c>
      <c r="H51" s="104">
        <f t="shared" si="3"/>
        <v>26166</v>
      </c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</sheetData>
  <sheetProtection/>
  <mergeCells count="20">
    <mergeCell ref="A1:H1"/>
    <mergeCell ref="H3:H4"/>
    <mergeCell ref="C3:C4"/>
    <mergeCell ref="D3:D4"/>
    <mergeCell ref="A3:A4"/>
    <mergeCell ref="G3:G4"/>
    <mergeCell ref="B3:B4"/>
    <mergeCell ref="F3:F4"/>
    <mergeCell ref="E3:E4"/>
    <mergeCell ref="A2:H2"/>
    <mergeCell ref="A25:H25"/>
    <mergeCell ref="A26:H26"/>
    <mergeCell ref="A27:A28"/>
    <mergeCell ref="B27:B28"/>
    <mergeCell ref="C27:C28"/>
    <mergeCell ref="D27:D28"/>
    <mergeCell ref="E27:E28"/>
    <mergeCell ref="F27:F28"/>
    <mergeCell ref="G27:G28"/>
    <mergeCell ref="H27:H28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8"/>
  <sheetViews>
    <sheetView zoomScalePageLayoutView="0" workbookViewId="0" topLeftCell="A1">
      <pane xSplit="1" ySplit="4" topLeftCell="B2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37" sqref="A37:D52"/>
    </sheetView>
  </sheetViews>
  <sheetFormatPr defaultColWidth="11.421875" defaultRowHeight="12.75"/>
  <cols>
    <col min="1" max="1" width="18.00390625" style="2" customWidth="1"/>
    <col min="2" max="2" width="19.140625" style="2" customWidth="1"/>
    <col min="3" max="3" width="18.8515625" style="2" customWidth="1"/>
    <col min="4" max="4" width="18.57421875" style="2" customWidth="1"/>
    <col min="5" max="8" width="0" style="1" hidden="1" customWidth="1"/>
    <col min="9" max="28" width="11.421875" style="1" customWidth="1"/>
    <col min="29" max="16384" width="11.421875" style="2" customWidth="1"/>
  </cols>
  <sheetData>
    <row r="1" spans="1:4" ht="15.75">
      <c r="A1" s="193" t="s">
        <v>46</v>
      </c>
      <c r="B1" s="193"/>
      <c r="C1" s="193"/>
      <c r="D1" s="193"/>
    </row>
    <row r="2" spans="1:8" ht="16.5" thickBot="1">
      <c r="A2" s="190" t="s">
        <v>56</v>
      </c>
      <c r="B2" s="190"/>
      <c r="C2" s="190"/>
      <c r="D2" s="190"/>
      <c r="E2" s="190"/>
      <c r="F2" s="190"/>
      <c r="G2" s="190"/>
      <c r="H2" s="190"/>
    </row>
    <row r="3" spans="1:4" ht="21.75" customHeight="1">
      <c r="A3" s="199" t="s">
        <v>0</v>
      </c>
      <c r="B3" s="201" t="s">
        <v>37</v>
      </c>
      <c r="C3" s="201" t="s">
        <v>38</v>
      </c>
      <c r="D3" s="207" t="s">
        <v>3</v>
      </c>
    </row>
    <row r="4" spans="1:4" ht="36" customHeight="1" thickBot="1">
      <c r="A4" s="200"/>
      <c r="B4" s="202"/>
      <c r="C4" s="202"/>
      <c r="D4" s="208"/>
    </row>
    <row r="5" spans="1:4" s="5" customFormat="1" ht="12.75">
      <c r="A5" s="3" t="s">
        <v>1</v>
      </c>
      <c r="B5" s="10">
        <v>492</v>
      </c>
      <c r="C5" s="4">
        <v>80</v>
      </c>
      <c r="D5" s="4">
        <f>SUM(B5:C5)</f>
        <v>572</v>
      </c>
    </row>
    <row r="6" spans="1:4" s="5" customFormat="1" ht="12.75">
      <c r="A6" s="6" t="s">
        <v>2</v>
      </c>
      <c r="B6" s="11">
        <v>120</v>
      </c>
      <c r="C6" s="7">
        <v>14</v>
      </c>
      <c r="D6" s="4">
        <f>SUM(B6:C6)</f>
        <v>134</v>
      </c>
    </row>
    <row r="7" spans="1:4" s="5" customFormat="1" ht="12.75">
      <c r="A7" s="6" t="s">
        <v>50</v>
      </c>
      <c r="B7" s="11">
        <v>161</v>
      </c>
      <c r="C7" s="7"/>
      <c r="D7" s="4">
        <f>SUM(B7:C7)</f>
        <v>161</v>
      </c>
    </row>
    <row r="8" spans="1:4" s="5" customFormat="1" ht="12.75">
      <c r="A8" s="6" t="s">
        <v>4</v>
      </c>
      <c r="B8" s="11">
        <v>146</v>
      </c>
      <c r="C8" s="7">
        <v>15</v>
      </c>
      <c r="D8" s="4">
        <f>SUM(B8:C8)</f>
        <v>161</v>
      </c>
    </row>
    <row r="9" spans="1:4" s="5" customFormat="1" ht="12.75">
      <c r="A9" s="38" t="s">
        <v>5</v>
      </c>
      <c r="B9" s="11">
        <v>60</v>
      </c>
      <c r="C9" s="7">
        <v>2</v>
      </c>
      <c r="D9" s="4">
        <f aca="true" t="shared" si="0" ref="D9:D14">SUM(B9:C9)</f>
        <v>62</v>
      </c>
    </row>
    <row r="10" spans="1:4" s="5" customFormat="1" ht="12.75">
      <c r="A10" s="6" t="s">
        <v>7</v>
      </c>
      <c r="B10" s="11">
        <v>19</v>
      </c>
      <c r="C10" s="7">
        <v>2</v>
      </c>
      <c r="D10" s="4">
        <f t="shared" si="0"/>
        <v>21</v>
      </c>
    </row>
    <row r="11" spans="1:4" s="5" customFormat="1" ht="12.75">
      <c r="A11" s="6" t="s">
        <v>8</v>
      </c>
      <c r="B11" s="11">
        <v>45</v>
      </c>
      <c r="C11" s="7">
        <v>4</v>
      </c>
      <c r="D11" s="4">
        <f t="shared" si="0"/>
        <v>49</v>
      </c>
    </row>
    <row r="12" spans="1:4" s="5" customFormat="1" ht="12.75">
      <c r="A12" s="6" t="s">
        <v>20</v>
      </c>
      <c r="B12" s="11">
        <v>34</v>
      </c>
      <c r="C12" s="7">
        <v>7</v>
      </c>
      <c r="D12" s="4">
        <f t="shared" si="0"/>
        <v>41</v>
      </c>
    </row>
    <row r="13" spans="1:4" s="5" customFormat="1" ht="12.75">
      <c r="A13" s="6" t="s">
        <v>21</v>
      </c>
      <c r="B13" s="11">
        <v>12</v>
      </c>
      <c r="C13" s="7">
        <v>1</v>
      </c>
      <c r="D13" s="4">
        <f t="shared" si="0"/>
        <v>13</v>
      </c>
    </row>
    <row r="14" spans="1:4" s="5" customFormat="1" ht="12.75">
      <c r="A14" s="6" t="s">
        <v>22</v>
      </c>
      <c r="B14" s="11">
        <v>17</v>
      </c>
      <c r="C14" s="7">
        <v>1</v>
      </c>
      <c r="D14" s="4">
        <f t="shared" si="0"/>
        <v>18</v>
      </c>
    </row>
    <row r="15" spans="1:4" s="5" customFormat="1" ht="12.75">
      <c r="A15" s="6" t="s">
        <v>23</v>
      </c>
      <c r="B15" s="11">
        <v>31</v>
      </c>
      <c r="C15" s="7">
        <v>2</v>
      </c>
      <c r="D15" s="65">
        <f>SUM(B15:C15)</f>
        <v>33</v>
      </c>
    </row>
    <row r="16" spans="1:4" s="5" customFormat="1" ht="13.5" thickBot="1">
      <c r="A16" s="8" t="s">
        <v>24</v>
      </c>
      <c r="B16" s="64">
        <v>42</v>
      </c>
      <c r="C16" s="66">
        <v>2</v>
      </c>
      <c r="D16" s="69">
        <f>SUM(B16:C16)</f>
        <v>44</v>
      </c>
    </row>
    <row r="17" spans="1:4" s="5" customFormat="1" ht="13.5" thickBot="1">
      <c r="A17" s="12" t="s">
        <v>29</v>
      </c>
      <c r="B17" s="67">
        <f>SUM(B5:B16)</f>
        <v>1179</v>
      </c>
      <c r="C17" s="68">
        <f>SUM(C5:C16)</f>
        <v>130</v>
      </c>
      <c r="D17" s="68">
        <f>SUM(D5:D16)</f>
        <v>1309</v>
      </c>
    </row>
    <row r="18" ht="12.75">
      <c r="A18" s="1"/>
    </row>
    <row r="19" ht="12.75">
      <c r="A19" s="1"/>
    </row>
    <row r="20" spans="1:8" ht="16.5" thickBot="1">
      <c r="A20" s="190" t="s">
        <v>57</v>
      </c>
      <c r="B20" s="190"/>
      <c r="C20" s="190"/>
      <c r="D20" s="190"/>
      <c r="E20" s="190"/>
      <c r="F20" s="190"/>
      <c r="G20" s="190"/>
      <c r="H20" s="190"/>
    </row>
    <row r="21" spans="1:8" ht="12.75">
      <c r="A21" s="199" t="s">
        <v>0</v>
      </c>
      <c r="B21" s="201" t="s">
        <v>37</v>
      </c>
      <c r="C21" s="201" t="s">
        <v>38</v>
      </c>
      <c r="D21" s="207" t="s">
        <v>3</v>
      </c>
      <c r="E21" s="2"/>
      <c r="F21" s="2"/>
      <c r="G21" s="2"/>
      <c r="H21" s="2"/>
    </row>
    <row r="22" spans="1:8" ht="13.5" thickBot="1">
      <c r="A22" s="200"/>
      <c r="B22" s="202"/>
      <c r="C22" s="202"/>
      <c r="D22" s="208"/>
      <c r="E22" s="2"/>
      <c r="F22" s="2"/>
      <c r="G22" s="2"/>
      <c r="H22" s="2"/>
    </row>
    <row r="23" spans="1:8" ht="12.75">
      <c r="A23" s="94" t="s">
        <v>1</v>
      </c>
      <c r="B23" s="96">
        <v>456</v>
      </c>
      <c r="C23" s="95">
        <v>73</v>
      </c>
      <c r="D23" s="95">
        <f>SUM(B23:C23)</f>
        <v>529</v>
      </c>
      <c r="E23" s="2"/>
      <c r="F23" s="2"/>
      <c r="G23" s="2"/>
      <c r="H23" s="2"/>
    </row>
    <row r="24" spans="1:8" ht="12.75">
      <c r="A24" s="97" t="s">
        <v>2</v>
      </c>
      <c r="B24" s="99">
        <v>152</v>
      </c>
      <c r="C24" s="98">
        <v>21</v>
      </c>
      <c r="D24" s="95">
        <f>SUM(B24:C24)</f>
        <v>173</v>
      </c>
      <c r="E24" s="2"/>
      <c r="F24" s="2"/>
      <c r="G24" s="2"/>
      <c r="H24" s="2"/>
    </row>
    <row r="25" spans="1:8" ht="12.75">
      <c r="A25" s="97" t="s">
        <v>50</v>
      </c>
      <c r="B25" s="99">
        <v>162</v>
      </c>
      <c r="C25" s="98"/>
      <c r="D25" s="95">
        <f>SUM(B25:C25)</f>
        <v>162</v>
      </c>
      <c r="E25" s="2"/>
      <c r="F25" s="2"/>
      <c r="G25" s="2"/>
      <c r="H25" s="2"/>
    </row>
    <row r="26" spans="1:8" ht="12.75">
      <c r="A26" s="97" t="s">
        <v>4</v>
      </c>
      <c r="B26" s="99">
        <v>124</v>
      </c>
      <c r="C26" s="98">
        <v>20</v>
      </c>
      <c r="D26" s="95">
        <f>SUM(B26:C26)</f>
        <v>144</v>
      </c>
      <c r="E26" s="2"/>
      <c r="F26" s="2"/>
      <c r="G26" s="2"/>
      <c r="H26" s="2"/>
    </row>
    <row r="27" spans="1:8" ht="12.75">
      <c r="A27" s="73" t="s">
        <v>5</v>
      </c>
      <c r="B27" s="99">
        <v>66</v>
      </c>
      <c r="C27" s="98">
        <v>2</v>
      </c>
      <c r="D27" s="95">
        <f aca="true" t="shared" si="1" ref="D27:D32">SUM(B27:C27)</f>
        <v>68</v>
      </c>
      <c r="E27" s="2"/>
      <c r="F27" s="2"/>
      <c r="G27" s="2"/>
      <c r="H27" s="2"/>
    </row>
    <row r="28" spans="1:8" ht="12.75">
      <c r="A28" s="97" t="s">
        <v>7</v>
      </c>
      <c r="B28" s="99">
        <v>18</v>
      </c>
      <c r="C28" s="98">
        <v>1</v>
      </c>
      <c r="D28" s="95">
        <f t="shared" si="1"/>
        <v>19</v>
      </c>
      <c r="E28" s="2"/>
      <c r="F28" s="2"/>
      <c r="G28" s="2"/>
      <c r="H28" s="2"/>
    </row>
    <row r="29" spans="1:8" ht="12.75">
      <c r="A29" s="97" t="s">
        <v>8</v>
      </c>
      <c r="B29" s="99">
        <v>26</v>
      </c>
      <c r="C29" s="98">
        <v>3</v>
      </c>
      <c r="D29" s="95">
        <f t="shared" si="1"/>
        <v>29</v>
      </c>
      <c r="E29" s="2"/>
      <c r="F29" s="2"/>
      <c r="G29" s="2"/>
      <c r="H29" s="2"/>
    </row>
    <row r="30" spans="1:8" ht="12.75">
      <c r="A30" s="97" t="s">
        <v>20</v>
      </c>
      <c r="B30" s="99">
        <v>19</v>
      </c>
      <c r="C30" s="98">
        <v>4</v>
      </c>
      <c r="D30" s="95">
        <f t="shared" si="1"/>
        <v>23</v>
      </c>
      <c r="E30" s="2"/>
      <c r="F30" s="2"/>
      <c r="G30" s="2"/>
      <c r="H30" s="2"/>
    </row>
    <row r="31" spans="1:8" ht="12.75">
      <c r="A31" s="97" t="s">
        <v>21</v>
      </c>
      <c r="B31" s="99">
        <v>14</v>
      </c>
      <c r="C31" s="98">
        <v>2</v>
      </c>
      <c r="D31" s="95">
        <f t="shared" si="1"/>
        <v>16</v>
      </c>
      <c r="E31" s="2"/>
      <c r="F31" s="2"/>
      <c r="G31" s="2"/>
      <c r="H31" s="2"/>
    </row>
    <row r="32" spans="1:8" ht="12.75">
      <c r="A32" s="97" t="s">
        <v>22</v>
      </c>
      <c r="B32" s="99">
        <v>16</v>
      </c>
      <c r="C32" s="98"/>
      <c r="D32" s="95">
        <f t="shared" si="1"/>
        <v>16</v>
      </c>
      <c r="E32" s="2"/>
      <c r="F32" s="2"/>
      <c r="G32" s="2"/>
      <c r="H32" s="2"/>
    </row>
    <row r="33" spans="1:8" ht="12.75">
      <c r="A33" s="97" t="s">
        <v>23</v>
      </c>
      <c r="B33" s="99">
        <v>28</v>
      </c>
      <c r="C33" s="98">
        <v>1</v>
      </c>
      <c r="D33" s="105">
        <f>SUM(B33:C33)</f>
        <v>29</v>
      </c>
      <c r="E33" s="2"/>
      <c r="F33" s="2"/>
      <c r="G33" s="2"/>
      <c r="H33" s="2"/>
    </row>
    <row r="34" spans="1:8" ht="13.5" thickBot="1">
      <c r="A34" s="100" t="s">
        <v>24</v>
      </c>
      <c r="B34" s="106">
        <v>35</v>
      </c>
      <c r="C34" s="107">
        <v>1</v>
      </c>
      <c r="D34" s="108">
        <f>SUM(B34:C34)</f>
        <v>36</v>
      </c>
      <c r="E34" s="2"/>
      <c r="F34" s="2"/>
      <c r="G34" s="2"/>
      <c r="H34" s="2"/>
    </row>
    <row r="35" spans="1:8" ht="13.5" thickBot="1">
      <c r="A35" s="101" t="s">
        <v>29</v>
      </c>
      <c r="B35" s="109">
        <f>SUM(B23:B34)</f>
        <v>1116</v>
      </c>
      <c r="C35" s="110">
        <f>SUM(C23:C34)</f>
        <v>128</v>
      </c>
      <c r="D35" s="110">
        <f>SUM(D23:D34)</f>
        <v>1244</v>
      </c>
      <c r="E35" s="2"/>
      <c r="F35" s="2"/>
      <c r="G35" s="2"/>
      <c r="H35" s="2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</sheetData>
  <sheetProtection/>
  <mergeCells count="11">
    <mergeCell ref="A20:H20"/>
    <mergeCell ref="A21:A22"/>
    <mergeCell ref="B21:B22"/>
    <mergeCell ref="C21:C22"/>
    <mergeCell ref="D21:D22"/>
    <mergeCell ref="A1:D1"/>
    <mergeCell ref="D3:D4"/>
    <mergeCell ref="A3:A4"/>
    <mergeCell ref="C3:C4"/>
    <mergeCell ref="B3:B4"/>
    <mergeCell ref="A2:H2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5"/>
  <sheetViews>
    <sheetView zoomScalePageLayoutView="0" workbookViewId="0" topLeftCell="A1">
      <pane xSplit="1" ySplit="3" topLeftCell="B4" activePane="bottomRight" state="frozen"/>
      <selection pane="topLeft" activeCell="M6" sqref="M6"/>
      <selection pane="topRight" activeCell="M6" sqref="M6"/>
      <selection pane="bottomLeft" activeCell="M6" sqref="M6"/>
      <selection pane="bottomRight" activeCell="N18" sqref="N18"/>
    </sheetView>
  </sheetViews>
  <sheetFormatPr defaultColWidth="11.421875" defaultRowHeight="12.75"/>
  <cols>
    <col min="1" max="1" width="22.57421875" style="2" customWidth="1"/>
    <col min="2" max="2" width="15.421875" style="9" customWidth="1"/>
    <col min="3" max="3" width="16.7109375" style="2" customWidth="1"/>
    <col min="4" max="4" width="16.140625" style="2" customWidth="1"/>
    <col min="5" max="17" width="11.421875" style="1" customWidth="1"/>
    <col min="18" max="16384" width="11.421875" style="2" customWidth="1"/>
  </cols>
  <sheetData>
    <row r="1" spans="1:4" ht="15.75">
      <c r="A1" s="193" t="s">
        <v>42</v>
      </c>
      <c r="B1" s="193"/>
      <c r="C1" s="193"/>
      <c r="D1" s="193"/>
    </row>
    <row r="2" spans="1:4" ht="16.5" thickBot="1">
      <c r="A2" s="190" t="s">
        <v>56</v>
      </c>
      <c r="B2" s="190"/>
      <c r="C2" s="190"/>
      <c r="D2" s="190"/>
    </row>
    <row r="3" spans="1:4" ht="44.25" customHeight="1" thickBot="1">
      <c r="A3" s="57" t="s">
        <v>27</v>
      </c>
      <c r="B3" s="16" t="s">
        <v>43</v>
      </c>
      <c r="C3" s="16" t="s">
        <v>44</v>
      </c>
      <c r="D3" s="58" t="s">
        <v>29</v>
      </c>
    </row>
    <row r="4" spans="1:4" s="5" customFormat="1" ht="15">
      <c r="A4" s="17" t="s">
        <v>1</v>
      </c>
      <c r="B4" s="18">
        <v>274</v>
      </c>
      <c r="C4" s="18">
        <v>406</v>
      </c>
      <c r="D4" s="18">
        <f aca="true" t="shared" si="0" ref="D4:D12">SUM(B4:C4)</f>
        <v>680</v>
      </c>
    </row>
    <row r="5" spans="1:4" s="5" customFormat="1" ht="15">
      <c r="A5" s="19" t="s">
        <v>2</v>
      </c>
      <c r="B5" s="20">
        <v>93</v>
      </c>
      <c r="C5" s="20">
        <v>264</v>
      </c>
      <c r="D5" s="20">
        <f t="shared" si="0"/>
        <v>357</v>
      </c>
    </row>
    <row r="6" spans="1:4" s="5" customFormat="1" ht="15">
      <c r="A6" s="19" t="s">
        <v>50</v>
      </c>
      <c r="B6" s="20">
        <v>70</v>
      </c>
      <c r="C6" s="20">
        <v>88</v>
      </c>
      <c r="D6" s="20">
        <f t="shared" si="0"/>
        <v>158</v>
      </c>
    </row>
    <row r="7" spans="1:4" s="5" customFormat="1" ht="15">
      <c r="A7" s="19" t="s">
        <v>4</v>
      </c>
      <c r="B7" s="20">
        <v>18</v>
      </c>
      <c r="C7" s="20">
        <v>21</v>
      </c>
      <c r="D7" s="20">
        <f t="shared" si="0"/>
        <v>39</v>
      </c>
    </row>
    <row r="8" spans="1:4" s="5" customFormat="1" ht="15">
      <c r="A8" s="19" t="s">
        <v>52</v>
      </c>
      <c r="B8" s="20">
        <v>21</v>
      </c>
      <c r="C8" s="20">
        <v>46</v>
      </c>
      <c r="D8" s="20">
        <f t="shared" si="0"/>
        <v>67</v>
      </c>
    </row>
    <row r="9" spans="1:4" s="5" customFormat="1" ht="15">
      <c r="A9" s="19" t="s">
        <v>7</v>
      </c>
      <c r="B9" s="20">
        <v>36</v>
      </c>
      <c r="C9" s="20">
        <v>12</v>
      </c>
      <c r="D9" s="20">
        <f t="shared" si="0"/>
        <v>48</v>
      </c>
    </row>
    <row r="10" spans="1:4" s="5" customFormat="1" ht="15">
      <c r="A10" s="19" t="s">
        <v>8</v>
      </c>
      <c r="B10" s="20">
        <v>22</v>
      </c>
      <c r="C10" s="20">
        <v>107</v>
      </c>
      <c r="D10" s="20">
        <f t="shared" si="0"/>
        <v>129</v>
      </c>
    </row>
    <row r="11" spans="1:4" s="5" customFormat="1" ht="15">
      <c r="A11" s="19" t="s">
        <v>20</v>
      </c>
      <c r="B11" s="20">
        <v>7</v>
      </c>
      <c r="C11" s="20"/>
      <c r="D11" s="20">
        <f t="shared" si="0"/>
        <v>7</v>
      </c>
    </row>
    <row r="12" spans="1:4" s="5" customFormat="1" ht="15">
      <c r="A12" s="19" t="s">
        <v>21</v>
      </c>
      <c r="B12" s="20">
        <v>7</v>
      </c>
      <c r="C12" s="20">
        <v>15</v>
      </c>
      <c r="D12" s="20">
        <f t="shared" si="0"/>
        <v>22</v>
      </c>
    </row>
    <row r="13" spans="1:4" s="5" customFormat="1" ht="15">
      <c r="A13" s="19" t="s">
        <v>22</v>
      </c>
      <c r="B13" s="20">
        <v>1</v>
      </c>
      <c r="C13" s="20">
        <v>35</v>
      </c>
      <c r="D13" s="20">
        <f>SUM(B13:C13)</f>
        <v>36</v>
      </c>
    </row>
    <row r="14" spans="1:4" s="5" customFormat="1" ht="15">
      <c r="A14" s="19" t="s">
        <v>23</v>
      </c>
      <c r="B14" s="20">
        <v>32</v>
      </c>
      <c r="C14" s="20"/>
      <c r="D14" s="20">
        <f>SUM(B14:C14)</f>
        <v>32</v>
      </c>
    </row>
    <row r="15" spans="1:4" s="5" customFormat="1" ht="15">
      <c r="A15" s="19" t="s">
        <v>24</v>
      </c>
      <c r="B15" s="20">
        <v>356</v>
      </c>
      <c r="C15" s="20"/>
      <c r="D15" s="20">
        <f>SUM(B15:C15)</f>
        <v>356</v>
      </c>
    </row>
    <row r="16" spans="1:4" s="5" customFormat="1" ht="15.75" thickBot="1">
      <c r="A16" s="61" t="s">
        <v>53</v>
      </c>
      <c r="B16" s="62"/>
      <c r="C16" s="62">
        <v>43</v>
      </c>
      <c r="D16" s="20">
        <f>SUM(B16:C16)</f>
        <v>43</v>
      </c>
    </row>
    <row r="17" spans="1:4" s="5" customFormat="1" ht="16.5" thickBot="1">
      <c r="A17" s="21" t="s">
        <v>29</v>
      </c>
      <c r="B17" s="22">
        <f>SUM(B4:B16)</f>
        <v>937</v>
      </c>
      <c r="C17" s="22">
        <f>SUM(C4:C16)</f>
        <v>1037</v>
      </c>
      <c r="D17" s="23">
        <f>SUM(D4:D16)</f>
        <v>1974</v>
      </c>
    </row>
    <row r="18" ht="12.75">
      <c r="A18" s="1"/>
    </row>
    <row r="19" spans="1:4" ht="16.5" thickBot="1">
      <c r="A19" s="190" t="s">
        <v>57</v>
      </c>
      <c r="B19" s="190"/>
      <c r="C19" s="190"/>
      <c r="D19" s="190"/>
    </row>
    <row r="20" spans="1:4" ht="32.25" thickBot="1">
      <c r="A20" s="57" t="s">
        <v>27</v>
      </c>
      <c r="B20" s="16" t="s">
        <v>43</v>
      </c>
      <c r="C20" s="16" t="s">
        <v>44</v>
      </c>
      <c r="D20" s="58" t="s">
        <v>29</v>
      </c>
    </row>
    <row r="21" spans="1:4" ht="15">
      <c r="A21" s="111" t="s">
        <v>1</v>
      </c>
      <c r="B21" s="112">
        <v>299</v>
      </c>
      <c r="C21" s="112">
        <v>477</v>
      </c>
      <c r="D21" s="112">
        <f aca="true" t="shared" si="1" ref="D21:D29">SUM(B21:C21)</f>
        <v>776</v>
      </c>
    </row>
    <row r="22" spans="1:4" ht="15">
      <c r="A22" s="113" t="s">
        <v>2</v>
      </c>
      <c r="B22" s="114">
        <v>97</v>
      </c>
      <c r="C22" s="114">
        <v>218</v>
      </c>
      <c r="D22" s="114">
        <f t="shared" si="1"/>
        <v>315</v>
      </c>
    </row>
    <row r="23" spans="1:4" ht="15">
      <c r="A23" s="113" t="s">
        <v>50</v>
      </c>
      <c r="B23" s="114">
        <v>58</v>
      </c>
      <c r="C23" s="114">
        <v>115</v>
      </c>
      <c r="D23" s="114">
        <f t="shared" si="1"/>
        <v>173</v>
      </c>
    </row>
    <row r="24" spans="1:4" ht="15">
      <c r="A24" s="113" t="s">
        <v>4</v>
      </c>
      <c r="B24" s="114">
        <v>11</v>
      </c>
      <c r="C24" s="114">
        <v>24</v>
      </c>
      <c r="D24" s="114">
        <f t="shared" si="1"/>
        <v>35</v>
      </c>
    </row>
    <row r="25" spans="1:4" ht="15">
      <c r="A25" s="113" t="s">
        <v>52</v>
      </c>
      <c r="B25" s="114">
        <v>20</v>
      </c>
      <c r="C25" s="114">
        <v>31</v>
      </c>
      <c r="D25" s="114">
        <f t="shared" si="1"/>
        <v>51</v>
      </c>
    </row>
    <row r="26" spans="1:4" ht="15">
      <c r="A26" s="113" t="s">
        <v>7</v>
      </c>
      <c r="B26" s="114">
        <v>29</v>
      </c>
      <c r="C26" s="114">
        <v>15</v>
      </c>
      <c r="D26" s="114">
        <f t="shared" si="1"/>
        <v>44</v>
      </c>
    </row>
    <row r="27" spans="1:4" ht="15">
      <c r="A27" s="113" t="s">
        <v>8</v>
      </c>
      <c r="B27" s="114">
        <v>18</v>
      </c>
      <c r="C27" s="114">
        <v>99</v>
      </c>
      <c r="D27" s="114">
        <f t="shared" si="1"/>
        <v>117</v>
      </c>
    </row>
    <row r="28" spans="1:4" ht="15">
      <c r="A28" s="113" t="s">
        <v>20</v>
      </c>
      <c r="B28" s="114">
        <v>2</v>
      </c>
      <c r="C28" s="114">
        <v>17</v>
      </c>
      <c r="D28" s="114">
        <f t="shared" si="1"/>
        <v>19</v>
      </c>
    </row>
    <row r="29" spans="1:4" ht="15">
      <c r="A29" s="113" t="s">
        <v>21</v>
      </c>
      <c r="B29" s="114">
        <v>5</v>
      </c>
      <c r="C29" s="114">
        <v>24</v>
      </c>
      <c r="D29" s="114">
        <f t="shared" si="1"/>
        <v>29</v>
      </c>
    </row>
    <row r="30" spans="1:4" ht="15">
      <c r="A30" s="113" t="s">
        <v>22</v>
      </c>
      <c r="B30" s="114">
        <v>5</v>
      </c>
      <c r="C30" s="114">
        <v>24</v>
      </c>
      <c r="D30" s="114">
        <f>SUM(B30:C30)</f>
        <v>29</v>
      </c>
    </row>
    <row r="31" spans="1:4" ht="15">
      <c r="A31" s="113" t="s">
        <v>23</v>
      </c>
      <c r="B31" s="114">
        <v>2</v>
      </c>
      <c r="C31" s="114">
        <v>32</v>
      </c>
      <c r="D31" s="114">
        <f>SUM(B31:C31)</f>
        <v>34</v>
      </c>
    </row>
    <row r="32" spans="1:4" ht="15">
      <c r="A32" s="113" t="s">
        <v>24</v>
      </c>
      <c r="B32" s="114">
        <v>23</v>
      </c>
      <c r="C32" s="114">
        <v>21</v>
      </c>
      <c r="D32" s="114">
        <f>SUM(B32:C32)</f>
        <v>44</v>
      </c>
    </row>
    <row r="33" spans="1:4" ht="15.75" thickBot="1">
      <c r="A33" s="115" t="s">
        <v>53</v>
      </c>
      <c r="B33" s="116">
        <v>3</v>
      </c>
      <c r="C33" s="116">
        <v>30</v>
      </c>
      <c r="D33" s="114">
        <f>SUM(B33:C33)</f>
        <v>33</v>
      </c>
    </row>
    <row r="34" spans="1:4" ht="16.5" thickBot="1">
      <c r="A34" s="117" t="s">
        <v>29</v>
      </c>
      <c r="B34" s="118">
        <f>SUM(B21:B33)</f>
        <v>572</v>
      </c>
      <c r="C34" s="118">
        <f>SUM(C21:C33)</f>
        <v>1127</v>
      </c>
      <c r="D34" s="119">
        <f>SUM(D21:D33)</f>
        <v>1699</v>
      </c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</sheetData>
  <sheetProtection/>
  <mergeCells count="3">
    <mergeCell ref="A1:D1"/>
    <mergeCell ref="A2:D2"/>
    <mergeCell ref="A19:D19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7" sqref="I17"/>
    </sheetView>
  </sheetViews>
  <sheetFormatPr defaultColWidth="11.421875" defaultRowHeight="12.75"/>
  <cols>
    <col min="1" max="1" width="16.7109375" style="2" bestFit="1" customWidth="1"/>
    <col min="2" max="2" width="11.28125" style="9" bestFit="1" customWidth="1"/>
    <col min="3" max="3" width="16.421875" style="2" bestFit="1" customWidth="1"/>
    <col min="4" max="4" width="11.28125" style="2" customWidth="1"/>
    <col min="5" max="5" width="10.8515625" style="2" bestFit="1" customWidth="1"/>
    <col min="6" max="6" width="10.57421875" style="2" bestFit="1" customWidth="1"/>
    <col min="7" max="7" width="10.140625" style="2" customWidth="1"/>
    <col min="8" max="8" width="11.57421875" style="2" customWidth="1"/>
    <col min="9" max="9" width="9.421875" style="2" customWidth="1"/>
    <col min="10" max="10" width="9.00390625" style="2" customWidth="1"/>
    <col min="11" max="11" width="11.57421875" style="2" customWidth="1"/>
    <col min="12" max="12" width="10.00390625" style="2" customWidth="1"/>
    <col min="13" max="13" width="9.00390625" style="2" customWidth="1"/>
    <col min="14" max="14" width="9.8515625" style="2" customWidth="1"/>
    <col min="15" max="16384" width="11.421875" style="2" customWidth="1"/>
  </cols>
  <sheetData>
    <row r="1" spans="1:14" ht="15.75">
      <c r="A1" s="193" t="s">
        <v>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6.5" thickBot="1">
      <c r="A2" s="190" t="s">
        <v>121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s="30" customFormat="1" ht="21.75" customHeight="1" thickBot="1">
      <c r="A3" s="194" t="s">
        <v>0</v>
      </c>
      <c r="B3" s="196" t="s">
        <v>9</v>
      </c>
      <c r="C3" s="197"/>
      <c r="D3" s="198"/>
      <c r="E3" s="194" t="s">
        <v>15</v>
      </c>
      <c r="F3" s="191" t="s">
        <v>14</v>
      </c>
      <c r="G3" s="191" t="s">
        <v>12</v>
      </c>
      <c r="H3" s="191" t="s">
        <v>45</v>
      </c>
      <c r="I3" s="191" t="s">
        <v>13</v>
      </c>
      <c r="J3" s="191" t="s">
        <v>47</v>
      </c>
      <c r="K3" s="191" t="s">
        <v>10</v>
      </c>
      <c r="L3" s="191" t="s">
        <v>19</v>
      </c>
      <c r="M3" s="191" t="s">
        <v>11</v>
      </c>
      <c r="N3" s="191" t="s">
        <v>3</v>
      </c>
    </row>
    <row r="4" spans="1:14" s="30" customFormat="1" ht="36" customHeight="1" thickBot="1">
      <c r="A4" s="195"/>
      <c r="B4" s="31" t="s">
        <v>18</v>
      </c>
      <c r="C4" s="32" t="s">
        <v>17</v>
      </c>
      <c r="D4" s="32" t="s">
        <v>16</v>
      </c>
      <c r="E4" s="195"/>
      <c r="F4" s="192"/>
      <c r="G4" s="192"/>
      <c r="H4" s="192"/>
      <c r="I4" s="192"/>
      <c r="J4" s="192"/>
      <c r="K4" s="192"/>
      <c r="L4" s="192"/>
      <c r="M4" s="192"/>
      <c r="N4" s="192"/>
    </row>
    <row r="5" spans="1:14" s="30" customFormat="1" ht="12">
      <c r="A5" s="70" t="s">
        <v>1</v>
      </c>
      <c r="B5" s="71">
        <v>4572</v>
      </c>
      <c r="C5" s="71">
        <v>4002</v>
      </c>
      <c r="D5" s="71">
        <v>20</v>
      </c>
      <c r="E5" s="71">
        <v>3024</v>
      </c>
      <c r="F5" s="71">
        <v>310</v>
      </c>
      <c r="G5" s="71">
        <v>628</v>
      </c>
      <c r="H5" s="71">
        <v>17</v>
      </c>
      <c r="I5" s="71">
        <v>122</v>
      </c>
      <c r="J5" s="71">
        <v>49</v>
      </c>
      <c r="K5" s="71">
        <v>15</v>
      </c>
      <c r="L5" s="71">
        <v>297</v>
      </c>
      <c r="M5" s="71">
        <v>84</v>
      </c>
      <c r="N5" s="72">
        <f aca="true" t="shared" si="0" ref="N5:N25">SUM(B5:M5)</f>
        <v>13140</v>
      </c>
    </row>
    <row r="6" spans="1:14" s="30" customFormat="1" ht="12">
      <c r="A6" s="73" t="s">
        <v>6</v>
      </c>
      <c r="B6" s="74"/>
      <c r="C6" s="74"/>
      <c r="D6" s="74"/>
      <c r="E6" s="74">
        <v>5605</v>
      </c>
      <c r="F6" s="74">
        <v>215</v>
      </c>
      <c r="G6" s="74"/>
      <c r="H6" s="74"/>
      <c r="I6" s="74"/>
      <c r="J6" s="74"/>
      <c r="K6" s="74"/>
      <c r="L6" s="74"/>
      <c r="M6" s="74"/>
      <c r="N6" s="72">
        <f t="shared" si="0"/>
        <v>5820</v>
      </c>
    </row>
    <row r="7" spans="1:14" s="30" customFormat="1" ht="12">
      <c r="A7" s="73" t="s">
        <v>2</v>
      </c>
      <c r="B7" s="74">
        <v>1594</v>
      </c>
      <c r="C7" s="74">
        <v>1468</v>
      </c>
      <c r="D7" s="74"/>
      <c r="E7" s="74">
        <v>3411</v>
      </c>
      <c r="F7" s="74">
        <v>187</v>
      </c>
      <c r="G7" s="74">
        <v>168</v>
      </c>
      <c r="H7" s="74">
        <v>4</v>
      </c>
      <c r="I7" s="74"/>
      <c r="J7" s="74"/>
      <c r="K7" s="74"/>
      <c r="L7" s="74"/>
      <c r="M7" s="74">
        <v>9</v>
      </c>
      <c r="N7" s="72">
        <f t="shared" si="0"/>
        <v>6841</v>
      </c>
    </row>
    <row r="8" spans="1:14" s="30" customFormat="1" ht="12">
      <c r="A8" s="73" t="s">
        <v>50</v>
      </c>
      <c r="B8" s="74">
        <v>820</v>
      </c>
      <c r="C8" s="74">
        <v>887</v>
      </c>
      <c r="D8" s="74"/>
      <c r="E8" s="74">
        <v>1265</v>
      </c>
      <c r="F8" s="74">
        <v>86</v>
      </c>
      <c r="G8" s="74">
        <v>138</v>
      </c>
      <c r="H8" s="74">
        <v>6</v>
      </c>
      <c r="I8" s="74"/>
      <c r="J8" s="74"/>
      <c r="K8" s="74"/>
      <c r="L8" s="74"/>
      <c r="M8" s="74"/>
      <c r="N8" s="72">
        <f t="shared" si="0"/>
        <v>3202</v>
      </c>
    </row>
    <row r="9" spans="1:14" s="30" customFormat="1" ht="12">
      <c r="A9" s="73" t="s">
        <v>4</v>
      </c>
      <c r="B9" s="74">
        <v>582</v>
      </c>
      <c r="C9" s="74">
        <v>545</v>
      </c>
      <c r="D9" s="74">
        <v>8</v>
      </c>
      <c r="E9" s="74">
        <v>620</v>
      </c>
      <c r="F9" s="74">
        <v>35</v>
      </c>
      <c r="G9" s="74">
        <v>151</v>
      </c>
      <c r="H9" s="74">
        <v>2</v>
      </c>
      <c r="I9" s="74"/>
      <c r="J9" s="74"/>
      <c r="K9" s="74"/>
      <c r="L9" s="74"/>
      <c r="M9" s="74"/>
      <c r="N9" s="72">
        <f t="shared" si="0"/>
        <v>1943</v>
      </c>
    </row>
    <row r="10" spans="1:14" s="30" customFormat="1" ht="12">
      <c r="A10" s="73" t="s">
        <v>48</v>
      </c>
      <c r="B10" s="74"/>
      <c r="C10" s="74"/>
      <c r="D10" s="74"/>
      <c r="E10" s="74">
        <v>2644</v>
      </c>
      <c r="F10" s="74">
        <v>188</v>
      </c>
      <c r="G10" s="74"/>
      <c r="H10" s="74"/>
      <c r="I10" s="74"/>
      <c r="J10" s="74"/>
      <c r="K10" s="74"/>
      <c r="L10" s="74"/>
      <c r="M10" s="74"/>
      <c r="N10" s="72">
        <f t="shared" si="0"/>
        <v>2832</v>
      </c>
    </row>
    <row r="11" spans="1:14" s="30" customFormat="1" ht="12">
      <c r="A11" s="73" t="s">
        <v>5</v>
      </c>
      <c r="B11" s="74">
        <v>433</v>
      </c>
      <c r="C11" s="74">
        <v>413</v>
      </c>
      <c r="D11" s="74">
        <v>1</v>
      </c>
      <c r="E11" s="74">
        <v>1026</v>
      </c>
      <c r="F11" s="74">
        <v>34</v>
      </c>
      <c r="G11" s="74">
        <v>70</v>
      </c>
      <c r="H11" s="74">
        <v>7</v>
      </c>
      <c r="I11" s="74"/>
      <c r="J11" s="74"/>
      <c r="K11" s="74"/>
      <c r="L11" s="74"/>
      <c r="M11" s="74"/>
      <c r="N11" s="72">
        <f t="shared" si="0"/>
        <v>1984</v>
      </c>
    </row>
    <row r="12" spans="1:14" s="30" customFormat="1" ht="12">
      <c r="A12" s="73" t="s">
        <v>7</v>
      </c>
      <c r="B12" s="74">
        <v>375</v>
      </c>
      <c r="C12" s="74">
        <v>373</v>
      </c>
      <c r="D12" s="74">
        <v>15</v>
      </c>
      <c r="E12" s="74">
        <v>908</v>
      </c>
      <c r="F12" s="74">
        <v>37</v>
      </c>
      <c r="G12" s="74">
        <v>37</v>
      </c>
      <c r="H12" s="74">
        <v>1</v>
      </c>
      <c r="I12" s="74"/>
      <c r="J12" s="74"/>
      <c r="K12" s="74"/>
      <c r="L12" s="74"/>
      <c r="M12" s="74"/>
      <c r="N12" s="72">
        <f t="shared" si="0"/>
        <v>1746</v>
      </c>
    </row>
    <row r="13" spans="1:14" s="30" customFormat="1" ht="12">
      <c r="A13" s="73" t="s">
        <v>8</v>
      </c>
      <c r="B13" s="74">
        <v>392</v>
      </c>
      <c r="C13" s="74">
        <v>421</v>
      </c>
      <c r="D13" s="74">
        <v>7</v>
      </c>
      <c r="E13" s="74">
        <v>620</v>
      </c>
      <c r="F13" s="74">
        <v>25</v>
      </c>
      <c r="G13" s="74">
        <v>49</v>
      </c>
      <c r="H13" s="74">
        <v>2</v>
      </c>
      <c r="I13" s="74"/>
      <c r="J13" s="74"/>
      <c r="K13" s="74"/>
      <c r="L13" s="74"/>
      <c r="M13" s="74">
        <v>2</v>
      </c>
      <c r="N13" s="72">
        <f t="shared" si="0"/>
        <v>1518</v>
      </c>
    </row>
    <row r="14" spans="1:14" s="30" customFormat="1" ht="12">
      <c r="A14" s="73" t="s">
        <v>20</v>
      </c>
      <c r="B14" s="74">
        <v>754</v>
      </c>
      <c r="C14" s="74">
        <v>515</v>
      </c>
      <c r="D14" s="74"/>
      <c r="E14" s="74">
        <v>1051</v>
      </c>
      <c r="F14" s="74">
        <v>75</v>
      </c>
      <c r="G14" s="74">
        <v>31</v>
      </c>
      <c r="H14" s="74">
        <v>7</v>
      </c>
      <c r="I14" s="74"/>
      <c r="J14" s="74"/>
      <c r="K14" s="74"/>
      <c r="L14" s="74"/>
      <c r="M14" s="74"/>
      <c r="N14" s="72">
        <f t="shared" si="0"/>
        <v>2433</v>
      </c>
    </row>
    <row r="15" spans="1:14" s="30" customFormat="1" ht="12">
      <c r="A15" s="73" t="s">
        <v>21</v>
      </c>
      <c r="B15" s="74">
        <v>223</v>
      </c>
      <c r="C15" s="74">
        <v>174</v>
      </c>
      <c r="D15" s="74"/>
      <c r="E15" s="74">
        <v>327</v>
      </c>
      <c r="F15" s="74">
        <v>25</v>
      </c>
      <c r="G15" s="74">
        <v>14</v>
      </c>
      <c r="H15" s="74"/>
      <c r="I15" s="74"/>
      <c r="J15" s="74"/>
      <c r="K15" s="74"/>
      <c r="L15" s="74"/>
      <c r="M15" s="74">
        <v>1</v>
      </c>
      <c r="N15" s="72">
        <f t="shared" si="0"/>
        <v>764</v>
      </c>
    </row>
    <row r="16" spans="1:14" s="30" customFormat="1" ht="12">
      <c r="A16" s="73" t="s">
        <v>22</v>
      </c>
      <c r="B16" s="74">
        <v>158</v>
      </c>
      <c r="C16" s="74">
        <v>126</v>
      </c>
      <c r="D16" s="74">
        <v>2</v>
      </c>
      <c r="E16" s="74">
        <v>341</v>
      </c>
      <c r="F16" s="74">
        <v>7</v>
      </c>
      <c r="G16" s="74">
        <v>10</v>
      </c>
      <c r="H16" s="74"/>
      <c r="I16" s="74"/>
      <c r="J16" s="74"/>
      <c r="K16" s="74"/>
      <c r="L16" s="74"/>
      <c r="M16" s="74"/>
      <c r="N16" s="72">
        <f t="shared" si="0"/>
        <v>644</v>
      </c>
    </row>
    <row r="17" spans="1:14" s="30" customFormat="1" ht="12">
      <c r="A17" s="73" t="s">
        <v>23</v>
      </c>
      <c r="B17" s="74">
        <v>392</v>
      </c>
      <c r="C17" s="74">
        <v>288</v>
      </c>
      <c r="D17" s="74">
        <v>5</v>
      </c>
      <c r="E17" s="74">
        <v>502</v>
      </c>
      <c r="F17" s="74">
        <v>23</v>
      </c>
      <c r="G17" s="74">
        <v>38</v>
      </c>
      <c r="H17" s="74">
        <v>1</v>
      </c>
      <c r="I17" s="74"/>
      <c r="J17" s="74"/>
      <c r="K17" s="74"/>
      <c r="L17" s="74"/>
      <c r="M17" s="74"/>
      <c r="N17" s="72">
        <f t="shared" si="0"/>
        <v>1249</v>
      </c>
    </row>
    <row r="18" spans="1:14" s="30" customFormat="1" ht="12">
      <c r="A18" s="75" t="s">
        <v>24</v>
      </c>
      <c r="B18" s="74">
        <v>737</v>
      </c>
      <c r="C18" s="74">
        <v>597</v>
      </c>
      <c r="D18" s="74"/>
      <c r="E18" s="74">
        <v>1289</v>
      </c>
      <c r="F18" s="74">
        <v>47</v>
      </c>
      <c r="G18" s="74">
        <v>39</v>
      </c>
      <c r="H18" s="74">
        <v>3</v>
      </c>
      <c r="I18" s="74"/>
      <c r="J18" s="74"/>
      <c r="K18" s="74"/>
      <c r="L18" s="74"/>
      <c r="M18" s="74"/>
      <c r="N18" s="72">
        <f t="shared" si="0"/>
        <v>2712</v>
      </c>
    </row>
    <row r="19" spans="1:14" s="30" customFormat="1" ht="12">
      <c r="A19" s="75" t="s">
        <v>49</v>
      </c>
      <c r="B19" s="74"/>
      <c r="C19" s="74"/>
      <c r="D19" s="74"/>
      <c r="E19" s="74">
        <v>1513</v>
      </c>
      <c r="F19" s="74">
        <v>185</v>
      </c>
      <c r="G19" s="74"/>
      <c r="H19" s="74"/>
      <c r="I19" s="74"/>
      <c r="J19" s="74"/>
      <c r="K19" s="74"/>
      <c r="L19" s="74"/>
      <c r="M19" s="74"/>
      <c r="N19" s="72">
        <f t="shared" si="0"/>
        <v>1698</v>
      </c>
    </row>
    <row r="20" spans="1:14" s="30" customFormat="1" ht="12">
      <c r="A20" s="75" t="s">
        <v>58</v>
      </c>
      <c r="B20" s="74"/>
      <c r="C20" s="74"/>
      <c r="D20" s="74"/>
      <c r="E20" s="74">
        <v>695</v>
      </c>
      <c r="F20" s="74"/>
      <c r="G20" s="74"/>
      <c r="H20" s="74"/>
      <c r="I20" s="74"/>
      <c r="J20" s="74"/>
      <c r="K20" s="74"/>
      <c r="L20" s="74"/>
      <c r="M20" s="74"/>
      <c r="N20" s="72">
        <f t="shared" si="0"/>
        <v>695</v>
      </c>
    </row>
    <row r="21" spans="1:14" s="30" customFormat="1" ht="12">
      <c r="A21" s="75" t="s">
        <v>59</v>
      </c>
      <c r="B21" s="74"/>
      <c r="C21" s="74"/>
      <c r="D21" s="74"/>
      <c r="E21" s="74">
        <v>1295</v>
      </c>
      <c r="F21" s="74">
        <v>26</v>
      </c>
      <c r="G21" s="74"/>
      <c r="H21" s="74"/>
      <c r="I21" s="74"/>
      <c r="J21" s="74"/>
      <c r="K21" s="74"/>
      <c r="L21" s="74"/>
      <c r="M21" s="74"/>
      <c r="N21" s="72">
        <f t="shared" si="0"/>
        <v>1321</v>
      </c>
    </row>
    <row r="22" spans="1:14" s="30" customFormat="1" ht="12">
      <c r="A22" s="75" t="s">
        <v>60</v>
      </c>
      <c r="B22" s="74"/>
      <c r="C22" s="74"/>
      <c r="D22" s="74"/>
      <c r="E22" s="74">
        <v>1202</v>
      </c>
      <c r="F22" s="74"/>
      <c r="G22" s="74"/>
      <c r="H22" s="74"/>
      <c r="I22" s="74"/>
      <c r="J22" s="74"/>
      <c r="K22" s="74"/>
      <c r="L22" s="74"/>
      <c r="M22" s="74"/>
      <c r="N22" s="72">
        <f t="shared" si="0"/>
        <v>1202</v>
      </c>
    </row>
    <row r="23" spans="1:14" s="30" customFormat="1" ht="12">
      <c r="A23" s="73" t="s">
        <v>54</v>
      </c>
      <c r="B23" s="74"/>
      <c r="C23" s="74"/>
      <c r="D23" s="74"/>
      <c r="E23" s="74">
        <v>347</v>
      </c>
      <c r="F23" s="74"/>
      <c r="G23" s="74"/>
      <c r="H23" s="74"/>
      <c r="I23" s="74"/>
      <c r="J23" s="74"/>
      <c r="K23" s="74"/>
      <c r="L23" s="74"/>
      <c r="M23" s="74"/>
      <c r="N23" s="72">
        <f t="shared" si="0"/>
        <v>347</v>
      </c>
    </row>
    <row r="24" spans="1:14" s="30" customFormat="1" ht="12">
      <c r="A24" s="73" t="s">
        <v>55</v>
      </c>
      <c r="B24" s="74"/>
      <c r="C24" s="74"/>
      <c r="D24" s="74"/>
      <c r="E24" s="74">
        <v>65</v>
      </c>
      <c r="F24" s="74"/>
      <c r="G24" s="74"/>
      <c r="H24" s="74"/>
      <c r="I24" s="74"/>
      <c r="J24" s="74"/>
      <c r="K24" s="74"/>
      <c r="L24" s="74"/>
      <c r="M24" s="74"/>
      <c r="N24" s="72">
        <f t="shared" si="0"/>
        <v>65</v>
      </c>
    </row>
    <row r="25" spans="1:14" s="30" customFormat="1" ht="12">
      <c r="A25" s="73" t="s">
        <v>122</v>
      </c>
      <c r="B25" s="74"/>
      <c r="C25" s="74"/>
      <c r="D25" s="74"/>
      <c r="E25" s="74">
        <v>97</v>
      </c>
      <c r="F25" s="74"/>
      <c r="G25" s="74"/>
      <c r="H25" s="74"/>
      <c r="I25" s="74"/>
      <c r="J25" s="74"/>
      <c r="K25" s="74"/>
      <c r="L25" s="74"/>
      <c r="M25" s="74"/>
      <c r="N25" s="72">
        <f t="shared" si="0"/>
        <v>97</v>
      </c>
    </row>
    <row r="26" spans="1:14" s="30" customFormat="1" ht="12.75" thickBot="1">
      <c r="A26" s="73" t="s">
        <v>53</v>
      </c>
      <c r="B26" s="74">
        <v>1092</v>
      </c>
      <c r="C26" s="74">
        <v>1022</v>
      </c>
      <c r="D26" s="74"/>
      <c r="E26" s="74">
        <v>736</v>
      </c>
      <c r="F26" s="74">
        <v>51</v>
      </c>
      <c r="G26" s="74"/>
      <c r="H26" s="74">
        <v>2</v>
      </c>
      <c r="I26" s="74"/>
      <c r="J26" s="74"/>
      <c r="K26" s="74"/>
      <c r="L26" s="74"/>
      <c r="M26" s="74"/>
      <c r="N26" s="72">
        <f>SUM(B26:M26)</f>
        <v>2903</v>
      </c>
    </row>
    <row r="27" spans="1:14" s="30" customFormat="1" ht="12.75" thickBot="1">
      <c r="A27" s="76" t="s">
        <v>29</v>
      </c>
      <c r="B27" s="77">
        <f>SUM(B5:B26)</f>
        <v>12124</v>
      </c>
      <c r="C27" s="77">
        <f aca="true" t="shared" si="1" ref="C27:H27">SUM(C5:C26)</f>
        <v>10831</v>
      </c>
      <c r="D27" s="77">
        <f t="shared" si="1"/>
        <v>58</v>
      </c>
      <c r="E27" s="77">
        <f t="shared" si="1"/>
        <v>28583</v>
      </c>
      <c r="F27" s="77">
        <f t="shared" si="1"/>
        <v>1556</v>
      </c>
      <c r="G27" s="77">
        <f t="shared" si="1"/>
        <v>1373</v>
      </c>
      <c r="H27" s="77">
        <f t="shared" si="1"/>
        <v>52</v>
      </c>
      <c r="I27" s="77">
        <f>SUM(I5:I19)</f>
        <v>122</v>
      </c>
      <c r="J27" s="77">
        <f>SUM(J5:J19)</f>
        <v>49</v>
      </c>
      <c r="K27" s="77">
        <f>SUM(K5:K19)</f>
        <v>15</v>
      </c>
      <c r="L27" s="77">
        <f>SUM(L5:L19)</f>
        <v>297</v>
      </c>
      <c r="M27" s="77">
        <f>SUM(M5:M19)</f>
        <v>96</v>
      </c>
      <c r="N27" s="78">
        <f>SUM(N5:N26)</f>
        <v>55156</v>
      </c>
    </row>
    <row r="29" spans="2:14" ht="15.75">
      <c r="B29" s="2"/>
      <c r="C29" s="193" t="s">
        <v>41</v>
      </c>
      <c r="D29" s="193"/>
      <c r="E29" s="193"/>
      <c r="F29" s="193"/>
      <c r="G29" s="193"/>
      <c r="H29" s="193"/>
      <c r="I29" s="193"/>
      <c r="J29" s="193"/>
      <c r="K29" s="79"/>
      <c r="L29" s="80"/>
      <c r="M29" s="80"/>
      <c r="N29" s="80"/>
    </row>
    <row r="30" spans="1:14" ht="16.5" thickBot="1">
      <c r="A30" s="80"/>
      <c r="B30" s="80"/>
      <c r="C30" s="190" t="s">
        <v>121</v>
      </c>
      <c r="D30" s="190"/>
      <c r="E30" s="190"/>
      <c r="F30" s="190"/>
      <c r="G30" s="190"/>
      <c r="H30" s="190"/>
      <c r="I30" s="190"/>
      <c r="J30" s="190"/>
      <c r="K30" s="79"/>
      <c r="L30" s="80"/>
      <c r="M30" s="80"/>
      <c r="N30" s="80"/>
    </row>
    <row r="31" spans="2:12" s="30" customFormat="1" ht="51" customHeight="1" thickBot="1">
      <c r="B31" s="44"/>
      <c r="C31" s="45" t="s">
        <v>27</v>
      </c>
      <c r="D31" s="32" t="s">
        <v>17</v>
      </c>
      <c r="E31" s="32" t="s">
        <v>51</v>
      </c>
      <c r="F31" s="45" t="s">
        <v>15</v>
      </c>
      <c r="G31" s="45" t="s">
        <v>14</v>
      </c>
      <c r="H31" s="32" t="s">
        <v>12</v>
      </c>
      <c r="I31" s="50" t="s">
        <v>28</v>
      </c>
      <c r="J31" s="32" t="s">
        <v>30</v>
      </c>
      <c r="L31" s="81"/>
    </row>
    <row r="32" spans="2:12" s="30" customFormat="1" ht="12">
      <c r="B32" s="44"/>
      <c r="C32" s="70" t="s">
        <v>33</v>
      </c>
      <c r="D32" s="72">
        <v>74</v>
      </c>
      <c r="E32" s="72"/>
      <c r="F32" s="72">
        <v>220</v>
      </c>
      <c r="G32" s="72">
        <v>9</v>
      </c>
      <c r="H32" s="71">
        <v>35</v>
      </c>
      <c r="I32" s="82"/>
      <c r="J32" s="72">
        <f>SUM(D32:I32)</f>
        <v>338</v>
      </c>
      <c r="L32" s="83"/>
    </row>
    <row r="33" spans="2:12" s="30" customFormat="1" ht="12">
      <c r="B33" s="44"/>
      <c r="C33" s="73" t="s">
        <v>25</v>
      </c>
      <c r="D33" s="84"/>
      <c r="E33" s="84"/>
      <c r="F33" s="84">
        <v>43</v>
      </c>
      <c r="G33" s="84">
        <v>1</v>
      </c>
      <c r="H33" s="74">
        <v>4</v>
      </c>
      <c r="I33" s="74"/>
      <c r="J33" s="72">
        <f>SUM(D33:I33)</f>
        <v>48</v>
      </c>
      <c r="L33" s="83"/>
    </row>
    <row r="34" spans="2:12" s="30" customFormat="1" ht="12">
      <c r="B34" s="44"/>
      <c r="C34" s="85" t="s">
        <v>29</v>
      </c>
      <c r="D34" s="86">
        <f aca="true" t="shared" si="2" ref="D34:I34">SUM(D32:D33)</f>
        <v>74</v>
      </c>
      <c r="E34" s="86">
        <f t="shared" si="2"/>
        <v>0</v>
      </c>
      <c r="F34" s="86">
        <f t="shared" si="2"/>
        <v>263</v>
      </c>
      <c r="G34" s="86">
        <f t="shared" si="2"/>
        <v>10</v>
      </c>
      <c r="H34" s="86">
        <f t="shared" si="2"/>
        <v>39</v>
      </c>
      <c r="I34" s="87">
        <f t="shared" si="2"/>
        <v>0</v>
      </c>
      <c r="J34" s="86">
        <f>SUM(D34:I34)</f>
        <v>386</v>
      </c>
      <c r="L34" s="83"/>
    </row>
    <row r="35" spans="3:12" ht="12.75">
      <c r="C35" s="88"/>
      <c r="D35" s="89"/>
      <c r="E35" s="89"/>
      <c r="F35" s="89"/>
      <c r="G35" s="90"/>
      <c r="H35" s="90"/>
      <c r="I35" s="83"/>
      <c r="J35" s="83"/>
      <c r="L35" s="89"/>
    </row>
    <row r="36" spans="4:14" ht="15.75">
      <c r="D36" s="193" t="s">
        <v>32</v>
      </c>
      <c r="E36" s="193"/>
      <c r="F36" s="193"/>
      <c r="G36" s="193"/>
      <c r="H36" s="193"/>
      <c r="I36" s="193"/>
      <c r="J36" s="79"/>
      <c r="K36" s="80"/>
      <c r="L36" s="80"/>
      <c r="M36" s="80"/>
      <c r="N36" s="80"/>
    </row>
    <row r="37" spans="4:14" ht="16.5" thickBot="1">
      <c r="D37" s="190" t="s">
        <v>121</v>
      </c>
      <c r="E37" s="190"/>
      <c r="F37" s="190"/>
      <c r="G37" s="190"/>
      <c r="H37" s="190"/>
      <c r="I37" s="190"/>
      <c r="J37" s="79"/>
      <c r="K37" s="80"/>
      <c r="L37" s="80"/>
      <c r="M37" s="80"/>
      <c r="N37" s="80"/>
    </row>
    <row r="38" spans="2:10" s="30" customFormat="1" ht="39.75" customHeight="1" thickBot="1">
      <c r="B38" s="44"/>
      <c r="D38" s="45" t="s">
        <v>27</v>
      </c>
      <c r="E38" s="32" t="s">
        <v>17</v>
      </c>
      <c r="F38" s="45" t="s">
        <v>15</v>
      </c>
      <c r="G38" s="45" t="s">
        <v>14</v>
      </c>
      <c r="H38" s="50" t="s">
        <v>12</v>
      </c>
      <c r="I38" s="32" t="s">
        <v>30</v>
      </c>
      <c r="J38" s="83"/>
    </row>
    <row r="39" spans="2:10" s="30" customFormat="1" ht="12">
      <c r="B39" s="44"/>
      <c r="D39" s="91" t="s">
        <v>31</v>
      </c>
      <c r="E39" s="84">
        <v>225</v>
      </c>
      <c r="F39" s="84">
        <v>772</v>
      </c>
      <c r="G39" s="84">
        <v>31</v>
      </c>
      <c r="H39" s="92">
        <v>65</v>
      </c>
      <c r="I39" s="93">
        <f>SUM(E39:H39)</f>
        <v>1093</v>
      </c>
      <c r="J39" s="83"/>
    </row>
    <row r="40" spans="2:10" s="30" customFormat="1" ht="16.5" customHeight="1">
      <c r="B40" s="44"/>
      <c r="D40" s="85" t="s">
        <v>29</v>
      </c>
      <c r="E40" s="86">
        <f>SUM(E39)</f>
        <v>225</v>
      </c>
      <c r="F40" s="86">
        <f>SUM(F39)</f>
        <v>772</v>
      </c>
      <c r="G40" s="86">
        <f>SUM(G39)</f>
        <v>31</v>
      </c>
      <c r="H40" s="87">
        <f>SUM(H39)</f>
        <v>65</v>
      </c>
      <c r="I40" s="86">
        <f>SUM(E40:H40)</f>
        <v>1093</v>
      </c>
      <c r="J40" s="83"/>
    </row>
  </sheetData>
  <sheetProtection/>
  <mergeCells count="18">
    <mergeCell ref="D36:I36"/>
    <mergeCell ref="D37:I37"/>
    <mergeCell ref="K3:K4"/>
    <mergeCell ref="L3:L4"/>
    <mergeCell ref="M3:M4"/>
    <mergeCell ref="N3:N4"/>
    <mergeCell ref="C29:J29"/>
    <mergeCell ref="C30:J30"/>
    <mergeCell ref="A1:N1"/>
    <mergeCell ref="A2:N2"/>
    <mergeCell ref="A3:A4"/>
    <mergeCell ref="B3:D3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xSplit="1" ySplit="4" topLeftCell="B5" activePane="bottomRight" state="frozen"/>
      <selection pane="topLeft" activeCell="M6" sqref="M6"/>
      <selection pane="topRight" activeCell="M6" sqref="M6"/>
      <selection pane="bottomLeft" activeCell="M6" sqref="M6"/>
      <selection pane="bottomRight" activeCell="K12" sqref="K12"/>
    </sheetView>
  </sheetViews>
  <sheetFormatPr defaultColWidth="11.421875" defaultRowHeight="12.75"/>
  <cols>
    <col min="1" max="1" width="16.8515625" style="2" bestFit="1" customWidth="1"/>
    <col min="2" max="7" width="13.28125" style="2" bestFit="1" customWidth="1"/>
    <col min="8" max="8" width="13.57421875" style="2" bestFit="1" customWidth="1"/>
    <col min="9" max="16384" width="11.421875" style="2" customWidth="1"/>
  </cols>
  <sheetData>
    <row r="1" spans="1:8" ht="15.75">
      <c r="A1" s="193" t="s">
        <v>40</v>
      </c>
      <c r="B1" s="193"/>
      <c r="C1" s="193"/>
      <c r="D1" s="193"/>
      <c r="E1" s="193"/>
      <c r="F1" s="193"/>
      <c r="G1" s="193"/>
      <c r="H1" s="193"/>
    </row>
    <row r="2" spans="1:8" ht="16.5" thickBot="1">
      <c r="A2" s="190" t="s">
        <v>121</v>
      </c>
      <c r="B2" s="190"/>
      <c r="C2" s="190"/>
      <c r="D2" s="190"/>
      <c r="E2" s="190"/>
      <c r="F2" s="190"/>
      <c r="G2" s="190"/>
      <c r="H2" s="190"/>
    </row>
    <row r="3" spans="1:8" ht="21.75" customHeight="1">
      <c r="A3" s="199" t="s">
        <v>0</v>
      </c>
      <c r="B3" s="201" t="s">
        <v>34</v>
      </c>
      <c r="C3" s="201" t="s">
        <v>35</v>
      </c>
      <c r="D3" s="201" t="s">
        <v>36</v>
      </c>
      <c r="E3" s="201" t="s">
        <v>37</v>
      </c>
      <c r="F3" s="201" t="s">
        <v>38</v>
      </c>
      <c r="G3" s="203" t="s">
        <v>39</v>
      </c>
      <c r="H3" s="205" t="s">
        <v>3</v>
      </c>
    </row>
    <row r="4" spans="1:8" ht="36" customHeight="1" thickBot="1">
      <c r="A4" s="200"/>
      <c r="B4" s="202"/>
      <c r="C4" s="202"/>
      <c r="D4" s="202"/>
      <c r="E4" s="202"/>
      <c r="F4" s="202"/>
      <c r="G4" s="204"/>
      <c r="H4" s="206"/>
    </row>
    <row r="5" spans="1:8" ht="12.75">
      <c r="A5" s="94" t="s">
        <v>1</v>
      </c>
      <c r="B5" s="95">
        <v>131</v>
      </c>
      <c r="C5" s="95">
        <v>27</v>
      </c>
      <c r="D5" s="95">
        <v>2196</v>
      </c>
      <c r="E5" s="96">
        <v>568</v>
      </c>
      <c r="F5" s="95">
        <v>86</v>
      </c>
      <c r="G5" s="96">
        <v>16</v>
      </c>
      <c r="H5" s="95">
        <f aca="true" t="shared" si="0" ref="H5:H26">SUM(B5:G5)</f>
        <v>3024</v>
      </c>
    </row>
    <row r="6" spans="1:8" ht="12.75">
      <c r="A6" s="97" t="s">
        <v>6</v>
      </c>
      <c r="B6" s="98"/>
      <c r="C6" s="98"/>
      <c r="D6" s="98">
        <v>4978</v>
      </c>
      <c r="E6" s="99">
        <v>540</v>
      </c>
      <c r="F6" s="98">
        <v>80</v>
      </c>
      <c r="G6" s="99">
        <v>7</v>
      </c>
      <c r="H6" s="95">
        <f t="shared" si="0"/>
        <v>5605</v>
      </c>
    </row>
    <row r="7" spans="1:8" ht="12.75">
      <c r="A7" s="97" t="s">
        <v>2</v>
      </c>
      <c r="B7" s="98">
        <v>46</v>
      </c>
      <c r="C7" s="98">
        <v>1</v>
      </c>
      <c r="D7" s="98">
        <v>2927</v>
      </c>
      <c r="E7" s="99">
        <v>386</v>
      </c>
      <c r="F7" s="98">
        <v>47</v>
      </c>
      <c r="G7" s="99">
        <v>4</v>
      </c>
      <c r="H7" s="95">
        <f t="shared" si="0"/>
        <v>3411</v>
      </c>
    </row>
    <row r="8" spans="1:8" ht="12.75">
      <c r="A8" s="97" t="s">
        <v>50</v>
      </c>
      <c r="B8" s="98">
        <v>33</v>
      </c>
      <c r="C8" s="98">
        <v>1</v>
      </c>
      <c r="D8" s="98">
        <v>937</v>
      </c>
      <c r="E8" s="99">
        <v>232</v>
      </c>
      <c r="F8" s="98">
        <v>60</v>
      </c>
      <c r="G8" s="99">
        <v>2</v>
      </c>
      <c r="H8" s="95">
        <f t="shared" si="0"/>
        <v>1265</v>
      </c>
    </row>
    <row r="9" spans="1:8" ht="12.75">
      <c r="A9" s="97" t="s">
        <v>4</v>
      </c>
      <c r="B9" s="98">
        <v>13</v>
      </c>
      <c r="C9" s="98">
        <v>5</v>
      </c>
      <c r="D9" s="98">
        <v>427</v>
      </c>
      <c r="E9" s="99">
        <v>134</v>
      </c>
      <c r="F9" s="98">
        <v>35</v>
      </c>
      <c r="G9" s="99">
        <v>6</v>
      </c>
      <c r="H9" s="95">
        <f t="shared" si="0"/>
        <v>620</v>
      </c>
    </row>
    <row r="10" spans="1:8" ht="12.75">
      <c r="A10" s="97" t="s">
        <v>48</v>
      </c>
      <c r="B10" s="98"/>
      <c r="C10" s="98">
        <v>1</v>
      </c>
      <c r="D10" s="98">
        <v>2294</v>
      </c>
      <c r="E10" s="99">
        <v>320</v>
      </c>
      <c r="F10" s="98">
        <v>28</v>
      </c>
      <c r="G10" s="99">
        <v>1</v>
      </c>
      <c r="H10" s="95">
        <f t="shared" si="0"/>
        <v>2644</v>
      </c>
    </row>
    <row r="11" spans="1:8" ht="12.75">
      <c r="A11" s="97" t="s">
        <v>5</v>
      </c>
      <c r="B11" s="98">
        <v>8</v>
      </c>
      <c r="C11" s="98"/>
      <c r="D11" s="98">
        <v>881</v>
      </c>
      <c r="E11" s="98">
        <v>116</v>
      </c>
      <c r="F11" s="99">
        <v>13</v>
      </c>
      <c r="G11" s="98">
        <v>8</v>
      </c>
      <c r="H11" s="95">
        <f t="shared" si="0"/>
        <v>1026</v>
      </c>
    </row>
    <row r="12" spans="1:8" ht="12.75">
      <c r="A12" s="97" t="s">
        <v>7</v>
      </c>
      <c r="B12" s="98">
        <v>8</v>
      </c>
      <c r="C12" s="98"/>
      <c r="D12" s="98">
        <v>738</v>
      </c>
      <c r="E12" s="99">
        <v>134</v>
      </c>
      <c r="F12" s="98">
        <v>26</v>
      </c>
      <c r="G12" s="99">
        <v>2</v>
      </c>
      <c r="H12" s="95">
        <f t="shared" si="0"/>
        <v>908</v>
      </c>
    </row>
    <row r="13" spans="1:8" ht="12.75">
      <c r="A13" s="97" t="s">
        <v>8</v>
      </c>
      <c r="B13" s="98">
        <v>9</v>
      </c>
      <c r="C13" s="98">
        <v>1</v>
      </c>
      <c r="D13" s="98">
        <v>479</v>
      </c>
      <c r="E13" s="99">
        <v>113</v>
      </c>
      <c r="F13" s="98">
        <v>11</v>
      </c>
      <c r="G13" s="99">
        <v>7</v>
      </c>
      <c r="H13" s="95">
        <f t="shared" si="0"/>
        <v>620</v>
      </c>
    </row>
    <row r="14" spans="1:8" ht="12.75">
      <c r="A14" s="97" t="s">
        <v>20</v>
      </c>
      <c r="B14" s="98">
        <v>16</v>
      </c>
      <c r="C14" s="98">
        <v>2</v>
      </c>
      <c r="D14" s="98">
        <v>772</v>
      </c>
      <c r="E14" s="99">
        <v>204</v>
      </c>
      <c r="F14" s="98">
        <v>50</v>
      </c>
      <c r="G14" s="99">
        <v>7</v>
      </c>
      <c r="H14" s="95">
        <f t="shared" si="0"/>
        <v>1051</v>
      </c>
    </row>
    <row r="15" spans="1:8" ht="12.75">
      <c r="A15" s="97" t="s">
        <v>21</v>
      </c>
      <c r="B15" s="98">
        <v>4</v>
      </c>
      <c r="C15" s="98">
        <v>1</v>
      </c>
      <c r="D15" s="98">
        <v>224</v>
      </c>
      <c r="E15" s="99">
        <v>77</v>
      </c>
      <c r="F15" s="98">
        <v>21</v>
      </c>
      <c r="G15" s="99"/>
      <c r="H15" s="95">
        <f t="shared" si="0"/>
        <v>327</v>
      </c>
    </row>
    <row r="16" spans="1:8" ht="12.75">
      <c r="A16" s="97" t="s">
        <v>22</v>
      </c>
      <c r="B16" s="98">
        <v>3</v>
      </c>
      <c r="C16" s="98"/>
      <c r="D16" s="98">
        <v>233</v>
      </c>
      <c r="E16" s="99">
        <v>94</v>
      </c>
      <c r="F16" s="98">
        <v>9</v>
      </c>
      <c r="G16" s="99">
        <v>2</v>
      </c>
      <c r="H16" s="95">
        <f t="shared" si="0"/>
        <v>341</v>
      </c>
    </row>
    <row r="17" spans="1:8" ht="12.75">
      <c r="A17" s="97" t="s">
        <v>23</v>
      </c>
      <c r="B17" s="98">
        <v>9</v>
      </c>
      <c r="C17" s="98">
        <v>1</v>
      </c>
      <c r="D17" s="98">
        <v>401</v>
      </c>
      <c r="E17" s="99">
        <v>80</v>
      </c>
      <c r="F17" s="98">
        <v>10</v>
      </c>
      <c r="G17" s="99">
        <v>1</v>
      </c>
      <c r="H17" s="95">
        <f t="shared" si="0"/>
        <v>502</v>
      </c>
    </row>
    <row r="18" spans="1:8" ht="12.75">
      <c r="A18" s="100" t="s">
        <v>24</v>
      </c>
      <c r="B18" s="98">
        <v>12</v>
      </c>
      <c r="C18" s="98"/>
      <c r="D18" s="98">
        <v>1033</v>
      </c>
      <c r="E18" s="99">
        <v>218</v>
      </c>
      <c r="F18" s="98">
        <v>18</v>
      </c>
      <c r="G18" s="99">
        <v>8</v>
      </c>
      <c r="H18" s="95">
        <f t="shared" si="0"/>
        <v>1289</v>
      </c>
    </row>
    <row r="19" spans="1:8" ht="12.75">
      <c r="A19" s="100" t="s">
        <v>49</v>
      </c>
      <c r="B19" s="98"/>
      <c r="C19" s="98"/>
      <c r="D19" s="98">
        <v>1242</v>
      </c>
      <c r="E19" s="99">
        <v>227</v>
      </c>
      <c r="F19" s="98">
        <v>43</v>
      </c>
      <c r="G19" s="99">
        <v>1</v>
      </c>
      <c r="H19" s="95">
        <f t="shared" si="0"/>
        <v>1513</v>
      </c>
    </row>
    <row r="20" spans="1:8" ht="12.75">
      <c r="A20" s="75" t="s">
        <v>58</v>
      </c>
      <c r="B20" s="98"/>
      <c r="C20" s="98"/>
      <c r="D20" s="98">
        <v>695</v>
      </c>
      <c r="E20" s="99"/>
      <c r="F20" s="98"/>
      <c r="G20" s="99"/>
      <c r="H20" s="95">
        <f t="shared" si="0"/>
        <v>695</v>
      </c>
    </row>
    <row r="21" spans="1:8" ht="12.75">
      <c r="A21" s="75" t="s">
        <v>59</v>
      </c>
      <c r="B21" s="98"/>
      <c r="C21" s="98"/>
      <c r="D21" s="98">
        <v>1050</v>
      </c>
      <c r="E21" s="99">
        <v>220</v>
      </c>
      <c r="F21" s="98">
        <v>20</v>
      </c>
      <c r="G21" s="99">
        <v>5</v>
      </c>
      <c r="H21" s="95">
        <f t="shared" si="0"/>
        <v>1295</v>
      </c>
    </row>
    <row r="22" spans="1:8" ht="12.75">
      <c r="A22" s="75" t="s">
        <v>60</v>
      </c>
      <c r="B22" s="98"/>
      <c r="C22" s="98"/>
      <c r="D22" s="74">
        <v>1202</v>
      </c>
      <c r="E22" s="99"/>
      <c r="F22" s="98"/>
      <c r="G22" s="99"/>
      <c r="H22" s="95">
        <f t="shared" si="0"/>
        <v>1202</v>
      </c>
    </row>
    <row r="23" spans="1:8" ht="12.75">
      <c r="A23" s="73" t="s">
        <v>54</v>
      </c>
      <c r="B23" s="98"/>
      <c r="C23" s="98"/>
      <c r="D23" s="74">
        <v>347</v>
      </c>
      <c r="E23" s="99"/>
      <c r="F23" s="98"/>
      <c r="G23" s="99"/>
      <c r="H23" s="95">
        <f t="shared" si="0"/>
        <v>347</v>
      </c>
    </row>
    <row r="24" spans="1:8" ht="12.75">
      <c r="A24" s="73" t="s">
        <v>55</v>
      </c>
      <c r="B24" s="98"/>
      <c r="C24" s="98"/>
      <c r="D24" s="74">
        <v>65</v>
      </c>
      <c r="E24" s="99"/>
      <c r="F24" s="98"/>
      <c r="G24" s="99"/>
      <c r="H24" s="95">
        <f t="shared" si="0"/>
        <v>65</v>
      </c>
    </row>
    <row r="25" spans="1:8" ht="12.75">
      <c r="A25" s="73" t="s">
        <v>122</v>
      </c>
      <c r="B25" s="98"/>
      <c r="C25" s="98"/>
      <c r="D25" s="74">
        <v>97</v>
      </c>
      <c r="E25" s="99"/>
      <c r="F25" s="98"/>
      <c r="G25" s="99"/>
      <c r="H25" s="95">
        <f t="shared" si="0"/>
        <v>97</v>
      </c>
    </row>
    <row r="26" spans="1:8" ht="13.5" thickBot="1">
      <c r="A26" s="73" t="s">
        <v>53</v>
      </c>
      <c r="B26" s="98">
        <v>62</v>
      </c>
      <c r="C26" s="98"/>
      <c r="D26" s="98">
        <v>623</v>
      </c>
      <c r="E26" s="99">
        <v>46</v>
      </c>
      <c r="F26" s="98">
        <v>4</v>
      </c>
      <c r="G26" s="99">
        <v>1</v>
      </c>
      <c r="H26" s="95">
        <f t="shared" si="0"/>
        <v>736</v>
      </c>
    </row>
    <row r="27" spans="1:8" ht="13.5" thickBot="1">
      <c r="A27" s="101" t="s">
        <v>29</v>
      </c>
      <c r="B27" s="102">
        <f>SUM(B5:B26)</f>
        <v>354</v>
      </c>
      <c r="C27" s="102">
        <f aca="true" t="shared" si="1" ref="C27:H27">SUM(C5:C26)</f>
        <v>40</v>
      </c>
      <c r="D27" s="102">
        <f t="shared" si="1"/>
        <v>23841</v>
      </c>
      <c r="E27" s="103">
        <f t="shared" si="1"/>
        <v>3709</v>
      </c>
      <c r="F27" s="102">
        <f t="shared" si="1"/>
        <v>561</v>
      </c>
      <c r="G27" s="103">
        <f t="shared" si="1"/>
        <v>78</v>
      </c>
      <c r="H27" s="104">
        <f t="shared" si="1"/>
        <v>28583</v>
      </c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xSplit="1" ySplit="4" topLeftCell="B5" activePane="bottomRight" state="frozen"/>
      <selection pane="topLeft" activeCell="M6" sqref="M6"/>
      <selection pane="topRight" activeCell="M6" sqref="M6"/>
      <selection pane="bottomLeft" activeCell="M6" sqref="M6"/>
      <selection pane="bottomRight" activeCell="K15" sqref="K15"/>
    </sheetView>
  </sheetViews>
  <sheetFormatPr defaultColWidth="11.421875" defaultRowHeight="12.75"/>
  <cols>
    <col min="1" max="1" width="18.00390625" style="2" customWidth="1"/>
    <col min="2" max="2" width="19.140625" style="2" customWidth="1"/>
    <col min="3" max="3" width="18.8515625" style="2" customWidth="1"/>
    <col min="4" max="4" width="18.57421875" style="2" customWidth="1"/>
    <col min="5" max="8" width="0" style="2" hidden="1" customWidth="1"/>
    <col min="9" max="16384" width="11.421875" style="2" customWidth="1"/>
  </cols>
  <sheetData>
    <row r="1" spans="1:4" ht="15.75">
      <c r="A1" s="193" t="s">
        <v>46</v>
      </c>
      <c r="B1" s="193"/>
      <c r="C1" s="193"/>
      <c r="D1" s="193"/>
    </row>
    <row r="2" spans="1:8" ht="16.5" thickBot="1">
      <c r="A2" s="190" t="s">
        <v>121</v>
      </c>
      <c r="B2" s="190"/>
      <c r="C2" s="190"/>
      <c r="D2" s="190"/>
      <c r="E2" s="190"/>
      <c r="F2" s="190"/>
      <c r="G2" s="190"/>
      <c r="H2" s="190"/>
    </row>
    <row r="3" spans="1:4" ht="21.75" customHeight="1">
      <c r="A3" s="199" t="s">
        <v>0</v>
      </c>
      <c r="B3" s="201" t="s">
        <v>37</v>
      </c>
      <c r="C3" s="201" t="s">
        <v>38</v>
      </c>
      <c r="D3" s="207" t="s">
        <v>3</v>
      </c>
    </row>
    <row r="4" spans="1:4" ht="36" customHeight="1" thickBot="1">
      <c r="A4" s="200"/>
      <c r="B4" s="202"/>
      <c r="C4" s="202"/>
      <c r="D4" s="208"/>
    </row>
    <row r="5" spans="1:4" ht="12.75">
      <c r="A5" s="94" t="s">
        <v>1</v>
      </c>
      <c r="B5" s="96">
        <v>534</v>
      </c>
      <c r="C5" s="95">
        <v>94</v>
      </c>
      <c r="D5" s="95">
        <f>SUM(B5:C5)</f>
        <v>628</v>
      </c>
    </row>
    <row r="6" spans="1:4" ht="12.75">
      <c r="A6" s="97" t="s">
        <v>2</v>
      </c>
      <c r="B6" s="99">
        <v>144</v>
      </c>
      <c r="C6" s="98">
        <v>24</v>
      </c>
      <c r="D6" s="95">
        <f>SUM(B6:C6)</f>
        <v>168</v>
      </c>
    </row>
    <row r="7" spans="1:4" ht="12.75">
      <c r="A7" s="97" t="s">
        <v>50</v>
      </c>
      <c r="B7" s="99">
        <v>138</v>
      </c>
      <c r="C7" s="98"/>
      <c r="D7" s="95">
        <f>SUM(B7:C7)</f>
        <v>138</v>
      </c>
    </row>
    <row r="8" spans="1:4" ht="12.75">
      <c r="A8" s="97" t="s">
        <v>4</v>
      </c>
      <c r="B8" s="99">
        <v>129</v>
      </c>
      <c r="C8" s="98">
        <v>22</v>
      </c>
      <c r="D8" s="95">
        <f>SUM(B8:C8)</f>
        <v>151</v>
      </c>
    </row>
    <row r="9" spans="1:4" ht="12.75">
      <c r="A9" s="73" t="s">
        <v>5</v>
      </c>
      <c r="B9" s="99">
        <v>65</v>
      </c>
      <c r="C9" s="98">
        <v>5</v>
      </c>
      <c r="D9" s="95">
        <f aca="true" t="shared" si="0" ref="D9:D14">SUM(B9:C9)</f>
        <v>70</v>
      </c>
    </row>
    <row r="10" spans="1:4" ht="12.75">
      <c r="A10" s="97" t="s">
        <v>7</v>
      </c>
      <c r="B10" s="99">
        <v>36</v>
      </c>
      <c r="C10" s="98">
        <v>1</v>
      </c>
      <c r="D10" s="95">
        <f t="shared" si="0"/>
        <v>37</v>
      </c>
    </row>
    <row r="11" spans="1:4" ht="12.75">
      <c r="A11" s="97" t="s">
        <v>8</v>
      </c>
      <c r="B11" s="99">
        <v>43</v>
      </c>
      <c r="C11" s="98">
        <v>6</v>
      </c>
      <c r="D11" s="95">
        <f t="shared" si="0"/>
        <v>49</v>
      </c>
    </row>
    <row r="12" spans="1:4" ht="12.75">
      <c r="A12" s="97" t="s">
        <v>20</v>
      </c>
      <c r="B12" s="99">
        <v>30</v>
      </c>
      <c r="C12" s="98">
        <v>1</v>
      </c>
      <c r="D12" s="95">
        <f t="shared" si="0"/>
        <v>31</v>
      </c>
    </row>
    <row r="13" spans="1:4" ht="12.75">
      <c r="A13" s="97" t="s">
        <v>21</v>
      </c>
      <c r="B13" s="99">
        <v>13</v>
      </c>
      <c r="C13" s="98">
        <v>1</v>
      </c>
      <c r="D13" s="95">
        <f t="shared" si="0"/>
        <v>14</v>
      </c>
    </row>
    <row r="14" spans="1:4" ht="12.75">
      <c r="A14" s="97" t="s">
        <v>22</v>
      </c>
      <c r="B14" s="99">
        <v>9</v>
      </c>
      <c r="C14" s="98">
        <v>1</v>
      </c>
      <c r="D14" s="95">
        <f t="shared" si="0"/>
        <v>10</v>
      </c>
    </row>
    <row r="15" spans="1:4" ht="12.75">
      <c r="A15" s="97" t="s">
        <v>23</v>
      </c>
      <c r="B15" s="99">
        <v>36</v>
      </c>
      <c r="C15" s="98">
        <v>2</v>
      </c>
      <c r="D15" s="105">
        <f>SUM(B15:C15)</f>
        <v>38</v>
      </c>
    </row>
    <row r="16" spans="1:4" ht="13.5" thickBot="1">
      <c r="A16" s="100" t="s">
        <v>24</v>
      </c>
      <c r="B16" s="106">
        <v>36</v>
      </c>
      <c r="C16" s="107">
        <v>3</v>
      </c>
      <c r="D16" s="108">
        <f>SUM(B16:C16)</f>
        <v>39</v>
      </c>
    </row>
    <row r="17" spans="1:4" ht="13.5" thickBot="1">
      <c r="A17" s="101" t="s">
        <v>29</v>
      </c>
      <c r="B17" s="109">
        <f>SUM(B5:B16)</f>
        <v>1213</v>
      </c>
      <c r="C17" s="110">
        <f>SUM(C5:C16)</f>
        <v>160</v>
      </c>
      <c r="D17" s="110">
        <f>SUM(D5:D16)</f>
        <v>1373</v>
      </c>
    </row>
  </sheetData>
  <sheetProtection/>
  <mergeCells count="6">
    <mergeCell ref="A1:D1"/>
    <mergeCell ref="A2:H2"/>
    <mergeCell ref="A3:A4"/>
    <mergeCell ref="B3:B4"/>
    <mergeCell ref="C3:C4"/>
    <mergeCell ref="D3:D4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pane xSplit="1" ySplit="3" topLeftCell="B4" activePane="bottomRight" state="frozen"/>
      <selection pane="topLeft" activeCell="M6" sqref="M6"/>
      <selection pane="topRight" activeCell="M6" sqref="M6"/>
      <selection pane="bottomLeft" activeCell="M6" sqref="M6"/>
      <selection pane="bottomRight" activeCell="H11" sqref="H11"/>
    </sheetView>
  </sheetViews>
  <sheetFormatPr defaultColWidth="11.421875" defaultRowHeight="12.75"/>
  <cols>
    <col min="1" max="1" width="22.57421875" style="2" customWidth="1"/>
    <col min="2" max="2" width="15.421875" style="9" customWidth="1"/>
    <col min="3" max="3" width="16.7109375" style="2" customWidth="1"/>
    <col min="4" max="4" width="16.140625" style="2" customWidth="1"/>
    <col min="5" max="16384" width="11.421875" style="2" customWidth="1"/>
  </cols>
  <sheetData>
    <row r="1" spans="1:4" ht="15.75">
      <c r="A1" s="193" t="s">
        <v>42</v>
      </c>
      <c r="B1" s="193"/>
      <c r="C1" s="193"/>
      <c r="D1" s="193"/>
    </row>
    <row r="2" spans="1:4" ht="16.5" thickBot="1">
      <c r="A2" s="190" t="s">
        <v>121</v>
      </c>
      <c r="B2" s="190"/>
      <c r="C2" s="190"/>
      <c r="D2" s="190"/>
    </row>
    <row r="3" spans="1:4" ht="44.25" customHeight="1" thickBot="1">
      <c r="A3" s="57" t="s">
        <v>27</v>
      </c>
      <c r="B3" s="16" t="s">
        <v>43</v>
      </c>
      <c r="C3" s="16" t="s">
        <v>44</v>
      </c>
      <c r="D3" s="58" t="s">
        <v>29</v>
      </c>
    </row>
    <row r="4" spans="1:4" ht="15">
      <c r="A4" s="111" t="s">
        <v>1</v>
      </c>
      <c r="B4" s="112">
        <v>517</v>
      </c>
      <c r="C4" s="112">
        <v>673</v>
      </c>
      <c r="D4" s="112">
        <f aca="true" t="shared" si="0" ref="D4:D16">SUM(B4:C4)</f>
        <v>1190</v>
      </c>
    </row>
    <row r="5" spans="1:4" ht="15">
      <c r="A5" s="113" t="s">
        <v>2</v>
      </c>
      <c r="B5" s="114">
        <v>164</v>
      </c>
      <c r="C5" s="114">
        <v>422</v>
      </c>
      <c r="D5" s="114">
        <f t="shared" si="0"/>
        <v>586</v>
      </c>
    </row>
    <row r="6" spans="1:4" ht="15">
      <c r="A6" s="113" t="s">
        <v>50</v>
      </c>
      <c r="B6" s="114">
        <v>71</v>
      </c>
      <c r="C6" s="114">
        <v>131</v>
      </c>
      <c r="D6" s="114">
        <f t="shared" si="0"/>
        <v>202</v>
      </c>
    </row>
    <row r="7" spans="1:4" ht="15">
      <c r="A7" s="113" t="s">
        <v>4</v>
      </c>
      <c r="B7" s="114">
        <v>15</v>
      </c>
      <c r="C7" s="114">
        <v>75</v>
      </c>
      <c r="D7" s="114">
        <f t="shared" si="0"/>
        <v>90</v>
      </c>
    </row>
    <row r="8" spans="1:4" ht="15">
      <c r="A8" s="113" t="s">
        <v>52</v>
      </c>
      <c r="B8" s="114">
        <v>23</v>
      </c>
      <c r="C8" s="114">
        <v>37</v>
      </c>
      <c r="D8" s="114">
        <f t="shared" si="0"/>
        <v>60</v>
      </c>
    </row>
    <row r="9" spans="1:4" ht="15">
      <c r="A9" s="113" t="s">
        <v>7</v>
      </c>
      <c r="B9" s="114">
        <v>33</v>
      </c>
      <c r="C9" s="114">
        <v>12</v>
      </c>
      <c r="D9" s="114">
        <f t="shared" si="0"/>
        <v>45</v>
      </c>
    </row>
    <row r="10" spans="1:4" ht="15">
      <c r="A10" s="113" t="s">
        <v>8</v>
      </c>
      <c r="B10" s="114">
        <v>34</v>
      </c>
      <c r="C10" s="114">
        <v>125</v>
      </c>
      <c r="D10" s="114">
        <f t="shared" si="0"/>
        <v>159</v>
      </c>
    </row>
    <row r="11" spans="1:4" ht="15">
      <c r="A11" s="113" t="s">
        <v>20</v>
      </c>
      <c r="B11" s="114">
        <v>10</v>
      </c>
      <c r="C11" s="114">
        <v>70</v>
      </c>
      <c r="D11" s="114">
        <f t="shared" si="0"/>
        <v>80</v>
      </c>
    </row>
    <row r="12" spans="1:4" ht="15">
      <c r="A12" s="113" t="s">
        <v>21</v>
      </c>
      <c r="B12" s="114">
        <v>4</v>
      </c>
      <c r="C12" s="114">
        <v>15</v>
      </c>
      <c r="D12" s="114">
        <f t="shared" si="0"/>
        <v>19</v>
      </c>
    </row>
    <row r="13" spans="1:4" ht="15">
      <c r="A13" s="113" t="s">
        <v>22</v>
      </c>
      <c r="B13" s="114">
        <v>4</v>
      </c>
      <c r="C13" s="114">
        <v>29</v>
      </c>
      <c r="D13" s="114">
        <f t="shared" si="0"/>
        <v>33</v>
      </c>
    </row>
    <row r="14" spans="1:4" ht="15">
      <c r="A14" s="113" t="s">
        <v>23</v>
      </c>
      <c r="B14" s="114">
        <v>10</v>
      </c>
      <c r="C14" s="114">
        <v>50</v>
      </c>
      <c r="D14" s="114">
        <f t="shared" si="0"/>
        <v>60</v>
      </c>
    </row>
    <row r="15" spans="1:4" ht="15">
      <c r="A15" s="113" t="s">
        <v>24</v>
      </c>
      <c r="B15" s="114">
        <v>407</v>
      </c>
      <c r="C15" s="114"/>
      <c r="D15" s="114">
        <f t="shared" si="0"/>
        <v>407</v>
      </c>
    </row>
    <row r="16" spans="1:4" ht="15.75" thickBot="1">
      <c r="A16" s="115" t="s">
        <v>53</v>
      </c>
      <c r="B16" s="116"/>
      <c r="C16" s="116"/>
      <c r="D16" s="114">
        <f t="shared" si="0"/>
        <v>0</v>
      </c>
    </row>
    <row r="17" spans="1:4" ht="16.5" thickBot="1">
      <c r="A17" s="117" t="s">
        <v>29</v>
      </c>
      <c r="B17" s="118">
        <f>SUM(B4:B16)</f>
        <v>1292</v>
      </c>
      <c r="C17" s="118">
        <f>SUM(C4:C16)</f>
        <v>1639</v>
      </c>
      <c r="D17" s="119">
        <f>SUM(D4:D16)</f>
        <v>2931</v>
      </c>
    </row>
  </sheetData>
  <sheetProtection/>
  <mergeCells count="2">
    <mergeCell ref="A1:D1"/>
    <mergeCell ref="A2:D2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65"/>
  <sheetViews>
    <sheetView zoomScale="70" zoomScaleNormal="70" zoomScalePageLayoutView="0" workbookViewId="0" topLeftCell="A38">
      <selection activeCell="C59" sqref="C59:M65"/>
    </sheetView>
  </sheetViews>
  <sheetFormatPr defaultColWidth="11.421875" defaultRowHeight="12.75"/>
  <cols>
    <col min="3" max="3" width="64.28125" style="0" customWidth="1"/>
    <col min="4" max="4" width="43.8515625" style="0" customWidth="1"/>
  </cols>
  <sheetData>
    <row r="1" ht="12.75">
      <c r="C1" s="180"/>
    </row>
    <row r="2" spans="3:20" ht="15.75"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3:20" ht="16.5" thickBot="1">
      <c r="C3" s="170"/>
      <c r="D3" s="171"/>
      <c r="E3" s="171"/>
      <c r="F3" s="171"/>
      <c r="G3" s="172">
        <f>G7+G8+G9+G10+G11+G12</f>
        <v>34150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3:20" ht="15.75">
      <c r="C4" s="222" t="s">
        <v>123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4"/>
    </row>
    <row r="5" spans="3:20" ht="15.75">
      <c r="C5" s="225" t="s">
        <v>63</v>
      </c>
      <c r="D5" s="216" t="s">
        <v>64</v>
      </c>
      <c r="E5" s="216"/>
      <c r="F5" s="216"/>
      <c r="G5" s="216"/>
      <c r="H5" s="216" t="s">
        <v>65</v>
      </c>
      <c r="I5" s="216"/>
      <c r="J5" s="216"/>
      <c r="K5" s="216"/>
      <c r="L5" s="216" t="s">
        <v>66</v>
      </c>
      <c r="M5" s="216"/>
      <c r="N5" s="216"/>
      <c r="O5" s="216"/>
      <c r="P5" s="216" t="s">
        <v>67</v>
      </c>
      <c r="Q5" s="216"/>
      <c r="R5" s="216"/>
      <c r="S5" s="216"/>
      <c r="T5" s="227" t="s">
        <v>68</v>
      </c>
    </row>
    <row r="6" spans="3:20" ht="16.5" thickBot="1">
      <c r="C6" s="226"/>
      <c r="D6" s="120" t="s">
        <v>69</v>
      </c>
      <c r="E6" s="120" t="s">
        <v>70</v>
      </c>
      <c r="F6" s="120" t="s">
        <v>71</v>
      </c>
      <c r="G6" s="120" t="s">
        <v>72</v>
      </c>
      <c r="H6" s="120" t="s">
        <v>73</v>
      </c>
      <c r="I6" s="120" t="s">
        <v>74</v>
      </c>
      <c r="J6" s="120" t="s">
        <v>75</v>
      </c>
      <c r="K6" s="120" t="s">
        <v>76</v>
      </c>
      <c r="L6" s="120" t="s">
        <v>77</v>
      </c>
      <c r="M6" s="120" t="s">
        <v>78</v>
      </c>
      <c r="N6" s="120" t="s">
        <v>79</v>
      </c>
      <c r="O6" s="120" t="s">
        <v>80</v>
      </c>
      <c r="P6" s="120" t="s">
        <v>81</v>
      </c>
      <c r="Q6" s="120" t="s">
        <v>82</v>
      </c>
      <c r="R6" s="120" t="s">
        <v>83</v>
      </c>
      <c r="S6" s="120" t="s">
        <v>84</v>
      </c>
      <c r="T6" s="228"/>
    </row>
    <row r="7" spans="3:20" ht="15.75">
      <c r="C7" s="121" t="s">
        <v>124</v>
      </c>
      <c r="D7" s="173">
        <v>10</v>
      </c>
      <c r="E7" s="173">
        <v>3</v>
      </c>
      <c r="F7" s="174">
        <v>27</v>
      </c>
      <c r="G7" s="122">
        <f aca="true" t="shared" si="0" ref="G7:G12">F7+E7+D7</f>
        <v>40</v>
      </c>
      <c r="H7" s="173"/>
      <c r="I7" s="173"/>
      <c r="J7" s="173"/>
      <c r="K7" s="122"/>
      <c r="L7" s="173"/>
      <c r="M7" s="173"/>
      <c r="N7" s="173"/>
      <c r="O7" s="122"/>
      <c r="P7" s="173"/>
      <c r="Q7" s="173"/>
      <c r="R7" s="175"/>
      <c r="S7" s="122"/>
      <c r="T7" s="128">
        <f aca="true" t="shared" si="1" ref="T7:T12">S7+O7+K7+G7</f>
        <v>40</v>
      </c>
    </row>
    <row r="8" spans="3:20" ht="15.75">
      <c r="C8" s="135" t="s">
        <v>125</v>
      </c>
      <c r="D8" s="176">
        <v>0</v>
      </c>
      <c r="E8" s="176">
        <v>0</v>
      </c>
      <c r="F8" s="177">
        <v>0</v>
      </c>
      <c r="G8" s="130">
        <f t="shared" si="0"/>
        <v>0</v>
      </c>
      <c r="H8" s="176"/>
      <c r="I8" s="176"/>
      <c r="J8" s="176"/>
      <c r="K8" s="130"/>
      <c r="L8" s="176"/>
      <c r="M8" s="176"/>
      <c r="N8" s="176"/>
      <c r="O8" s="130"/>
      <c r="P8" s="176"/>
      <c r="Q8" s="176"/>
      <c r="R8" s="178"/>
      <c r="S8" s="130"/>
      <c r="T8" s="179">
        <f t="shared" si="1"/>
        <v>0</v>
      </c>
    </row>
    <row r="9" spans="3:20" ht="15.75">
      <c r="C9" s="135" t="s">
        <v>126</v>
      </c>
      <c r="D9" s="176">
        <v>9340</v>
      </c>
      <c r="E9" s="176">
        <v>6123</v>
      </c>
      <c r="F9" s="177">
        <v>6854</v>
      </c>
      <c r="G9" s="130">
        <f t="shared" si="0"/>
        <v>22317</v>
      </c>
      <c r="H9" s="176"/>
      <c r="I9" s="176"/>
      <c r="J9" s="176"/>
      <c r="K9" s="130"/>
      <c r="L9" s="176"/>
      <c r="M9" s="176"/>
      <c r="N9" s="176"/>
      <c r="O9" s="130"/>
      <c r="P9" s="176"/>
      <c r="Q9" s="176"/>
      <c r="R9" s="178"/>
      <c r="S9" s="130"/>
      <c r="T9" s="179">
        <f t="shared" si="1"/>
        <v>22317</v>
      </c>
    </row>
    <row r="10" spans="3:20" ht="15.75">
      <c r="C10" s="135" t="s">
        <v>127</v>
      </c>
      <c r="D10" s="176">
        <v>2</v>
      </c>
      <c r="E10" s="176">
        <v>0</v>
      </c>
      <c r="F10" s="177">
        <v>0</v>
      </c>
      <c r="G10" s="130">
        <f t="shared" si="0"/>
        <v>2</v>
      </c>
      <c r="H10" s="176"/>
      <c r="I10" s="176"/>
      <c r="J10" s="176"/>
      <c r="K10" s="130"/>
      <c r="L10" s="176"/>
      <c r="M10" s="176"/>
      <c r="N10" s="176"/>
      <c r="O10" s="130"/>
      <c r="P10" s="176"/>
      <c r="Q10" s="176"/>
      <c r="R10" s="178"/>
      <c r="S10" s="130"/>
      <c r="T10" s="179">
        <f t="shared" si="1"/>
        <v>2</v>
      </c>
    </row>
    <row r="11" spans="3:20" ht="15.75">
      <c r="C11" s="135" t="s">
        <v>128</v>
      </c>
      <c r="D11" s="176">
        <v>54</v>
      </c>
      <c r="E11" s="176">
        <v>16</v>
      </c>
      <c r="F11" s="177">
        <v>7</v>
      </c>
      <c r="G11" s="130">
        <f t="shared" si="0"/>
        <v>77</v>
      </c>
      <c r="H11" s="176"/>
      <c r="I11" s="176"/>
      <c r="J11" s="176"/>
      <c r="K11" s="130"/>
      <c r="L11" s="176"/>
      <c r="M11" s="176"/>
      <c r="N11" s="176"/>
      <c r="O11" s="130"/>
      <c r="P11" s="176"/>
      <c r="Q11" s="176"/>
      <c r="R11" s="178"/>
      <c r="S11" s="130"/>
      <c r="T11" s="179">
        <f t="shared" si="1"/>
        <v>77</v>
      </c>
    </row>
    <row r="12" spans="3:20" ht="15.75">
      <c r="C12" s="135" t="s">
        <v>129</v>
      </c>
      <c r="D12" s="176">
        <v>0</v>
      </c>
      <c r="E12" s="176">
        <v>0</v>
      </c>
      <c r="F12" s="177">
        <v>11714</v>
      </c>
      <c r="G12" s="130">
        <f t="shared" si="0"/>
        <v>11714</v>
      </c>
      <c r="H12" s="176"/>
      <c r="I12" s="176"/>
      <c r="J12" s="176"/>
      <c r="K12" s="130"/>
      <c r="L12" s="176"/>
      <c r="M12" s="176"/>
      <c r="N12" s="176"/>
      <c r="O12" s="130"/>
      <c r="P12" s="176"/>
      <c r="Q12" s="176"/>
      <c r="R12" s="178"/>
      <c r="S12" s="130"/>
      <c r="T12" s="179">
        <f t="shared" si="1"/>
        <v>11714</v>
      </c>
    </row>
    <row r="13" spans="3:20" ht="15.75">
      <c r="C13" s="136" t="s">
        <v>68</v>
      </c>
      <c r="D13" s="137">
        <f aca="true" t="shared" si="2" ref="D13:T13">SUM(D7:D12)</f>
        <v>9406</v>
      </c>
      <c r="E13" s="137">
        <f t="shared" si="2"/>
        <v>6142</v>
      </c>
      <c r="F13" s="137">
        <f t="shared" si="2"/>
        <v>18602</v>
      </c>
      <c r="G13" s="137">
        <f t="shared" si="2"/>
        <v>34150</v>
      </c>
      <c r="H13" s="137">
        <f t="shared" si="2"/>
        <v>0</v>
      </c>
      <c r="I13" s="137">
        <f t="shared" si="2"/>
        <v>0</v>
      </c>
      <c r="J13" s="137">
        <f t="shared" si="2"/>
        <v>0</v>
      </c>
      <c r="K13" s="137">
        <f t="shared" si="2"/>
        <v>0</v>
      </c>
      <c r="L13" s="137">
        <f t="shared" si="2"/>
        <v>0</v>
      </c>
      <c r="M13" s="137">
        <f t="shared" si="2"/>
        <v>0</v>
      </c>
      <c r="N13" s="137">
        <f t="shared" si="2"/>
        <v>0</v>
      </c>
      <c r="O13" s="137">
        <f t="shared" si="2"/>
        <v>0</v>
      </c>
      <c r="P13" s="137">
        <f t="shared" si="2"/>
        <v>0</v>
      </c>
      <c r="Q13" s="137">
        <f t="shared" si="2"/>
        <v>0</v>
      </c>
      <c r="R13" s="137">
        <f t="shared" si="2"/>
        <v>0</v>
      </c>
      <c r="S13" s="137">
        <f t="shared" si="2"/>
        <v>0</v>
      </c>
      <c r="T13" s="137">
        <f t="shared" si="2"/>
        <v>34150</v>
      </c>
    </row>
    <row r="17" ht="12.75">
      <c r="D17" s="180"/>
    </row>
    <row r="18" spans="4:14" ht="15.75">
      <c r="D18" s="217" t="s">
        <v>130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19" spans="4:14" ht="15.75">
      <c r="D19" s="215" t="s">
        <v>131</v>
      </c>
      <c r="E19" s="216" t="s">
        <v>64</v>
      </c>
      <c r="F19" s="216"/>
      <c r="G19" s="216" t="s">
        <v>65</v>
      </c>
      <c r="H19" s="216"/>
      <c r="I19" s="216" t="s">
        <v>66</v>
      </c>
      <c r="J19" s="216"/>
      <c r="K19" s="216" t="s">
        <v>67</v>
      </c>
      <c r="L19" s="216"/>
      <c r="M19" s="215" t="s">
        <v>68</v>
      </c>
      <c r="N19" s="215"/>
    </row>
    <row r="20" spans="4:14" ht="15.75">
      <c r="D20" s="215"/>
      <c r="E20" s="216" t="s">
        <v>132</v>
      </c>
      <c r="F20" s="216"/>
      <c r="G20" s="216" t="s">
        <v>132</v>
      </c>
      <c r="H20" s="216"/>
      <c r="I20" s="216" t="s">
        <v>132</v>
      </c>
      <c r="J20" s="216"/>
      <c r="K20" s="216" t="s">
        <v>132</v>
      </c>
      <c r="L20" s="216"/>
      <c r="M20" s="215"/>
      <c r="N20" s="215"/>
    </row>
    <row r="21" spans="4:14" ht="15.75">
      <c r="D21" s="135" t="s">
        <v>133</v>
      </c>
      <c r="E21" s="209">
        <f>7441+3</f>
        <v>7444</v>
      </c>
      <c r="F21" s="209"/>
      <c r="G21" s="218">
        <v>5032</v>
      </c>
      <c r="H21" s="219"/>
      <c r="I21" s="212">
        <v>0</v>
      </c>
      <c r="J21" s="212"/>
      <c r="K21" s="212"/>
      <c r="L21" s="212"/>
      <c r="M21" s="213">
        <f aca="true" t="shared" si="3" ref="M21:M31">+SUM(E21:L21)</f>
        <v>12476</v>
      </c>
      <c r="N21" s="213"/>
    </row>
    <row r="22" spans="4:14" ht="15.75">
      <c r="D22" s="135" t="s">
        <v>134</v>
      </c>
      <c r="E22" s="209">
        <v>1422</v>
      </c>
      <c r="F22" s="209"/>
      <c r="G22" s="218">
        <v>679</v>
      </c>
      <c r="H22" s="219"/>
      <c r="I22" s="212">
        <v>0</v>
      </c>
      <c r="J22" s="212"/>
      <c r="K22" s="212"/>
      <c r="L22" s="212"/>
      <c r="M22" s="213">
        <f t="shared" si="3"/>
        <v>2101</v>
      </c>
      <c r="N22" s="213"/>
    </row>
    <row r="23" spans="4:14" ht="15.75">
      <c r="D23" s="135" t="s">
        <v>135</v>
      </c>
      <c r="E23" s="209">
        <v>0</v>
      </c>
      <c r="F23" s="209"/>
      <c r="G23" s="218">
        <v>0</v>
      </c>
      <c r="H23" s="219"/>
      <c r="I23" s="212">
        <v>0</v>
      </c>
      <c r="J23" s="212"/>
      <c r="K23" s="212"/>
      <c r="L23" s="212"/>
      <c r="M23" s="213">
        <f t="shared" si="3"/>
        <v>0</v>
      </c>
      <c r="N23" s="213"/>
    </row>
    <row r="24" spans="4:14" ht="15.75">
      <c r="D24" s="135" t="s">
        <v>136</v>
      </c>
      <c r="E24" s="209">
        <v>53</v>
      </c>
      <c r="F24" s="209"/>
      <c r="G24" s="218">
        <v>35</v>
      </c>
      <c r="H24" s="219"/>
      <c r="I24" s="212">
        <v>0</v>
      </c>
      <c r="J24" s="212"/>
      <c r="K24" s="212"/>
      <c r="L24" s="212"/>
      <c r="M24" s="213">
        <f t="shared" si="3"/>
        <v>88</v>
      </c>
      <c r="N24" s="213"/>
    </row>
    <row r="25" spans="4:14" ht="15.75">
      <c r="D25" s="135" t="s">
        <v>137</v>
      </c>
      <c r="E25" s="209">
        <v>1595</v>
      </c>
      <c r="F25" s="209"/>
      <c r="G25" s="218">
        <v>228</v>
      </c>
      <c r="H25" s="219"/>
      <c r="I25" s="212">
        <v>0</v>
      </c>
      <c r="J25" s="212"/>
      <c r="K25" s="212"/>
      <c r="L25" s="212"/>
      <c r="M25" s="213">
        <f t="shared" si="3"/>
        <v>1823</v>
      </c>
      <c r="N25" s="213"/>
    </row>
    <row r="26" spans="4:14" ht="15.75">
      <c r="D26" s="135" t="s">
        <v>138</v>
      </c>
      <c r="E26" s="209">
        <v>191</v>
      </c>
      <c r="F26" s="209"/>
      <c r="G26" s="218">
        <v>191</v>
      </c>
      <c r="H26" s="219"/>
      <c r="I26" s="212">
        <v>0</v>
      </c>
      <c r="J26" s="212"/>
      <c r="K26" s="212"/>
      <c r="L26" s="212"/>
      <c r="M26" s="213">
        <f t="shared" si="3"/>
        <v>382</v>
      </c>
      <c r="N26" s="213"/>
    </row>
    <row r="27" spans="4:14" ht="15.75">
      <c r="D27" s="135" t="s">
        <v>139</v>
      </c>
      <c r="E27" s="209">
        <v>0</v>
      </c>
      <c r="F27" s="209"/>
      <c r="G27" s="218">
        <v>0</v>
      </c>
      <c r="H27" s="219"/>
      <c r="I27" s="212">
        <v>0</v>
      </c>
      <c r="J27" s="212"/>
      <c r="K27" s="212"/>
      <c r="L27" s="212"/>
      <c r="M27" s="213">
        <f t="shared" si="3"/>
        <v>0</v>
      </c>
      <c r="N27" s="213"/>
    </row>
    <row r="28" spans="4:14" ht="15.75">
      <c r="D28" s="135" t="s">
        <v>140</v>
      </c>
      <c r="E28" s="209">
        <v>248</v>
      </c>
      <c r="F28" s="209"/>
      <c r="G28" s="218">
        <v>96</v>
      </c>
      <c r="H28" s="219"/>
      <c r="I28" s="212">
        <v>0</v>
      </c>
      <c r="J28" s="212"/>
      <c r="K28" s="212"/>
      <c r="L28" s="212"/>
      <c r="M28" s="213">
        <f t="shared" si="3"/>
        <v>344</v>
      </c>
      <c r="N28" s="213"/>
    </row>
    <row r="29" spans="4:14" ht="15.75">
      <c r="D29" s="135" t="s">
        <v>141</v>
      </c>
      <c r="E29" s="209">
        <v>531</v>
      </c>
      <c r="F29" s="209"/>
      <c r="G29" s="218">
        <v>583</v>
      </c>
      <c r="H29" s="219"/>
      <c r="I29" s="212">
        <v>0</v>
      </c>
      <c r="J29" s="212"/>
      <c r="K29" s="212"/>
      <c r="L29" s="212"/>
      <c r="M29" s="213">
        <f t="shared" si="3"/>
        <v>1114</v>
      </c>
      <c r="N29" s="213"/>
    </row>
    <row r="30" spans="4:14" ht="15.75">
      <c r="D30" s="135" t="s">
        <v>142</v>
      </c>
      <c r="E30" s="209">
        <v>0</v>
      </c>
      <c r="F30" s="209"/>
      <c r="G30" s="218">
        <v>0</v>
      </c>
      <c r="H30" s="219"/>
      <c r="I30" s="212">
        <v>0</v>
      </c>
      <c r="J30" s="212"/>
      <c r="K30" s="212"/>
      <c r="L30" s="212"/>
      <c r="M30" s="213">
        <f t="shared" si="3"/>
        <v>0</v>
      </c>
      <c r="N30" s="213"/>
    </row>
    <row r="31" spans="4:14" ht="15.75">
      <c r="D31" s="135" t="s">
        <v>143</v>
      </c>
      <c r="E31" s="209">
        <v>230</v>
      </c>
      <c r="F31" s="209"/>
      <c r="G31" s="218">
        <v>148</v>
      </c>
      <c r="H31" s="219"/>
      <c r="I31" s="220">
        <v>0</v>
      </c>
      <c r="J31" s="221"/>
      <c r="K31" s="220"/>
      <c r="L31" s="221"/>
      <c r="M31" s="213">
        <f t="shared" si="3"/>
        <v>378</v>
      </c>
      <c r="N31" s="213"/>
    </row>
    <row r="32" spans="4:14" ht="15.75">
      <c r="D32" s="136" t="s">
        <v>68</v>
      </c>
      <c r="E32" s="214">
        <f>+SUM(E21:F31)</f>
        <v>11714</v>
      </c>
      <c r="F32" s="214"/>
      <c r="G32" s="214">
        <f>+SUM(G21:H31)</f>
        <v>6992</v>
      </c>
      <c r="H32" s="214"/>
      <c r="I32" s="214">
        <f>+SUM(I21:J31)</f>
        <v>0</v>
      </c>
      <c r="J32" s="214"/>
      <c r="K32" s="214">
        <f>+SUM(K21:L31)</f>
        <v>0</v>
      </c>
      <c r="L32" s="214"/>
      <c r="M32" s="214">
        <f>+SUM(M21:N31)</f>
        <v>18706</v>
      </c>
      <c r="N32" s="214"/>
    </row>
    <row r="35" spans="3:13" ht="15.75">
      <c r="C35" s="217" t="s">
        <v>144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3:13" ht="15.75">
      <c r="C36" s="215" t="s">
        <v>145</v>
      </c>
      <c r="D36" s="216" t="s">
        <v>64</v>
      </c>
      <c r="E36" s="216"/>
      <c r="F36" s="216" t="s">
        <v>65</v>
      </c>
      <c r="G36" s="216"/>
      <c r="H36" s="216" t="s">
        <v>66</v>
      </c>
      <c r="I36" s="216"/>
      <c r="J36" s="216" t="s">
        <v>67</v>
      </c>
      <c r="K36" s="216"/>
      <c r="L36" s="215" t="s">
        <v>68</v>
      </c>
      <c r="M36" s="215"/>
    </row>
    <row r="37" spans="3:13" ht="15.75">
      <c r="C37" s="215"/>
      <c r="D37" s="216" t="s">
        <v>132</v>
      </c>
      <c r="E37" s="216"/>
      <c r="F37" s="216" t="s">
        <v>132</v>
      </c>
      <c r="G37" s="216"/>
      <c r="H37" s="216" t="s">
        <v>132</v>
      </c>
      <c r="I37" s="216"/>
      <c r="J37" s="216" t="s">
        <v>132</v>
      </c>
      <c r="K37" s="216"/>
      <c r="L37" s="215"/>
      <c r="M37" s="215"/>
    </row>
    <row r="38" spans="3:13" ht="15.75">
      <c r="C38" s="135" t="s">
        <v>146</v>
      </c>
      <c r="D38" s="209">
        <v>2930</v>
      </c>
      <c r="E38" s="209"/>
      <c r="F38" s="210"/>
      <c r="G38" s="211"/>
      <c r="H38" s="212"/>
      <c r="I38" s="212"/>
      <c r="J38" s="212"/>
      <c r="K38" s="212"/>
      <c r="L38" s="213">
        <f>+SUM(D38:K38)</f>
        <v>2930</v>
      </c>
      <c r="M38" s="213"/>
    </row>
    <row r="39" spans="3:13" ht="15.75">
      <c r="C39" s="135" t="s">
        <v>147</v>
      </c>
      <c r="D39" s="209">
        <v>608</v>
      </c>
      <c r="E39" s="209"/>
      <c r="F39" s="210"/>
      <c r="G39" s="211"/>
      <c r="H39" s="212"/>
      <c r="I39" s="212"/>
      <c r="J39" s="212"/>
      <c r="K39" s="212"/>
      <c r="L39" s="213">
        <f aca="true" t="shared" si="4" ref="L39:L45">+SUM(D39:K39)</f>
        <v>608</v>
      </c>
      <c r="M39" s="213"/>
    </row>
    <row r="40" spans="3:13" ht="15.75">
      <c r="C40" s="135" t="s">
        <v>148</v>
      </c>
      <c r="D40" s="209">
        <v>8835</v>
      </c>
      <c r="E40" s="209"/>
      <c r="F40" s="210"/>
      <c r="G40" s="211"/>
      <c r="H40" s="212"/>
      <c r="I40" s="212"/>
      <c r="J40" s="212"/>
      <c r="K40" s="212"/>
      <c r="L40" s="213">
        <f t="shared" si="4"/>
        <v>8835</v>
      </c>
      <c r="M40" s="213"/>
    </row>
    <row r="41" spans="3:13" ht="15.75">
      <c r="C41" s="135" t="s">
        <v>149</v>
      </c>
      <c r="D41" s="209">
        <v>2688</v>
      </c>
      <c r="E41" s="209"/>
      <c r="F41" s="210"/>
      <c r="G41" s="211"/>
      <c r="H41" s="212"/>
      <c r="I41" s="212"/>
      <c r="J41" s="212"/>
      <c r="K41" s="212"/>
      <c r="L41" s="213">
        <f t="shared" si="4"/>
        <v>2688</v>
      </c>
      <c r="M41" s="213"/>
    </row>
    <row r="42" spans="3:13" ht="15.75">
      <c r="C42" s="135" t="s">
        <v>150</v>
      </c>
      <c r="D42" s="209">
        <v>218</v>
      </c>
      <c r="E42" s="209"/>
      <c r="F42" s="210"/>
      <c r="G42" s="211"/>
      <c r="H42" s="212"/>
      <c r="I42" s="212"/>
      <c r="J42" s="212"/>
      <c r="K42" s="212"/>
      <c r="L42" s="213">
        <f t="shared" si="4"/>
        <v>218</v>
      </c>
      <c r="M42" s="213"/>
    </row>
    <row r="43" spans="3:13" ht="15.75">
      <c r="C43" s="135" t="s">
        <v>151</v>
      </c>
      <c r="D43" s="209">
        <v>2464</v>
      </c>
      <c r="E43" s="209"/>
      <c r="F43" s="210"/>
      <c r="G43" s="211"/>
      <c r="H43" s="212"/>
      <c r="I43" s="212"/>
      <c r="J43" s="212"/>
      <c r="K43" s="212"/>
      <c r="L43" s="213">
        <f t="shared" si="4"/>
        <v>2464</v>
      </c>
      <c r="M43" s="213"/>
    </row>
    <row r="44" spans="3:13" ht="15.75">
      <c r="C44" s="135" t="s">
        <v>152</v>
      </c>
      <c r="D44" s="209">
        <v>3235</v>
      </c>
      <c r="E44" s="209"/>
      <c r="F44" s="210"/>
      <c r="G44" s="211"/>
      <c r="H44" s="212"/>
      <c r="I44" s="212"/>
      <c r="J44" s="212"/>
      <c r="K44" s="212"/>
      <c r="L44" s="213">
        <f t="shared" si="4"/>
        <v>3235</v>
      </c>
      <c r="M44" s="213"/>
    </row>
    <row r="45" spans="3:13" ht="15.75">
      <c r="C45" s="135" t="s">
        <v>153</v>
      </c>
      <c r="D45" s="209">
        <v>1339</v>
      </c>
      <c r="E45" s="209"/>
      <c r="F45" s="210"/>
      <c r="G45" s="211"/>
      <c r="H45" s="212"/>
      <c r="I45" s="212"/>
      <c r="J45" s="212"/>
      <c r="K45" s="212"/>
      <c r="L45" s="213">
        <f t="shared" si="4"/>
        <v>1339</v>
      </c>
      <c r="M45" s="213"/>
    </row>
    <row r="46" spans="3:13" ht="15.75">
      <c r="C46" s="136" t="s">
        <v>68</v>
      </c>
      <c r="D46" s="214">
        <f>+SUM(D38:E45)</f>
        <v>22317</v>
      </c>
      <c r="E46" s="214"/>
      <c r="F46" s="214">
        <f>+SUM(F38:G45)</f>
        <v>0</v>
      </c>
      <c r="G46" s="214"/>
      <c r="H46" s="214">
        <f>+SUM(H38:I45)</f>
        <v>0</v>
      </c>
      <c r="I46" s="214"/>
      <c r="J46" s="214">
        <f>+SUM(J38:K45)</f>
        <v>0</v>
      </c>
      <c r="K46" s="214"/>
      <c r="L46" s="214">
        <f>+SUM(L38:M45)</f>
        <v>22317</v>
      </c>
      <c r="M46" s="214"/>
    </row>
    <row r="49" spans="3:13" ht="15.75">
      <c r="C49" s="217" t="s">
        <v>154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</row>
    <row r="50" spans="3:13" ht="15.75">
      <c r="C50" s="215" t="s">
        <v>155</v>
      </c>
      <c r="D50" s="216" t="s">
        <v>64</v>
      </c>
      <c r="E50" s="216"/>
      <c r="F50" s="216" t="s">
        <v>65</v>
      </c>
      <c r="G50" s="216"/>
      <c r="H50" s="216" t="s">
        <v>66</v>
      </c>
      <c r="I50" s="216"/>
      <c r="J50" s="216" t="s">
        <v>67</v>
      </c>
      <c r="K50" s="216"/>
      <c r="L50" s="215" t="s">
        <v>68</v>
      </c>
      <c r="M50" s="215"/>
    </row>
    <row r="51" spans="3:13" ht="15.75">
      <c r="C51" s="215"/>
      <c r="D51" s="216" t="s">
        <v>132</v>
      </c>
      <c r="E51" s="216"/>
      <c r="F51" s="216" t="s">
        <v>132</v>
      </c>
      <c r="G51" s="216"/>
      <c r="H51" s="216" t="s">
        <v>132</v>
      </c>
      <c r="I51" s="216"/>
      <c r="J51" s="216" t="s">
        <v>132</v>
      </c>
      <c r="K51" s="216"/>
      <c r="L51" s="215"/>
      <c r="M51" s="215"/>
    </row>
    <row r="52" spans="3:13" ht="15.75">
      <c r="C52" s="135" t="s">
        <v>156</v>
      </c>
      <c r="D52" s="209">
        <v>8610</v>
      </c>
      <c r="E52" s="209"/>
      <c r="F52" s="210"/>
      <c r="G52" s="211"/>
      <c r="H52" s="212"/>
      <c r="I52" s="212"/>
      <c r="J52" s="212"/>
      <c r="K52" s="212"/>
      <c r="L52" s="213">
        <f>+SUM(D52:K52)</f>
        <v>8610</v>
      </c>
      <c r="M52" s="213"/>
    </row>
    <row r="53" spans="3:13" ht="15.75">
      <c r="C53" s="135" t="s">
        <v>157</v>
      </c>
      <c r="D53" s="209">
        <v>12140</v>
      </c>
      <c r="E53" s="209"/>
      <c r="F53" s="210"/>
      <c r="G53" s="211"/>
      <c r="H53" s="212"/>
      <c r="I53" s="212"/>
      <c r="J53" s="212"/>
      <c r="K53" s="212"/>
      <c r="L53" s="213">
        <f>+SUM(D53:K53)</f>
        <v>12140</v>
      </c>
      <c r="M53" s="213"/>
    </row>
    <row r="54" spans="3:13" ht="15.75">
      <c r="C54" s="135" t="s">
        <v>158</v>
      </c>
      <c r="D54" s="209">
        <v>1551</v>
      </c>
      <c r="E54" s="209"/>
      <c r="F54" s="210"/>
      <c r="G54" s="211"/>
      <c r="H54" s="212"/>
      <c r="I54" s="212"/>
      <c r="J54" s="212"/>
      <c r="K54" s="212"/>
      <c r="L54" s="213">
        <f>+SUM(D54:K54)</f>
        <v>1551</v>
      </c>
      <c r="M54" s="213"/>
    </row>
    <row r="55" spans="3:13" ht="15.75">
      <c r="C55" s="135" t="s">
        <v>159</v>
      </c>
      <c r="D55" s="209">
        <v>16</v>
      </c>
      <c r="E55" s="209"/>
      <c r="F55" s="210"/>
      <c r="G55" s="211"/>
      <c r="H55" s="212"/>
      <c r="I55" s="212"/>
      <c r="J55" s="212"/>
      <c r="K55" s="212"/>
      <c r="L55" s="213">
        <f>+SUM(D55:K55)</f>
        <v>16</v>
      </c>
      <c r="M55" s="213"/>
    </row>
    <row r="56" spans="3:13" ht="15.75">
      <c r="C56" s="136" t="s">
        <v>68</v>
      </c>
      <c r="D56" s="214">
        <f>+SUM(D52:E55)</f>
        <v>22317</v>
      </c>
      <c r="E56" s="214"/>
      <c r="F56" s="214">
        <f>+SUM(F52:G55)</f>
        <v>0</v>
      </c>
      <c r="G56" s="214"/>
      <c r="H56" s="214">
        <f>+SUM(H52:I55)</f>
        <v>0</v>
      </c>
      <c r="I56" s="214"/>
      <c r="J56" s="214">
        <f>+SUM(J52:K55)</f>
        <v>0</v>
      </c>
      <c r="K56" s="214"/>
      <c r="L56" s="214">
        <f>+SUM(L52:M55)</f>
        <v>22317</v>
      </c>
      <c r="M56" s="214"/>
    </row>
    <row r="59" spans="3:13" ht="15.75">
      <c r="C59" s="217" t="s">
        <v>160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3:13" ht="15.75">
      <c r="C60" s="215" t="s">
        <v>161</v>
      </c>
      <c r="D60" s="216" t="s">
        <v>64</v>
      </c>
      <c r="E60" s="216"/>
      <c r="F60" s="216" t="s">
        <v>65</v>
      </c>
      <c r="G60" s="216"/>
      <c r="H60" s="216" t="s">
        <v>66</v>
      </c>
      <c r="I60" s="216"/>
      <c r="J60" s="216" t="s">
        <v>67</v>
      </c>
      <c r="K60" s="216"/>
      <c r="L60" s="215" t="s">
        <v>68</v>
      </c>
      <c r="M60" s="215"/>
    </row>
    <row r="61" spans="3:13" ht="15.75">
      <c r="C61" s="215"/>
      <c r="D61" s="216" t="s">
        <v>132</v>
      </c>
      <c r="E61" s="216"/>
      <c r="F61" s="216" t="s">
        <v>132</v>
      </c>
      <c r="G61" s="216"/>
      <c r="H61" s="216" t="s">
        <v>132</v>
      </c>
      <c r="I61" s="216"/>
      <c r="J61" s="216" t="s">
        <v>132</v>
      </c>
      <c r="K61" s="216"/>
      <c r="L61" s="215"/>
      <c r="M61" s="215"/>
    </row>
    <row r="62" spans="3:13" ht="15.75">
      <c r="C62" s="135" t="s">
        <v>162</v>
      </c>
      <c r="D62" s="209">
        <v>19876</v>
      </c>
      <c r="E62" s="209"/>
      <c r="F62" s="210"/>
      <c r="G62" s="211"/>
      <c r="H62" s="212"/>
      <c r="I62" s="212"/>
      <c r="J62" s="212"/>
      <c r="K62" s="212"/>
      <c r="L62" s="213">
        <f>+SUM(D62:K62)</f>
        <v>19876</v>
      </c>
      <c r="M62" s="213"/>
    </row>
    <row r="63" spans="3:13" ht="15.75">
      <c r="C63" s="135" t="s">
        <v>163</v>
      </c>
      <c r="D63" s="209">
        <v>2425</v>
      </c>
      <c r="E63" s="209"/>
      <c r="F63" s="210"/>
      <c r="G63" s="211"/>
      <c r="H63" s="212"/>
      <c r="I63" s="212"/>
      <c r="J63" s="212"/>
      <c r="K63" s="212"/>
      <c r="L63" s="213">
        <f>+SUM(D63:K63)</f>
        <v>2425</v>
      </c>
      <c r="M63" s="213"/>
    </row>
    <row r="64" spans="3:13" ht="15.75">
      <c r="C64" s="135" t="s">
        <v>164</v>
      </c>
      <c r="D64" s="209">
        <v>16</v>
      </c>
      <c r="E64" s="209"/>
      <c r="F64" s="210"/>
      <c r="G64" s="211"/>
      <c r="H64" s="212"/>
      <c r="I64" s="212"/>
      <c r="J64" s="212"/>
      <c r="K64" s="212"/>
      <c r="L64" s="213">
        <f>+SUM(D64:K64)</f>
        <v>16</v>
      </c>
      <c r="M64" s="213"/>
    </row>
    <row r="65" spans="3:13" ht="15.75">
      <c r="C65" s="136" t="s">
        <v>68</v>
      </c>
      <c r="D65" s="214">
        <f>+SUM(D62:E64)</f>
        <v>22317</v>
      </c>
      <c r="E65" s="214"/>
      <c r="F65" s="214">
        <f>+SUM(F62:G64)</f>
        <v>0</v>
      </c>
      <c r="G65" s="214"/>
      <c r="H65" s="214">
        <f>+SUM(H62:I64)</f>
        <v>0</v>
      </c>
      <c r="I65" s="214"/>
      <c r="J65" s="214">
        <f>+SUM(J62:K64)</f>
        <v>0</v>
      </c>
      <c r="K65" s="214"/>
      <c r="L65" s="214">
        <f>+SUM(L62:M64)</f>
        <v>22317</v>
      </c>
      <c r="M65" s="214"/>
    </row>
  </sheetData>
  <sheetProtection/>
  <mergeCells count="201">
    <mergeCell ref="C4:T4"/>
    <mergeCell ref="C5:C6"/>
    <mergeCell ref="D5:G5"/>
    <mergeCell ref="H5:K5"/>
    <mergeCell ref="L5:O5"/>
    <mergeCell ref="P5:S5"/>
    <mergeCell ref="T5:T6"/>
    <mergeCell ref="D18:N18"/>
    <mergeCell ref="D19:D20"/>
    <mergeCell ref="E19:F19"/>
    <mergeCell ref="G19:H19"/>
    <mergeCell ref="I19:J19"/>
    <mergeCell ref="K19:L19"/>
    <mergeCell ref="M19:N20"/>
    <mergeCell ref="E20:F20"/>
    <mergeCell ref="G20:H20"/>
    <mergeCell ref="I20:J20"/>
    <mergeCell ref="K20:L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E28:F28"/>
    <mergeCell ref="G28:H28"/>
    <mergeCell ref="I28:J28"/>
    <mergeCell ref="K28:L28"/>
    <mergeCell ref="M28:N28"/>
    <mergeCell ref="E29:F29"/>
    <mergeCell ref="G29:H29"/>
    <mergeCell ref="I29:J29"/>
    <mergeCell ref="K29:L29"/>
    <mergeCell ref="M29:N29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C35:M35"/>
    <mergeCell ref="C36:C37"/>
    <mergeCell ref="D36:E36"/>
    <mergeCell ref="F36:G36"/>
    <mergeCell ref="H36:I36"/>
    <mergeCell ref="J36:K36"/>
    <mergeCell ref="L36:M37"/>
    <mergeCell ref="D37:E37"/>
    <mergeCell ref="F37:G37"/>
    <mergeCell ref="H37:I37"/>
    <mergeCell ref="J37:K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C49:M49"/>
    <mergeCell ref="C50:C51"/>
    <mergeCell ref="D50:E50"/>
    <mergeCell ref="F50:G50"/>
    <mergeCell ref="H50:I50"/>
    <mergeCell ref="J50:K50"/>
    <mergeCell ref="L50:M51"/>
    <mergeCell ref="D51:E51"/>
    <mergeCell ref="F51:G51"/>
    <mergeCell ref="H51:I51"/>
    <mergeCell ref="J51:K51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C59:M59"/>
    <mergeCell ref="C60:C61"/>
    <mergeCell ref="D60:E60"/>
    <mergeCell ref="F60:G60"/>
    <mergeCell ref="H60:I60"/>
    <mergeCell ref="J60:K60"/>
    <mergeCell ref="L60:M61"/>
    <mergeCell ref="D61:E61"/>
    <mergeCell ref="F61:G61"/>
    <mergeCell ref="H61:I61"/>
    <mergeCell ref="J61:K61"/>
    <mergeCell ref="D62:E62"/>
    <mergeCell ref="F62:G62"/>
    <mergeCell ref="H62:I62"/>
    <mergeCell ref="J62:K62"/>
    <mergeCell ref="L62:M62"/>
    <mergeCell ref="D63:E63"/>
    <mergeCell ref="F63:G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H65:I65"/>
    <mergeCell ref="J65:K65"/>
    <mergeCell ref="L65:M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doriss</dc:creator>
  <cp:keywords/>
  <dc:description/>
  <cp:lastModifiedBy>Cecilia Guzman</cp:lastModifiedBy>
  <cp:lastPrinted>2022-07-05T14:40:04Z</cp:lastPrinted>
  <dcterms:created xsi:type="dcterms:W3CDTF">2005-07-06T17:19:56Z</dcterms:created>
  <dcterms:modified xsi:type="dcterms:W3CDTF">2023-04-26T13:45:15Z</dcterms:modified>
  <cp:category/>
  <cp:version/>
  <cp:contentType/>
  <cp:contentStatus/>
</cp:coreProperties>
</file>