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Estados Financieros\Estados financieros\"/>
    </mc:Choice>
  </mc:AlternateContent>
  <bookViews>
    <workbookView xWindow="0" yWindow="0" windowWidth="28800" windowHeight="116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F49" i="1"/>
  <c r="E49" i="1"/>
  <c r="C49" i="1"/>
  <c r="F48" i="1"/>
  <c r="E48" i="1"/>
  <c r="C48" i="1"/>
  <c r="E47" i="1"/>
  <c r="E46" i="1"/>
  <c r="E51" i="1" s="1"/>
  <c r="E45" i="1"/>
  <c r="C45" i="1"/>
  <c r="C51" i="1" s="1"/>
  <c r="F40" i="1"/>
  <c r="C40" i="1"/>
  <c r="F39" i="1"/>
  <c r="E39" i="1"/>
  <c r="E40" i="1" s="1"/>
  <c r="F35" i="1"/>
  <c r="E35" i="1"/>
  <c r="E33" i="1"/>
  <c r="C33" i="1"/>
  <c r="F32" i="1"/>
  <c r="F36" i="1" s="1"/>
  <c r="E32" i="1"/>
  <c r="C32" i="1"/>
  <c r="E31" i="1"/>
  <c r="C31" i="1"/>
  <c r="E30" i="1"/>
  <c r="E36" i="1" s="1"/>
  <c r="E29" i="1"/>
  <c r="C29" i="1"/>
  <c r="C36" i="1" s="1"/>
  <c r="C42" i="1" s="1"/>
  <c r="C53" i="1" s="1"/>
  <c r="G27" i="1"/>
  <c r="G28" i="1" s="1"/>
  <c r="G34" i="1" s="1"/>
  <c r="G24" i="1"/>
  <c r="F23" i="1"/>
  <c r="E22" i="1"/>
  <c r="C22" i="1"/>
  <c r="E21" i="1"/>
  <c r="E23" i="1" s="1"/>
  <c r="C21" i="1"/>
  <c r="C23" i="1" s="1"/>
  <c r="C25" i="1" s="1"/>
  <c r="E20" i="1"/>
  <c r="C20" i="1"/>
  <c r="G17" i="1"/>
  <c r="G16" i="1"/>
  <c r="F16" i="1"/>
  <c r="E16" i="1"/>
  <c r="E15" i="1"/>
  <c r="C15" i="1"/>
  <c r="E14" i="1"/>
  <c r="C14" i="1"/>
  <c r="G13" i="1"/>
  <c r="E13" i="1"/>
  <c r="C13" i="1"/>
  <c r="G12" i="1"/>
  <c r="F12" i="1"/>
  <c r="E12" i="1"/>
  <c r="G11" i="1"/>
  <c r="F11" i="1"/>
  <c r="E11" i="1"/>
  <c r="G10" i="1"/>
  <c r="F10" i="1"/>
  <c r="F17" i="1" s="1"/>
  <c r="F25" i="1" s="1"/>
  <c r="E10" i="1"/>
  <c r="G9" i="1"/>
  <c r="E9" i="1"/>
  <c r="E17" i="1" s="1"/>
  <c r="E25" i="1" s="1"/>
  <c r="C9" i="1"/>
  <c r="C17" i="1" s="1"/>
  <c r="E53" i="1" l="1"/>
  <c r="F42" i="1"/>
  <c r="F53" i="1" s="1"/>
  <c r="E42" i="1"/>
</calcChain>
</file>

<file path=xl/comments1.xml><?xml version="1.0" encoding="utf-8"?>
<comments xmlns="http://schemas.openxmlformats.org/spreadsheetml/2006/main">
  <authors>
    <author>Miguelina De Oleo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Miguelina De Oleo:</t>
        </r>
        <r>
          <rPr>
            <sz val="9"/>
            <color indexed="81"/>
            <rFont val="Tahoma"/>
            <family val="2"/>
          </rPr>
          <t xml:space="preserve">
No coincide con lo presentado en la nota 7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Miguelina De Oleo:</t>
        </r>
        <r>
          <rPr>
            <sz val="9"/>
            <color indexed="81"/>
            <rFont val="Tahoma"/>
            <family val="2"/>
          </rPr>
          <t xml:space="preserve">
No coicide con la nota, tampoco con el anexo,favor verificar.</t>
        </r>
      </text>
    </comment>
  </commentList>
</comments>
</file>

<file path=xl/sharedStrings.xml><?xml version="1.0" encoding="utf-8"?>
<sst xmlns="http://schemas.openxmlformats.org/spreadsheetml/2006/main" count="60" uniqueCount="58">
  <si>
    <t>INSTITUTO NACIONAL DE TRÁNSITO Y TRANSPORTE TERRESTRE | INTRANT</t>
  </si>
  <si>
    <t>.</t>
  </si>
  <si>
    <t>ESTADO DE SITUACION FINANCIERA</t>
  </si>
  <si>
    <t>AL 31 DE DICIEMBRE DEL 2024 Y  2023</t>
  </si>
  <si>
    <t>VALORES EXPRESADOS EN RD$</t>
  </si>
  <si>
    <t>Cuentas</t>
  </si>
  <si>
    <t>Notas</t>
  </si>
  <si>
    <t>Año Finalizado 2024</t>
  </si>
  <si>
    <t>Diciembre 2023</t>
  </si>
  <si>
    <t>Año Finalizado 2021</t>
  </si>
  <si>
    <t>ACTIVOS:</t>
  </si>
  <si>
    <t>ACTIVOS CORRIENTES:</t>
  </si>
  <si>
    <t>Efectivo y equivalentes de efectivo</t>
  </si>
  <si>
    <t>Inversiones Temporales</t>
  </si>
  <si>
    <t>Cuentas por Cobrar y Otras Cuentas</t>
  </si>
  <si>
    <t>Cuentas por Cobrar Relacionadas</t>
  </si>
  <si>
    <t>Inventarios</t>
  </si>
  <si>
    <t>Pagos anticipados</t>
  </si>
  <si>
    <t>Otros activos corrientes</t>
  </si>
  <si>
    <t>Gastos Pagados por Anticipados</t>
  </si>
  <si>
    <t>TOTAL ACTIVOS CORRIENTES</t>
  </si>
  <si>
    <t>ACTIVOS NO CORRIENTES:</t>
  </si>
  <si>
    <t>Cuentas por Cobrar a Largo Plazo</t>
  </si>
  <si>
    <t>Propiedad, Planta y Equipos</t>
  </si>
  <si>
    <t>Activos Intangibles</t>
  </si>
  <si>
    <t>TOTAL ACTIVOS NO CORRIENTES</t>
  </si>
  <si>
    <t>TOTAL ACTIVOS</t>
  </si>
  <si>
    <t>PASIVOS Y PATRIMONIO:</t>
  </si>
  <si>
    <t>PASIVOS CORRIENTES:</t>
  </si>
  <si>
    <t>Sobregiros Bancarios</t>
  </si>
  <si>
    <t>Prestamos Bancarios a Corto Plazo</t>
  </si>
  <si>
    <t>Cuentas por Pagar Corto Plazo</t>
  </si>
  <si>
    <t>Cuentas por Pagar Relacionadas</t>
  </si>
  <si>
    <t>Retenciones y Acumulaciones por Pagar</t>
  </si>
  <si>
    <t>Impuesto sobre la Renta por Pagar</t>
  </si>
  <si>
    <t>Parte Corriente Deudas a Largo Plazo</t>
  </si>
  <si>
    <t>TOTAL PASIVOS CORRIENTES</t>
  </si>
  <si>
    <t>PASIVOS NO CORRIENTES:</t>
  </si>
  <si>
    <t>Deudas por Pagar a Largo Plazo</t>
  </si>
  <si>
    <t>TOTAL PASIVO NO CORRIENTES</t>
  </si>
  <si>
    <t>TOTAL PASIVOS</t>
  </si>
  <si>
    <t xml:space="preserve">ACTIVOS NETOS/PATRIMONIO </t>
  </si>
  <si>
    <t>Capital Institucional</t>
  </si>
  <si>
    <t>17-a</t>
  </si>
  <si>
    <t>Reservas</t>
  </si>
  <si>
    <t>16-b</t>
  </si>
  <si>
    <t xml:space="preserve">Patrimonio por Revaluación </t>
  </si>
  <si>
    <t>16-c</t>
  </si>
  <si>
    <t>Resultados Positivos (Ahorro)/Negativo (Desahorro)</t>
  </si>
  <si>
    <t>17-b</t>
  </si>
  <si>
    <t>Resultado Acumulado</t>
  </si>
  <si>
    <t>Anticipos para Ventas Acciones</t>
  </si>
  <si>
    <t xml:space="preserve">TOTAL ACTIVOS NETOS/PATRIMONIO </t>
  </si>
  <si>
    <t xml:space="preserve">TOTAL PASIVOS Y ACTIVOS NETOS/PATRIMONIO </t>
  </si>
  <si>
    <t xml:space="preserve">Director Ejecutivo </t>
  </si>
  <si>
    <t xml:space="preserve">          Director Administrativo y Financiero</t>
  </si>
  <si>
    <t xml:space="preserve">                      Rolando Moronta Santos</t>
  </si>
  <si>
    <t xml:space="preserve">                         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</si>
</sst>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0_ ;[Red]\-#,##0.00\ "/>
    <numFmt numFmtId="165" formatCode="#,##0_ ;[Red]\(#,##0\)"/>
    <numFmt numFmtId="166" formatCode="#,##0_ ;[Red]\-#,##0\ "/>
    <numFmt numFmtId="167" formatCode="#,##0.00;[Red]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u/>
      <sz val="10"/>
      <name val="Century Gothic"/>
      <family val="2"/>
    </font>
    <font>
      <sz val="11"/>
      <color rgb="FF002060"/>
      <name val="Times New Roman"/>
      <family val="1"/>
    </font>
    <font>
      <sz val="10"/>
      <name val="Ti."/>
    </font>
    <font>
      <b/>
      <sz val="11"/>
      <color rgb="FF002060"/>
      <name val="Times New Roman"/>
      <family val="1"/>
    </font>
    <font>
      <sz val="11"/>
      <color rgb="FF00206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164" fontId="4" fillId="0" borderId="0" xfId="0" applyNumberFormat="1" applyFont="1"/>
    <xf numFmtId="0" fontId="4" fillId="3" borderId="0" xfId="0" applyFont="1" applyFill="1"/>
    <xf numFmtId="0" fontId="4" fillId="4" borderId="2" xfId="0" applyFont="1" applyFill="1" applyBorder="1"/>
    <xf numFmtId="0" fontId="4" fillId="4" borderId="0" xfId="0" applyFont="1" applyFill="1" applyAlignment="1">
      <alignment horizontal="center"/>
    </xf>
    <xf numFmtId="165" fontId="4" fillId="4" borderId="0" xfId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166" fontId="4" fillId="3" borderId="0" xfId="1" applyNumberFormat="1" applyFont="1" applyFill="1" applyBorder="1" applyAlignment="1"/>
    <xf numFmtId="166" fontId="4" fillId="0" borderId="0" xfId="1" applyNumberFormat="1" applyFont="1" applyBorder="1" applyAlignment="1"/>
    <xf numFmtId="0" fontId="4" fillId="3" borderId="2" xfId="0" applyFont="1" applyFill="1" applyBorder="1"/>
    <xf numFmtId="43" fontId="4" fillId="0" borderId="0" xfId="1" applyFont="1" applyAlignment="1">
      <alignment horizontal="center"/>
    </xf>
    <xf numFmtId="165" fontId="4" fillId="3" borderId="0" xfId="1" applyNumberFormat="1" applyFont="1" applyFill="1" applyBorder="1" applyAlignment="1"/>
    <xf numFmtId="165" fontId="4" fillId="0" borderId="0" xfId="0" applyNumberFormat="1" applyFont="1"/>
    <xf numFmtId="43" fontId="4" fillId="0" borderId="0" xfId="1" applyFont="1"/>
    <xf numFmtId="165" fontId="4" fillId="4" borderId="0" xfId="1" applyNumberFormat="1" applyFont="1" applyFill="1" applyBorder="1" applyAlignment="1"/>
    <xf numFmtId="166" fontId="4" fillId="4" borderId="0" xfId="1" applyNumberFormat="1" applyFont="1" applyFill="1" applyBorder="1" applyAlignment="1"/>
    <xf numFmtId="0" fontId="4" fillId="4" borderId="0" xfId="0" applyFont="1" applyFill="1"/>
    <xf numFmtId="43" fontId="4" fillId="4" borderId="0" xfId="1" applyFont="1" applyFill="1"/>
    <xf numFmtId="165" fontId="4" fillId="4" borderId="3" xfId="1" applyNumberFormat="1" applyFont="1" applyFill="1" applyBorder="1" applyAlignment="1"/>
    <xf numFmtId="165" fontId="4" fillId="4" borderId="0" xfId="0" applyNumberFormat="1" applyFont="1" applyFill="1"/>
    <xf numFmtId="43" fontId="6" fillId="0" borderId="3" xfId="1" applyFont="1" applyBorder="1" applyAlignment="1">
      <alignment horizontal="center"/>
    </xf>
    <xf numFmtId="0" fontId="3" fillId="3" borderId="2" xfId="0" applyFont="1" applyFill="1" applyBorder="1"/>
    <xf numFmtId="165" fontId="3" fillId="0" borderId="0" xfId="1" applyNumberFormat="1" applyFont="1" applyAlignment="1">
      <alignment horizontal="center"/>
    </xf>
    <xf numFmtId="166" fontId="3" fillId="3" borderId="4" xfId="1" applyNumberFormat="1" applyFont="1" applyFill="1" applyBorder="1" applyAlignment="1"/>
    <xf numFmtId="166" fontId="3" fillId="0" borderId="0" xfId="1" applyNumberFormat="1" applyFont="1" applyBorder="1" applyAlignment="1"/>
    <xf numFmtId="166" fontId="4" fillId="0" borderId="0" xfId="0" applyNumberFormat="1" applyFont="1"/>
    <xf numFmtId="166" fontId="4" fillId="3" borderId="0" xfId="0" applyNumberFormat="1" applyFont="1" applyFill="1" applyAlignment="1">
      <alignment horizontal="center"/>
    </xf>
    <xf numFmtId="167" fontId="4" fillId="0" borderId="0" xfId="0" applyNumberFormat="1" applyFont="1"/>
    <xf numFmtId="166" fontId="4" fillId="3" borderId="0" xfId="0" applyNumberFormat="1" applyFont="1" applyFill="1" applyAlignment="1">
      <alignment horizontal="right"/>
    </xf>
    <xf numFmtId="166" fontId="3" fillId="0" borderId="0" xfId="0" applyNumberFormat="1" applyFont="1" applyAlignment="1">
      <alignment horizontal="center"/>
    </xf>
    <xf numFmtId="165" fontId="4" fillId="4" borderId="0" xfId="1" applyNumberFormat="1" applyFont="1" applyFill="1"/>
    <xf numFmtId="165" fontId="4" fillId="0" borderId="0" xfId="1" applyNumberFormat="1" applyFont="1"/>
    <xf numFmtId="165" fontId="4" fillId="4" borderId="3" xfId="1" applyNumberFormat="1" applyFont="1" applyFill="1" applyBorder="1"/>
    <xf numFmtId="166" fontId="4" fillId="0" borderId="3" xfId="1" applyNumberFormat="1" applyFont="1" applyBorder="1" applyAlignment="1"/>
    <xf numFmtId="38" fontId="3" fillId="4" borderId="5" xfId="0" applyNumberFormat="1" applyFont="1" applyFill="1" applyBorder="1"/>
    <xf numFmtId="0" fontId="4" fillId="5" borderId="0" xfId="0" applyFont="1" applyFill="1"/>
    <xf numFmtId="166" fontId="3" fillId="4" borderId="5" xfId="1" applyNumberFormat="1" applyFont="1" applyFill="1" applyBorder="1" applyAlignment="1"/>
    <xf numFmtId="166" fontId="3" fillId="3" borderId="5" xfId="1" applyNumberFormat="1" applyFont="1" applyFill="1" applyBorder="1" applyAlignment="1"/>
    <xf numFmtId="164" fontId="3" fillId="3" borderId="2" xfId="0" applyNumberFormat="1" applyFont="1" applyFill="1" applyBorder="1"/>
    <xf numFmtId="164" fontId="4" fillId="3" borderId="0" xfId="0" applyNumberFormat="1" applyFont="1" applyFill="1"/>
    <xf numFmtId="164" fontId="4" fillId="3" borderId="2" xfId="0" applyNumberFormat="1" applyFont="1" applyFill="1" applyBorder="1"/>
    <xf numFmtId="166" fontId="4" fillId="0" borderId="0" xfId="0" applyNumberFormat="1" applyFont="1" applyAlignment="1">
      <alignment horizontal="center"/>
    </xf>
    <xf numFmtId="166" fontId="4" fillId="0" borderId="0" xfId="0" applyNumberFormat="1" applyFont="1" applyBorder="1"/>
    <xf numFmtId="166" fontId="4" fillId="3" borderId="3" xfId="1" applyNumberFormat="1" applyFont="1" applyFill="1" applyBorder="1" applyAlignment="1"/>
    <xf numFmtId="166" fontId="3" fillId="0" borderId="5" xfId="1" applyNumberFormat="1" applyFont="1" applyBorder="1" applyAlignment="1"/>
    <xf numFmtId="166" fontId="3" fillId="0" borderId="0" xfId="0" applyNumberFormat="1" applyFont="1" applyAlignment="1">
      <alignment horizontal="right"/>
    </xf>
    <xf numFmtId="40" fontId="4" fillId="0" borderId="0" xfId="0" applyNumberFormat="1" applyFont="1"/>
    <xf numFmtId="166" fontId="4" fillId="3" borderId="0" xfId="0" applyNumberFormat="1" applyFont="1" applyFill="1"/>
    <xf numFmtId="166" fontId="4" fillId="0" borderId="3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6" fontId="3" fillId="3" borderId="0" xfId="1" applyNumberFormat="1" applyFont="1" applyFill="1" applyBorder="1" applyAlignment="1"/>
    <xf numFmtId="166" fontId="3" fillId="4" borderId="6" xfId="0" applyNumberFormat="1" applyFont="1" applyFill="1" applyBorder="1" applyAlignment="1">
      <alignment horizontal="center"/>
    </xf>
    <xf numFmtId="164" fontId="4" fillId="4" borderId="0" xfId="0" applyNumberFormat="1" applyFont="1" applyFill="1" applyAlignment="1">
      <alignment horizontal="center"/>
    </xf>
    <xf numFmtId="166" fontId="3" fillId="4" borderId="6" xfId="1" applyNumberFormat="1" applyFont="1" applyFill="1" applyBorder="1" applyAlignment="1"/>
    <xf numFmtId="166" fontId="3" fillId="3" borderId="6" xfId="1" applyNumberFormat="1" applyFont="1" applyFill="1" applyBorder="1" applyAlignment="1"/>
    <xf numFmtId="166" fontId="4" fillId="4" borderId="0" xfId="0" applyNumberFormat="1" applyFont="1" applyFill="1"/>
    <xf numFmtId="164" fontId="4" fillId="3" borderId="0" xfId="0" applyNumberFormat="1" applyFont="1" applyFill="1" applyAlignment="1">
      <alignment horizontal="center"/>
    </xf>
    <xf numFmtId="164" fontId="4" fillId="4" borderId="2" xfId="0" applyNumberFormat="1" applyFont="1" applyFill="1" applyBorder="1"/>
    <xf numFmtId="164" fontId="4" fillId="3" borderId="0" xfId="0" applyNumberFormat="1" applyFont="1" applyFill="1" applyAlignment="1">
      <alignment horizontal="right"/>
    </xf>
    <xf numFmtId="164" fontId="3" fillId="4" borderId="2" xfId="0" applyNumberFormat="1" applyFont="1" applyFill="1" applyBorder="1"/>
    <xf numFmtId="164" fontId="4" fillId="4" borderId="0" xfId="0" applyNumberFormat="1" applyFont="1" applyFill="1" applyAlignment="1">
      <alignment horizontal="right"/>
    </xf>
    <xf numFmtId="166" fontId="3" fillId="4" borderId="4" xfId="0" applyNumberFormat="1" applyFont="1" applyFill="1" applyBorder="1" applyAlignment="1">
      <alignment horizontal="right"/>
    </xf>
    <xf numFmtId="166" fontId="4" fillId="3" borderId="0" xfId="0" applyNumberFormat="1" applyFont="1" applyFill="1" applyBorder="1"/>
    <xf numFmtId="166" fontId="3" fillId="4" borderId="5" xfId="0" applyNumberFormat="1" applyFont="1" applyFill="1" applyBorder="1"/>
    <xf numFmtId="164" fontId="3" fillId="3" borderId="0" xfId="0" applyNumberFormat="1" applyFont="1" applyFill="1" applyBorder="1"/>
    <xf numFmtId="166" fontId="3" fillId="0" borderId="0" xfId="0" applyNumberFormat="1" applyFont="1" applyBorder="1"/>
    <xf numFmtId="0" fontId="0" fillId="0" borderId="0" xfId="0" applyFill="1" applyBorder="1"/>
    <xf numFmtId="43" fontId="0" fillId="0" borderId="0" xfId="1" applyFont="1" applyFill="1" applyBorder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Fill="1" applyBorder="1"/>
    <xf numFmtId="0" fontId="0" fillId="0" borderId="0" xfId="0" applyFill="1" applyBorder="1" applyAlignment="1">
      <alignment horizontal="centerContinuous"/>
    </xf>
    <xf numFmtId="0" fontId="9" fillId="0" borderId="0" xfId="0" applyFont="1"/>
    <xf numFmtId="0" fontId="7" fillId="0" borderId="0" xfId="0" applyFont="1" applyAlignment="1">
      <alignment horizontal="left" vertical="center"/>
    </xf>
    <xf numFmtId="0" fontId="10" fillId="0" borderId="0" xfId="0" applyFont="1"/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54</xdr:row>
      <xdr:rowOff>19050</xdr:rowOff>
    </xdr:from>
    <xdr:to>
      <xdr:col>8</xdr:col>
      <xdr:colOff>0</xdr:colOff>
      <xdr:row>68</xdr:row>
      <xdr:rowOff>47625</xdr:rowOff>
    </xdr:to>
    <xdr:grpSp>
      <xdr:nvGrpSpPr>
        <xdr:cNvPr id="2" name="Grupo 20"/>
        <xdr:cNvGrpSpPr>
          <a:grpSpLocks/>
        </xdr:cNvGrpSpPr>
      </xdr:nvGrpSpPr>
      <xdr:grpSpPr bwMode="auto">
        <a:xfrm>
          <a:off x="95250" y="7086600"/>
          <a:ext cx="6772275" cy="2619375"/>
          <a:chOff x="8009059" y="1534198"/>
          <a:chExt cx="7046788" cy="2048710"/>
        </a:xfrm>
      </xdr:grpSpPr>
      <xdr:grpSp>
        <xdr:nvGrpSpPr>
          <xdr:cNvPr id="3" name="Grupo 6"/>
          <xdr:cNvGrpSpPr>
            <a:grpSpLocks/>
          </xdr:cNvGrpSpPr>
        </xdr:nvGrpSpPr>
        <xdr:grpSpPr bwMode="auto">
          <a:xfrm>
            <a:off x="8009059" y="1534198"/>
            <a:ext cx="3259528" cy="1043979"/>
            <a:chOff x="7275634" y="1391323"/>
            <a:chExt cx="3259528" cy="1043979"/>
          </a:xfrm>
        </xdr:grpSpPr>
        <xdr:sp macro="" textlink="">
          <xdr:nvSpPr>
            <xdr:cNvPr id="10" name="CuadroTexto 9"/>
            <xdr:cNvSpPr txBox="1"/>
          </xdr:nvSpPr>
          <xdr:spPr>
            <a:xfrm>
              <a:off x="7275634" y="1391323"/>
              <a:ext cx="3259528" cy="10441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Milton</a:t>
              </a:r>
              <a:r>
                <a:rPr lang="en-US" sz="1100" b="1" baseline="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 Morrison Ramirez</a:t>
              </a:r>
              <a:endParaRPr lang="es-DO" sz="1100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</xdr:txBody>
        </xdr:sp>
        <xdr:cxnSp macro="">
          <xdr:nvCxnSpPr>
            <xdr:cNvPr id="11" name="Conector recto 10"/>
            <xdr:cNvCxnSpPr/>
          </xdr:nvCxnSpPr>
          <xdr:spPr>
            <a:xfrm flipV="1">
              <a:off x="7441197" y="2008309"/>
              <a:ext cx="2545536" cy="791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4" name="Grupo 8"/>
          <xdr:cNvGrpSpPr>
            <a:grpSpLocks/>
          </xdr:cNvGrpSpPr>
        </xdr:nvGrpSpPr>
        <xdr:grpSpPr bwMode="auto">
          <a:xfrm>
            <a:off x="11705735" y="2961172"/>
            <a:ext cx="2257913" cy="621736"/>
            <a:chOff x="9257811" y="2161071"/>
            <a:chExt cx="2257913" cy="621736"/>
          </a:xfrm>
        </xdr:grpSpPr>
        <xdr:sp macro="" textlink="">
          <xdr:nvSpPr>
            <xdr:cNvPr id="8" name="CuadroTexto 7"/>
            <xdr:cNvSpPr txBox="1"/>
          </xdr:nvSpPr>
          <xdr:spPr>
            <a:xfrm>
              <a:off x="9255266" y="2157911"/>
              <a:ext cx="2255800" cy="6248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Benigno</a:t>
              </a:r>
              <a:r>
                <a:rPr lang="en-US" sz="1100" b="1" baseline="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 A. Barias</a:t>
              </a:r>
              <a:endParaRPr lang="en-US" sz="1100" b="1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n-US" sz="110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Enc. Departamento Contabilidad</a:t>
              </a:r>
              <a:endParaRPr lang="es-DO" sz="1100"/>
            </a:p>
          </xdr:txBody>
        </xdr:sp>
        <xdr:cxnSp macro="">
          <xdr:nvCxnSpPr>
            <xdr:cNvPr id="9" name="Conector recto 8"/>
            <xdr:cNvCxnSpPr/>
          </xdr:nvCxnSpPr>
          <xdr:spPr>
            <a:xfrm>
              <a:off x="9296656" y="2339843"/>
              <a:ext cx="2069541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5" name="Grupo 19"/>
          <xdr:cNvGrpSpPr>
            <a:grpSpLocks/>
          </xdr:cNvGrpSpPr>
        </xdr:nvGrpSpPr>
        <xdr:grpSpPr bwMode="auto">
          <a:xfrm>
            <a:off x="10947808" y="1926671"/>
            <a:ext cx="4108039" cy="659565"/>
            <a:chOff x="11195458" y="1888571"/>
            <a:chExt cx="4108039" cy="659565"/>
          </a:xfrm>
        </xdr:grpSpPr>
        <xdr:sp macro="" textlink="">
          <xdr:nvSpPr>
            <xdr:cNvPr id="6" name="CuadroTexto 5"/>
            <xdr:cNvSpPr txBox="1"/>
          </xdr:nvSpPr>
          <xdr:spPr>
            <a:xfrm>
              <a:off x="11195458" y="1891602"/>
              <a:ext cx="4108039" cy="656536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100" b="1" baseline="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Cesar Bobadilla Peralta</a:t>
              </a:r>
            </a:p>
            <a:p>
              <a:pPr algn="ctr"/>
              <a:endParaRPr lang="en-US" sz="1100" b="1" baseline="0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endParaRPr lang="en-US" sz="1100" b="1" baseline="0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endParaRPr lang="en-US" sz="1100" b="1" baseline="0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</xdr:txBody>
        </xdr:sp>
        <xdr:cxnSp macro="">
          <xdr:nvCxnSpPr>
            <xdr:cNvPr id="7" name="Conector recto 6"/>
            <xdr:cNvCxnSpPr/>
          </xdr:nvCxnSpPr>
          <xdr:spPr>
            <a:xfrm>
              <a:off x="11795625" y="2113084"/>
              <a:ext cx="275249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371475</xdr:colOff>
      <xdr:row>64</xdr:row>
      <xdr:rowOff>171450</xdr:rowOff>
    </xdr:from>
    <xdr:to>
      <xdr:col>0</xdr:col>
      <xdr:colOff>2619375</xdr:colOff>
      <xdr:row>65</xdr:row>
      <xdr:rowOff>0</xdr:rowOff>
    </xdr:to>
    <xdr:cxnSp macro="">
      <xdr:nvCxnSpPr>
        <xdr:cNvPr id="12" name="Conector recto 11"/>
        <xdr:cNvCxnSpPr/>
      </xdr:nvCxnSpPr>
      <xdr:spPr bwMode="auto">
        <a:xfrm>
          <a:off x="371475" y="8953500"/>
          <a:ext cx="22479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161925</xdr:colOff>
      <xdr:row>61</xdr:row>
      <xdr:rowOff>114300</xdr:rowOff>
    </xdr:from>
    <xdr:ext cx="184731" cy="264560"/>
    <xdr:sp macro="" textlink="">
      <xdr:nvSpPr>
        <xdr:cNvPr id="13" name="CuadroTexto 12"/>
        <xdr:cNvSpPr txBox="1"/>
      </xdr:nvSpPr>
      <xdr:spPr>
        <a:xfrm>
          <a:off x="4772025" y="838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Estados%20Financieros\ESTADOS%20FINANCIEROS%20AL%2031%20DE%20DICIEMBRE%202024\Estados%20Financieros%20al%2031%20de%20Dic.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atula"/>
      <sheetName val="Indice"/>
      <sheetName val="situacion financiera"/>
      <sheetName val="Estado de rendimiento"/>
      <sheetName val="Estado de Cambio"/>
      <sheetName val="Estado Flujo"/>
      <sheetName val="Estado Flujo (2)"/>
      <sheetName val="PORTADILLA-NOTAS"/>
      <sheetName val="Notas"/>
      <sheetName val="PORTADILLA-ANEXOS"/>
      <sheetName val="ACTIVOS FIJOS"/>
      <sheetName val="ACTIVOS FIJOS FORMATO NUEVO"/>
      <sheetName val="CxP"/>
      <sheetName val="CXC"/>
      <sheetName val="Presupuesto"/>
      <sheetName val="Flujo"/>
      <sheetName val="DEPREC."/>
    </sheetNames>
    <sheetDataSet>
      <sheetData sheetId="0"/>
      <sheetData sheetId="1"/>
      <sheetData sheetId="2"/>
      <sheetData sheetId="3"/>
      <sheetData sheetId="4">
        <row r="38">
          <cell r="C38">
            <v>-364724043.14000034</v>
          </cell>
          <cell r="D38">
            <v>389609863.25</v>
          </cell>
          <cell r="E38">
            <v>247216551.53999996</v>
          </cell>
        </row>
      </sheetData>
      <sheetData sheetId="5"/>
      <sheetData sheetId="6"/>
      <sheetData sheetId="7"/>
      <sheetData sheetId="8"/>
      <sheetData sheetId="9">
        <row r="114">
          <cell r="D114">
            <v>1086395911.8899999</v>
          </cell>
          <cell r="E114">
            <v>1007048514.0400003</v>
          </cell>
        </row>
        <row r="123">
          <cell r="D123">
            <v>0</v>
          </cell>
          <cell r="E123">
            <v>0</v>
          </cell>
        </row>
        <row r="132">
          <cell r="D132">
            <v>0</v>
          </cell>
          <cell r="E132">
            <v>0</v>
          </cell>
        </row>
        <row r="138">
          <cell r="D138">
            <v>18182830.420000002</v>
          </cell>
          <cell r="E138">
            <v>18993811.390000001</v>
          </cell>
        </row>
        <row r="146">
          <cell r="D146">
            <v>295486982.48000002</v>
          </cell>
          <cell r="E146">
            <v>265322347.09999999</v>
          </cell>
        </row>
        <row r="153">
          <cell r="E153">
            <v>29863615.920000002</v>
          </cell>
        </row>
        <row r="154">
          <cell r="D154">
            <v>14931807.92</v>
          </cell>
        </row>
        <row r="170">
          <cell r="D170">
            <v>0</v>
          </cell>
          <cell r="E170">
            <v>0</v>
          </cell>
        </row>
        <row r="179">
          <cell r="D179">
            <v>1323075811.55</v>
          </cell>
          <cell r="E179">
            <v>1299750495.55</v>
          </cell>
        </row>
        <row r="234">
          <cell r="D234">
            <v>165711283.09999999</v>
          </cell>
          <cell r="E234">
            <v>177876408.60000002</v>
          </cell>
        </row>
        <row r="249">
          <cell r="D249">
            <v>3794045.2399999984</v>
          </cell>
          <cell r="E249">
            <v>7588085.2399999984</v>
          </cell>
        </row>
        <row r="261">
          <cell r="D261">
            <v>0</v>
          </cell>
        </row>
        <row r="272">
          <cell r="D272">
            <v>0</v>
          </cell>
          <cell r="E272">
            <v>0</v>
          </cell>
        </row>
        <row r="280">
          <cell r="D280">
            <v>722249730.38</v>
          </cell>
          <cell r="E280">
            <v>373394094.47000003</v>
          </cell>
        </row>
        <row r="306">
          <cell r="D306">
            <v>125166845.70999999</v>
          </cell>
          <cell r="E306">
            <v>21405773.140000001</v>
          </cell>
        </row>
        <row r="311">
          <cell r="D311">
            <v>0</v>
          </cell>
          <cell r="E311">
            <v>0</v>
          </cell>
        </row>
        <row r="313">
          <cell r="B313" t="str">
            <v>Cuentas por Pagar Relacionadas</v>
          </cell>
          <cell r="D313">
            <v>0</v>
          </cell>
          <cell r="E313">
            <v>0</v>
          </cell>
        </row>
        <row r="322">
          <cell r="D322">
            <v>0</v>
          </cell>
          <cell r="E322">
            <v>0</v>
          </cell>
        </row>
        <row r="323">
          <cell r="D323">
            <v>0</v>
          </cell>
          <cell r="E323">
            <v>0</v>
          </cell>
        </row>
        <row r="331">
          <cell r="D331">
            <v>1379691187.8800001</v>
          </cell>
          <cell r="E331">
            <v>1379691187.8800001</v>
          </cell>
        </row>
        <row r="335">
          <cell r="D335">
            <v>0</v>
          </cell>
        </row>
        <row r="347">
          <cell r="D347">
            <v>0</v>
          </cell>
        </row>
        <row r="354">
          <cell r="D354">
            <v>1045194951.77</v>
          </cell>
          <cell r="E354">
            <v>642342359.10000002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03"/>
  <sheetViews>
    <sheetView tabSelected="1" workbookViewId="0">
      <selection activeCell="J22" sqref="J22"/>
    </sheetView>
  </sheetViews>
  <sheetFormatPr baseColWidth="10" defaultColWidth="9.140625" defaultRowHeight="13.5"/>
  <cols>
    <col min="1" max="1" width="48.140625" style="3" customWidth="1"/>
    <col min="2" max="2" width="6.28515625" style="3" bestFit="1" customWidth="1"/>
    <col min="3" max="3" width="14.7109375" style="3" customWidth="1"/>
    <col min="4" max="4" width="6.28515625" style="3" hidden="1" customWidth="1"/>
    <col min="5" max="5" width="16" style="3" customWidth="1"/>
    <col min="6" max="6" width="14.5703125" style="3" hidden="1" customWidth="1"/>
    <col min="7" max="7" width="15.42578125" style="3" hidden="1" customWidth="1"/>
    <col min="8" max="8" width="17.85546875" style="3" bestFit="1" customWidth="1"/>
    <col min="9" max="9" width="18.42578125" style="3" bestFit="1" customWidth="1"/>
    <col min="10" max="10" width="21.85546875" style="3" customWidth="1"/>
    <col min="11" max="11" width="9.7109375" style="3" bestFit="1" customWidth="1"/>
    <col min="12" max="12" width="14" style="3" bestFit="1" customWidth="1"/>
    <col min="13" max="13" width="10.7109375" style="3" bestFit="1" customWidth="1"/>
    <col min="14" max="14" width="9.140625" style="3"/>
    <col min="15" max="15" width="14.28515625" style="3" bestFit="1" customWidth="1"/>
    <col min="16" max="256" width="9.140625" style="3"/>
    <col min="257" max="257" width="48.140625" style="3" customWidth="1"/>
    <col min="258" max="258" width="6.28515625" style="3" bestFit="1" customWidth="1"/>
    <col min="259" max="259" width="14.7109375" style="3" customWidth="1"/>
    <col min="260" max="260" width="0" style="3" hidden="1" customWidth="1"/>
    <col min="261" max="261" width="16" style="3" customWidth="1"/>
    <col min="262" max="263" width="0" style="3" hidden="1" customWidth="1"/>
    <col min="264" max="264" width="17.85546875" style="3" bestFit="1" customWidth="1"/>
    <col min="265" max="265" width="18.42578125" style="3" bestFit="1" customWidth="1"/>
    <col min="266" max="266" width="21.85546875" style="3" customWidth="1"/>
    <col min="267" max="267" width="9.7109375" style="3" bestFit="1" customWidth="1"/>
    <col min="268" max="268" width="14" style="3" bestFit="1" customWidth="1"/>
    <col min="269" max="269" width="10.7109375" style="3" bestFit="1" customWidth="1"/>
    <col min="270" max="270" width="9.140625" style="3"/>
    <col min="271" max="271" width="14.28515625" style="3" bestFit="1" customWidth="1"/>
    <col min="272" max="512" width="9.140625" style="3"/>
    <col min="513" max="513" width="48.140625" style="3" customWidth="1"/>
    <col min="514" max="514" width="6.28515625" style="3" bestFit="1" customWidth="1"/>
    <col min="515" max="515" width="14.7109375" style="3" customWidth="1"/>
    <col min="516" max="516" width="0" style="3" hidden="1" customWidth="1"/>
    <col min="517" max="517" width="16" style="3" customWidth="1"/>
    <col min="518" max="519" width="0" style="3" hidden="1" customWidth="1"/>
    <col min="520" max="520" width="17.85546875" style="3" bestFit="1" customWidth="1"/>
    <col min="521" max="521" width="18.42578125" style="3" bestFit="1" customWidth="1"/>
    <col min="522" max="522" width="21.85546875" style="3" customWidth="1"/>
    <col min="523" max="523" width="9.7109375" style="3" bestFit="1" customWidth="1"/>
    <col min="524" max="524" width="14" style="3" bestFit="1" customWidth="1"/>
    <col min="525" max="525" width="10.7109375" style="3" bestFit="1" customWidth="1"/>
    <col min="526" max="526" width="9.140625" style="3"/>
    <col min="527" max="527" width="14.28515625" style="3" bestFit="1" customWidth="1"/>
    <col min="528" max="768" width="9.140625" style="3"/>
    <col min="769" max="769" width="48.140625" style="3" customWidth="1"/>
    <col min="770" max="770" width="6.28515625" style="3" bestFit="1" customWidth="1"/>
    <col min="771" max="771" width="14.7109375" style="3" customWidth="1"/>
    <col min="772" max="772" width="0" style="3" hidden="1" customWidth="1"/>
    <col min="773" max="773" width="16" style="3" customWidth="1"/>
    <col min="774" max="775" width="0" style="3" hidden="1" customWidth="1"/>
    <col min="776" max="776" width="17.85546875" style="3" bestFit="1" customWidth="1"/>
    <col min="777" max="777" width="18.42578125" style="3" bestFit="1" customWidth="1"/>
    <col min="778" max="778" width="21.85546875" style="3" customWidth="1"/>
    <col min="779" max="779" width="9.7109375" style="3" bestFit="1" customWidth="1"/>
    <col min="780" max="780" width="14" style="3" bestFit="1" customWidth="1"/>
    <col min="781" max="781" width="10.7109375" style="3" bestFit="1" customWidth="1"/>
    <col min="782" max="782" width="9.140625" style="3"/>
    <col min="783" max="783" width="14.28515625" style="3" bestFit="1" customWidth="1"/>
    <col min="784" max="1024" width="9.140625" style="3"/>
    <col min="1025" max="1025" width="48.140625" style="3" customWidth="1"/>
    <col min="1026" max="1026" width="6.28515625" style="3" bestFit="1" customWidth="1"/>
    <col min="1027" max="1027" width="14.7109375" style="3" customWidth="1"/>
    <col min="1028" max="1028" width="0" style="3" hidden="1" customWidth="1"/>
    <col min="1029" max="1029" width="16" style="3" customWidth="1"/>
    <col min="1030" max="1031" width="0" style="3" hidden="1" customWidth="1"/>
    <col min="1032" max="1032" width="17.85546875" style="3" bestFit="1" customWidth="1"/>
    <col min="1033" max="1033" width="18.42578125" style="3" bestFit="1" customWidth="1"/>
    <col min="1034" max="1034" width="21.85546875" style="3" customWidth="1"/>
    <col min="1035" max="1035" width="9.7109375" style="3" bestFit="1" customWidth="1"/>
    <col min="1036" max="1036" width="14" style="3" bestFit="1" customWidth="1"/>
    <col min="1037" max="1037" width="10.7109375" style="3" bestFit="1" customWidth="1"/>
    <col min="1038" max="1038" width="9.140625" style="3"/>
    <col min="1039" max="1039" width="14.28515625" style="3" bestFit="1" customWidth="1"/>
    <col min="1040" max="1280" width="9.140625" style="3"/>
    <col min="1281" max="1281" width="48.140625" style="3" customWidth="1"/>
    <col min="1282" max="1282" width="6.28515625" style="3" bestFit="1" customWidth="1"/>
    <col min="1283" max="1283" width="14.7109375" style="3" customWidth="1"/>
    <col min="1284" max="1284" width="0" style="3" hidden="1" customWidth="1"/>
    <col min="1285" max="1285" width="16" style="3" customWidth="1"/>
    <col min="1286" max="1287" width="0" style="3" hidden="1" customWidth="1"/>
    <col min="1288" max="1288" width="17.85546875" style="3" bestFit="1" customWidth="1"/>
    <col min="1289" max="1289" width="18.42578125" style="3" bestFit="1" customWidth="1"/>
    <col min="1290" max="1290" width="21.85546875" style="3" customWidth="1"/>
    <col min="1291" max="1291" width="9.7109375" style="3" bestFit="1" customWidth="1"/>
    <col min="1292" max="1292" width="14" style="3" bestFit="1" customWidth="1"/>
    <col min="1293" max="1293" width="10.7109375" style="3" bestFit="1" customWidth="1"/>
    <col min="1294" max="1294" width="9.140625" style="3"/>
    <col min="1295" max="1295" width="14.28515625" style="3" bestFit="1" customWidth="1"/>
    <col min="1296" max="1536" width="9.140625" style="3"/>
    <col min="1537" max="1537" width="48.140625" style="3" customWidth="1"/>
    <col min="1538" max="1538" width="6.28515625" style="3" bestFit="1" customWidth="1"/>
    <col min="1539" max="1539" width="14.7109375" style="3" customWidth="1"/>
    <col min="1540" max="1540" width="0" style="3" hidden="1" customWidth="1"/>
    <col min="1541" max="1541" width="16" style="3" customWidth="1"/>
    <col min="1542" max="1543" width="0" style="3" hidden="1" customWidth="1"/>
    <col min="1544" max="1544" width="17.85546875" style="3" bestFit="1" customWidth="1"/>
    <col min="1545" max="1545" width="18.42578125" style="3" bestFit="1" customWidth="1"/>
    <col min="1546" max="1546" width="21.85546875" style="3" customWidth="1"/>
    <col min="1547" max="1547" width="9.7109375" style="3" bestFit="1" customWidth="1"/>
    <col min="1548" max="1548" width="14" style="3" bestFit="1" customWidth="1"/>
    <col min="1549" max="1549" width="10.7109375" style="3" bestFit="1" customWidth="1"/>
    <col min="1550" max="1550" width="9.140625" style="3"/>
    <col min="1551" max="1551" width="14.28515625" style="3" bestFit="1" customWidth="1"/>
    <col min="1552" max="1792" width="9.140625" style="3"/>
    <col min="1793" max="1793" width="48.140625" style="3" customWidth="1"/>
    <col min="1794" max="1794" width="6.28515625" style="3" bestFit="1" customWidth="1"/>
    <col min="1795" max="1795" width="14.7109375" style="3" customWidth="1"/>
    <col min="1796" max="1796" width="0" style="3" hidden="1" customWidth="1"/>
    <col min="1797" max="1797" width="16" style="3" customWidth="1"/>
    <col min="1798" max="1799" width="0" style="3" hidden="1" customWidth="1"/>
    <col min="1800" max="1800" width="17.85546875" style="3" bestFit="1" customWidth="1"/>
    <col min="1801" max="1801" width="18.42578125" style="3" bestFit="1" customWidth="1"/>
    <col min="1802" max="1802" width="21.85546875" style="3" customWidth="1"/>
    <col min="1803" max="1803" width="9.7109375" style="3" bestFit="1" customWidth="1"/>
    <col min="1804" max="1804" width="14" style="3" bestFit="1" customWidth="1"/>
    <col min="1805" max="1805" width="10.7109375" style="3" bestFit="1" customWidth="1"/>
    <col min="1806" max="1806" width="9.140625" style="3"/>
    <col min="1807" max="1807" width="14.28515625" style="3" bestFit="1" customWidth="1"/>
    <col min="1808" max="2048" width="9.140625" style="3"/>
    <col min="2049" max="2049" width="48.140625" style="3" customWidth="1"/>
    <col min="2050" max="2050" width="6.28515625" style="3" bestFit="1" customWidth="1"/>
    <col min="2051" max="2051" width="14.7109375" style="3" customWidth="1"/>
    <col min="2052" max="2052" width="0" style="3" hidden="1" customWidth="1"/>
    <col min="2053" max="2053" width="16" style="3" customWidth="1"/>
    <col min="2054" max="2055" width="0" style="3" hidden="1" customWidth="1"/>
    <col min="2056" max="2056" width="17.85546875" style="3" bestFit="1" customWidth="1"/>
    <col min="2057" max="2057" width="18.42578125" style="3" bestFit="1" customWidth="1"/>
    <col min="2058" max="2058" width="21.85546875" style="3" customWidth="1"/>
    <col min="2059" max="2059" width="9.7109375" style="3" bestFit="1" customWidth="1"/>
    <col min="2060" max="2060" width="14" style="3" bestFit="1" customWidth="1"/>
    <col min="2061" max="2061" width="10.7109375" style="3" bestFit="1" customWidth="1"/>
    <col min="2062" max="2062" width="9.140625" style="3"/>
    <col min="2063" max="2063" width="14.28515625" style="3" bestFit="1" customWidth="1"/>
    <col min="2064" max="2304" width="9.140625" style="3"/>
    <col min="2305" max="2305" width="48.140625" style="3" customWidth="1"/>
    <col min="2306" max="2306" width="6.28515625" style="3" bestFit="1" customWidth="1"/>
    <col min="2307" max="2307" width="14.7109375" style="3" customWidth="1"/>
    <col min="2308" max="2308" width="0" style="3" hidden="1" customWidth="1"/>
    <col min="2309" max="2309" width="16" style="3" customWidth="1"/>
    <col min="2310" max="2311" width="0" style="3" hidden="1" customWidth="1"/>
    <col min="2312" max="2312" width="17.85546875" style="3" bestFit="1" customWidth="1"/>
    <col min="2313" max="2313" width="18.42578125" style="3" bestFit="1" customWidth="1"/>
    <col min="2314" max="2314" width="21.85546875" style="3" customWidth="1"/>
    <col min="2315" max="2315" width="9.7109375" style="3" bestFit="1" customWidth="1"/>
    <col min="2316" max="2316" width="14" style="3" bestFit="1" customWidth="1"/>
    <col min="2317" max="2317" width="10.7109375" style="3" bestFit="1" customWidth="1"/>
    <col min="2318" max="2318" width="9.140625" style="3"/>
    <col min="2319" max="2319" width="14.28515625" style="3" bestFit="1" customWidth="1"/>
    <col min="2320" max="2560" width="9.140625" style="3"/>
    <col min="2561" max="2561" width="48.140625" style="3" customWidth="1"/>
    <col min="2562" max="2562" width="6.28515625" style="3" bestFit="1" customWidth="1"/>
    <col min="2563" max="2563" width="14.7109375" style="3" customWidth="1"/>
    <col min="2564" max="2564" width="0" style="3" hidden="1" customWidth="1"/>
    <col min="2565" max="2565" width="16" style="3" customWidth="1"/>
    <col min="2566" max="2567" width="0" style="3" hidden="1" customWidth="1"/>
    <col min="2568" max="2568" width="17.85546875" style="3" bestFit="1" customWidth="1"/>
    <col min="2569" max="2569" width="18.42578125" style="3" bestFit="1" customWidth="1"/>
    <col min="2570" max="2570" width="21.85546875" style="3" customWidth="1"/>
    <col min="2571" max="2571" width="9.7109375" style="3" bestFit="1" customWidth="1"/>
    <col min="2572" max="2572" width="14" style="3" bestFit="1" customWidth="1"/>
    <col min="2573" max="2573" width="10.7109375" style="3" bestFit="1" customWidth="1"/>
    <col min="2574" max="2574" width="9.140625" style="3"/>
    <col min="2575" max="2575" width="14.28515625" style="3" bestFit="1" customWidth="1"/>
    <col min="2576" max="2816" width="9.140625" style="3"/>
    <col min="2817" max="2817" width="48.140625" style="3" customWidth="1"/>
    <col min="2818" max="2818" width="6.28515625" style="3" bestFit="1" customWidth="1"/>
    <col min="2819" max="2819" width="14.7109375" style="3" customWidth="1"/>
    <col min="2820" max="2820" width="0" style="3" hidden="1" customWidth="1"/>
    <col min="2821" max="2821" width="16" style="3" customWidth="1"/>
    <col min="2822" max="2823" width="0" style="3" hidden="1" customWidth="1"/>
    <col min="2824" max="2824" width="17.85546875" style="3" bestFit="1" customWidth="1"/>
    <col min="2825" max="2825" width="18.42578125" style="3" bestFit="1" customWidth="1"/>
    <col min="2826" max="2826" width="21.85546875" style="3" customWidth="1"/>
    <col min="2827" max="2827" width="9.7109375" style="3" bestFit="1" customWidth="1"/>
    <col min="2828" max="2828" width="14" style="3" bestFit="1" customWidth="1"/>
    <col min="2829" max="2829" width="10.7109375" style="3" bestFit="1" customWidth="1"/>
    <col min="2830" max="2830" width="9.140625" style="3"/>
    <col min="2831" max="2831" width="14.28515625" style="3" bestFit="1" customWidth="1"/>
    <col min="2832" max="3072" width="9.140625" style="3"/>
    <col min="3073" max="3073" width="48.140625" style="3" customWidth="1"/>
    <col min="3074" max="3074" width="6.28515625" style="3" bestFit="1" customWidth="1"/>
    <col min="3075" max="3075" width="14.7109375" style="3" customWidth="1"/>
    <col min="3076" max="3076" width="0" style="3" hidden="1" customWidth="1"/>
    <col min="3077" max="3077" width="16" style="3" customWidth="1"/>
    <col min="3078" max="3079" width="0" style="3" hidden="1" customWidth="1"/>
    <col min="3080" max="3080" width="17.85546875" style="3" bestFit="1" customWidth="1"/>
    <col min="3081" max="3081" width="18.42578125" style="3" bestFit="1" customWidth="1"/>
    <col min="3082" max="3082" width="21.85546875" style="3" customWidth="1"/>
    <col min="3083" max="3083" width="9.7109375" style="3" bestFit="1" customWidth="1"/>
    <col min="3084" max="3084" width="14" style="3" bestFit="1" customWidth="1"/>
    <col min="3085" max="3085" width="10.7109375" style="3" bestFit="1" customWidth="1"/>
    <col min="3086" max="3086" width="9.140625" style="3"/>
    <col min="3087" max="3087" width="14.28515625" style="3" bestFit="1" customWidth="1"/>
    <col min="3088" max="3328" width="9.140625" style="3"/>
    <col min="3329" max="3329" width="48.140625" style="3" customWidth="1"/>
    <col min="3330" max="3330" width="6.28515625" style="3" bestFit="1" customWidth="1"/>
    <col min="3331" max="3331" width="14.7109375" style="3" customWidth="1"/>
    <col min="3332" max="3332" width="0" style="3" hidden="1" customWidth="1"/>
    <col min="3333" max="3333" width="16" style="3" customWidth="1"/>
    <col min="3334" max="3335" width="0" style="3" hidden="1" customWidth="1"/>
    <col min="3336" max="3336" width="17.85546875" style="3" bestFit="1" customWidth="1"/>
    <col min="3337" max="3337" width="18.42578125" style="3" bestFit="1" customWidth="1"/>
    <col min="3338" max="3338" width="21.85546875" style="3" customWidth="1"/>
    <col min="3339" max="3339" width="9.7109375" style="3" bestFit="1" customWidth="1"/>
    <col min="3340" max="3340" width="14" style="3" bestFit="1" customWidth="1"/>
    <col min="3341" max="3341" width="10.7109375" style="3" bestFit="1" customWidth="1"/>
    <col min="3342" max="3342" width="9.140625" style="3"/>
    <col min="3343" max="3343" width="14.28515625" style="3" bestFit="1" customWidth="1"/>
    <col min="3344" max="3584" width="9.140625" style="3"/>
    <col min="3585" max="3585" width="48.140625" style="3" customWidth="1"/>
    <col min="3586" max="3586" width="6.28515625" style="3" bestFit="1" customWidth="1"/>
    <col min="3587" max="3587" width="14.7109375" style="3" customWidth="1"/>
    <col min="3588" max="3588" width="0" style="3" hidden="1" customWidth="1"/>
    <col min="3589" max="3589" width="16" style="3" customWidth="1"/>
    <col min="3590" max="3591" width="0" style="3" hidden="1" customWidth="1"/>
    <col min="3592" max="3592" width="17.85546875" style="3" bestFit="1" customWidth="1"/>
    <col min="3593" max="3593" width="18.42578125" style="3" bestFit="1" customWidth="1"/>
    <col min="3594" max="3594" width="21.85546875" style="3" customWidth="1"/>
    <col min="3595" max="3595" width="9.7109375" style="3" bestFit="1" customWidth="1"/>
    <col min="3596" max="3596" width="14" style="3" bestFit="1" customWidth="1"/>
    <col min="3597" max="3597" width="10.7109375" style="3" bestFit="1" customWidth="1"/>
    <col min="3598" max="3598" width="9.140625" style="3"/>
    <col min="3599" max="3599" width="14.28515625" style="3" bestFit="1" customWidth="1"/>
    <col min="3600" max="3840" width="9.140625" style="3"/>
    <col min="3841" max="3841" width="48.140625" style="3" customWidth="1"/>
    <col min="3842" max="3842" width="6.28515625" style="3" bestFit="1" customWidth="1"/>
    <col min="3843" max="3843" width="14.7109375" style="3" customWidth="1"/>
    <col min="3844" max="3844" width="0" style="3" hidden="1" customWidth="1"/>
    <col min="3845" max="3845" width="16" style="3" customWidth="1"/>
    <col min="3846" max="3847" width="0" style="3" hidden="1" customWidth="1"/>
    <col min="3848" max="3848" width="17.85546875" style="3" bestFit="1" customWidth="1"/>
    <col min="3849" max="3849" width="18.42578125" style="3" bestFit="1" customWidth="1"/>
    <col min="3850" max="3850" width="21.85546875" style="3" customWidth="1"/>
    <col min="3851" max="3851" width="9.7109375" style="3" bestFit="1" customWidth="1"/>
    <col min="3852" max="3852" width="14" style="3" bestFit="1" customWidth="1"/>
    <col min="3853" max="3853" width="10.7109375" style="3" bestFit="1" customWidth="1"/>
    <col min="3854" max="3854" width="9.140625" style="3"/>
    <col min="3855" max="3855" width="14.28515625" style="3" bestFit="1" customWidth="1"/>
    <col min="3856" max="4096" width="9.140625" style="3"/>
    <col min="4097" max="4097" width="48.140625" style="3" customWidth="1"/>
    <col min="4098" max="4098" width="6.28515625" style="3" bestFit="1" customWidth="1"/>
    <col min="4099" max="4099" width="14.7109375" style="3" customWidth="1"/>
    <col min="4100" max="4100" width="0" style="3" hidden="1" customWidth="1"/>
    <col min="4101" max="4101" width="16" style="3" customWidth="1"/>
    <col min="4102" max="4103" width="0" style="3" hidden="1" customWidth="1"/>
    <col min="4104" max="4104" width="17.85546875" style="3" bestFit="1" customWidth="1"/>
    <col min="4105" max="4105" width="18.42578125" style="3" bestFit="1" customWidth="1"/>
    <col min="4106" max="4106" width="21.85546875" style="3" customWidth="1"/>
    <col min="4107" max="4107" width="9.7109375" style="3" bestFit="1" customWidth="1"/>
    <col min="4108" max="4108" width="14" style="3" bestFit="1" customWidth="1"/>
    <col min="4109" max="4109" width="10.7109375" style="3" bestFit="1" customWidth="1"/>
    <col min="4110" max="4110" width="9.140625" style="3"/>
    <col min="4111" max="4111" width="14.28515625" style="3" bestFit="1" customWidth="1"/>
    <col min="4112" max="4352" width="9.140625" style="3"/>
    <col min="4353" max="4353" width="48.140625" style="3" customWidth="1"/>
    <col min="4354" max="4354" width="6.28515625" style="3" bestFit="1" customWidth="1"/>
    <col min="4355" max="4355" width="14.7109375" style="3" customWidth="1"/>
    <col min="4356" max="4356" width="0" style="3" hidden="1" customWidth="1"/>
    <col min="4357" max="4357" width="16" style="3" customWidth="1"/>
    <col min="4358" max="4359" width="0" style="3" hidden="1" customWidth="1"/>
    <col min="4360" max="4360" width="17.85546875" style="3" bestFit="1" customWidth="1"/>
    <col min="4361" max="4361" width="18.42578125" style="3" bestFit="1" customWidth="1"/>
    <col min="4362" max="4362" width="21.85546875" style="3" customWidth="1"/>
    <col min="4363" max="4363" width="9.7109375" style="3" bestFit="1" customWidth="1"/>
    <col min="4364" max="4364" width="14" style="3" bestFit="1" customWidth="1"/>
    <col min="4365" max="4365" width="10.7109375" style="3" bestFit="1" customWidth="1"/>
    <col min="4366" max="4366" width="9.140625" style="3"/>
    <col min="4367" max="4367" width="14.28515625" style="3" bestFit="1" customWidth="1"/>
    <col min="4368" max="4608" width="9.140625" style="3"/>
    <col min="4609" max="4609" width="48.140625" style="3" customWidth="1"/>
    <col min="4610" max="4610" width="6.28515625" style="3" bestFit="1" customWidth="1"/>
    <col min="4611" max="4611" width="14.7109375" style="3" customWidth="1"/>
    <col min="4612" max="4612" width="0" style="3" hidden="1" customWidth="1"/>
    <col min="4613" max="4613" width="16" style="3" customWidth="1"/>
    <col min="4614" max="4615" width="0" style="3" hidden="1" customWidth="1"/>
    <col min="4616" max="4616" width="17.85546875" style="3" bestFit="1" customWidth="1"/>
    <col min="4617" max="4617" width="18.42578125" style="3" bestFit="1" customWidth="1"/>
    <col min="4618" max="4618" width="21.85546875" style="3" customWidth="1"/>
    <col min="4619" max="4619" width="9.7109375" style="3" bestFit="1" customWidth="1"/>
    <col min="4620" max="4620" width="14" style="3" bestFit="1" customWidth="1"/>
    <col min="4621" max="4621" width="10.7109375" style="3" bestFit="1" customWidth="1"/>
    <col min="4622" max="4622" width="9.140625" style="3"/>
    <col min="4623" max="4623" width="14.28515625" style="3" bestFit="1" customWidth="1"/>
    <col min="4624" max="4864" width="9.140625" style="3"/>
    <col min="4865" max="4865" width="48.140625" style="3" customWidth="1"/>
    <col min="4866" max="4866" width="6.28515625" style="3" bestFit="1" customWidth="1"/>
    <col min="4867" max="4867" width="14.7109375" style="3" customWidth="1"/>
    <col min="4868" max="4868" width="0" style="3" hidden="1" customWidth="1"/>
    <col min="4869" max="4869" width="16" style="3" customWidth="1"/>
    <col min="4870" max="4871" width="0" style="3" hidden="1" customWidth="1"/>
    <col min="4872" max="4872" width="17.85546875" style="3" bestFit="1" customWidth="1"/>
    <col min="4873" max="4873" width="18.42578125" style="3" bestFit="1" customWidth="1"/>
    <col min="4874" max="4874" width="21.85546875" style="3" customWidth="1"/>
    <col min="4875" max="4875" width="9.7109375" style="3" bestFit="1" customWidth="1"/>
    <col min="4876" max="4876" width="14" style="3" bestFit="1" customWidth="1"/>
    <col min="4877" max="4877" width="10.7109375" style="3" bestFit="1" customWidth="1"/>
    <col min="4878" max="4878" width="9.140625" style="3"/>
    <col min="4879" max="4879" width="14.28515625" style="3" bestFit="1" customWidth="1"/>
    <col min="4880" max="5120" width="9.140625" style="3"/>
    <col min="5121" max="5121" width="48.140625" style="3" customWidth="1"/>
    <col min="5122" max="5122" width="6.28515625" style="3" bestFit="1" customWidth="1"/>
    <col min="5123" max="5123" width="14.7109375" style="3" customWidth="1"/>
    <col min="5124" max="5124" width="0" style="3" hidden="1" customWidth="1"/>
    <col min="5125" max="5125" width="16" style="3" customWidth="1"/>
    <col min="5126" max="5127" width="0" style="3" hidden="1" customWidth="1"/>
    <col min="5128" max="5128" width="17.85546875" style="3" bestFit="1" customWidth="1"/>
    <col min="5129" max="5129" width="18.42578125" style="3" bestFit="1" customWidth="1"/>
    <col min="5130" max="5130" width="21.85546875" style="3" customWidth="1"/>
    <col min="5131" max="5131" width="9.7109375" style="3" bestFit="1" customWidth="1"/>
    <col min="5132" max="5132" width="14" style="3" bestFit="1" customWidth="1"/>
    <col min="5133" max="5133" width="10.7109375" style="3" bestFit="1" customWidth="1"/>
    <col min="5134" max="5134" width="9.140625" style="3"/>
    <col min="5135" max="5135" width="14.28515625" style="3" bestFit="1" customWidth="1"/>
    <col min="5136" max="5376" width="9.140625" style="3"/>
    <col min="5377" max="5377" width="48.140625" style="3" customWidth="1"/>
    <col min="5378" max="5378" width="6.28515625" style="3" bestFit="1" customWidth="1"/>
    <col min="5379" max="5379" width="14.7109375" style="3" customWidth="1"/>
    <col min="5380" max="5380" width="0" style="3" hidden="1" customWidth="1"/>
    <col min="5381" max="5381" width="16" style="3" customWidth="1"/>
    <col min="5382" max="5383" width="0" style="3" hidden="1" customWidth="1"/>
    <col min="5384" max="5384" width="17.85546875" style="3" bestFit="1" customWidth="1"/>
    <col min="5385" max="5385" width="18.42578125" style="3" bestFit="1" customWidth="1"/>
    <col min="5386" max="5386" width="21.85546875" style="3" customWidth="1"/>
    <col min="5387" max="5387" width="9.7109375" style="3" bestFit="1" customWidth="1"/>
    <col min="5388" max="5388" width="14" style="3" bestFit="1" customWidth="1"/>
    <col min="5389" max="5389" width="10.7109375" style="3" bestFit="1" customWidth="1"/>
    <col min="5390" max="5390" width="9.140625" style="3"/>
    <col min="5391" max="5391" width="14.28515625" style="3" bestFit="1" customWidth="1"/>
    <col min="5392" max="5632" width="9.140625" style="3"/>
    <col min="5633" max="5633" width="48.140625" style="3" customWidth="1"/>
    <col min="5634" max="5634" width="6.28515625" style="3" bestFit="1" customWidth="1"/>
    <col min="5635" max="5635" width="14.7109375" style="3" customWidth="1"/>
    <col min="5636" max="5636" width="0" style="3" hidden="1" customWidth="1"/>
    <col min="5637" max="5637" width="16" style="3" customWidth="1"/>
    <col min="5638" max="5639" width="0" style="3" hidden="1" customWidth="1"/>
    <col min="5640" max="5640" width="17.85546875" style="3" bestFit="1" customWidth="1"/>
    <col min="5641" max="5641" width="18.42578125" style="3" bestFit="1" customWidth="1"/>
    <col min="5642" max="5642" width="21.85546875" style="3" customWidth="1"/>
    <col min="5643" max="5643" width="9.7109375" style="3" bestFit="1" customWidth="1"/>
    <col min="5644" max="5644" width="14" style="3" bestFit="1" customWidth="1"/>
    <col min="5645" max="5645" width="10.7109375" style="3" bestFit="1" customWidth="1"/>
    <col min="5646" max="5646" width="9.140625" style="3"/>
    <col min="5647" max="5647" width="14.28515625" style="3" bestFit="1" customWidth="1"/>
    <col min="5648" max="5888" width="9.140625" style="3"/>
    <col min="5889" max="5889" width="48.140625" style="3" customWidth="1"/>
    <col min="5890" max="5890" width="6.28515625" style="3" bestFit="1" customWidth="1"/>
    <col min="5891" max="5891" width="14.7109375" style="3" customWidth="1"/>
    <col min="5892" max="5892" width="0" style="3" hidden="1" customWidth="1"/>
    <col min="5893" max="5893" width="16" style="3" customWidth="1"/>
    <col min="5894" max="5895" width="0" style="3" hidden="1" customWidth="1"/>
    <col min="5896" max="5896" width="17.85546875" style="3" bestFit="1" customWidth="1"/>
    <col min="5897" max="5897" width="18.42578125" style="3" bestFit="1" customWidth="1"/>
    <col min="5898" max="5898" width="21.85546875" style="3" customWidth="1"/>
    <col min="5899" max="5899" width="9.7109375" style="3" bestFit="1" customWidth="1"/>
    <col min="5900" max="5900" width="14" style="3" bestFit="1" customWidth="1"/>
    <col min="5901" max="5901" width="10.7109375" style="3" bestFit="1" customWidth="1"/>
    <col min="5902" max="5902" width="9.140625" style="3"/>
    <col min="5903" max="5903" width="14.28515625" style="3" bestFit="1" customWidth="1"/>
    <col min="5904" max="6144" width="9.140625" style="3"/>
    <col min="6145" max="6145" width="48.140625" style="3" customWidth="1"/>
    <col min="6146" max="6146" width="6.28515625" style="3" bestFit="1" customWidth="1"/>
    <col min="6147" max="6147" width="14.7109375" style="3" customWidth="1"/>
    <col min="6148" max="6148" width="0" style="3" hidden="1" customWidth="1"/>
    <col min="6149" max="6149" width="16" style="3" customWidth="1"/>
    <col min="6150" max="6151" width="0" style="3" hidden="1" customWidth="1"/>
    <col min="6152" max="6152" width="17.85546875" style="3" bestFit="1" customWidth="1"/>
    <col min="6153" max="6153" width="18.42578125" style="3" bestFit="1" customWidth="1"/>
    <col min="6154" max="6154" width="21.85546875" style="3" customWidth="1"/>
    <col min="6155" max="6155" width="9.7109375" style="3" bestFit="1" customWidth="1"/>
    <col min="6156" max="6156" width="14" style="3" bestFit="1" customWidth="1"/>
    <col min="6157" max="6157" width="10.7109375" style="3" bestFit="1" customWidth="1"/>
    <col min="6158" max="6158" width="9.140625" style="3"/>
    <col min="6159" max="6159" width="14.28515625" style="3" bestFit="1" customWidth="1"/>
    <col min="6160" max="6400" width="9.140625" style="3"/>
    <col min="6401" max="6401" width="48.140625" style="3" customWidth="1"/>
    <col min="6402" max="6402" width="6.28515625" style="3" bestFit="1" customWidth="1"/>
    <col min="6403" max="6403" width="14.7109375" style="3" customWidth="1"/>
    <col min="6404" max="6404" width="0" style="3" hidden="1" customWidth="1"/>
    <col min="6405" max="6405" width="16" style="3" customWidth="1"/>
    <col min="6406" max="6407" width="0" style="3" hidden="1" customWidth="1"/>
    <col min="6408" max="6408" width="17.85546875" style="3" bestFit="1" customWidth="1"/>
    <col min="6409" max="6409" width="18.42578125" style="3" bestFit="1" customWidth="1"/>
    <col min="6410" max="6410" width="21.85546875" style="3" customWidth="1"/>
    <col min="6411" max="6411" width="9.7109375" style="3" bestFit="1" customWidth="1"/>
    <col min="6412" max="6412" width="14" style="3" bestFit="1" customWidth="1"/>
    <col min="6413" max="6413" width="10.7109375" style="3" bestFit="1" customWidth="1"/>
    <col min="6414" max="6414" width="9.140625" style="3"/>
    <col min="6415" max="6415" width="14.28515625" style="3" bestFit="1" customWidth="1"/>
    <col min="6416" max="6656" width="9.140625" style="3"/>
    <col min="6657" max="6657" width="48.140625" style="3" customWidth="1"/>
    <col min="6658" max="6658" width="6.28515625" style="3" bestFit="1" customWidth="1"/>
    <col min="6659" max="6659" width="14.7109375" style="3" customWidth="1"/>
    <col min="6660" max="6660" width="0" style="3" hidden="1" customWidth="1"/>
    <col min="6661" max="6661" width="16" style="3" customWidth="1"/>
    <col min="6662" max="6663" width="0" style="3" hidden="1" customWidth="1"/>
    <col min="6664" max="6664" width="17.85546875" style="3" bestFit="1" customWidth="1"/>
    <col min="6665" max="6665" width="18.42578125" style="3" bestFit="1" customWidth="1"/>
    <col min="6666" max="6666" width="21.85546875" style="3" customWidth="1"/>
    <col min="6667" max="6667" width="9.7109375" style="3" bestFit="1" customWidth="1"/>
    <col min="6668" max="6668" width="14" style="3" bestFit="1" customWidth="1"/>
    <col min="6669" max="6669" width="10.7109375" style="3" bestFit="1" customWidth="1"/>
    <col min="6670" max="6670" width="9.140625" style="3"/>
    <col min="6671" max="6671" width="14.28515625" style="3" bestFit="1" customWidth="1"/>
    <col min="6672" max="6912" width="9.140625" style="3"/>
    <col min="6913" max="6913" width="48.140625" style="3" customWidth="1"/>
    <col min="6914" max="6914" width="6.28515625" style="3" bestFit="1" customWidth="1"/>
    <col min="6915" max="6915" width="14.7109375" style="3" customWidth="1"/>
    <col min="6916" max="6916" width="0" style="3" hidden="1" customWidth="1"/>
    <col min="6917" max="6917" width="16" style="3" customWidth="1"/>
    <col min="6918" max="6919" width="0" style="3" hidden="1" customWidth="1"/>
    <col min="6920" max="6920" width="17.85546875" style="3" bestFit="1" customWidth="1"/>
    <col min="6921" max="6921" width="18.42578125" style="3" bestFit="1" customWidth="1"/>
    <col min="6922" max="6922" width="21.85546875" style="3" customWidth="1"/>
    <col min="6923" max="6923" width="9.7109375" style="3" bestFit="1" customWidth="1"/>
    <col min="6924" max="6924" width="14" style="3" bestFit="1" customWidth="1"/>
    <col min="6925" max="6925" width="10.7109375" style="3" bestFit="1" customWidth="1"/>
    <col min="6926" max="6926" width="9.140625" style="3"/>
    <col min="6927" max="6927" width="14.28515625" style="3" bestFit="1" customWidth="1"/>
    <col min="6928" max="7168" width="9.140625" style="3"/>
    <col min="7169" max="7169" width="48.140625" style="3" customWidth="1"/>
    <col min="7170" max="7170" width="6.28515625" style="3" bestFit="1" customWidth="1"/>
    <col min="7171" max="7171" width="14.7109375" style="3" customWidth="1"/>
    <col min="7172" max="7172" width="0" style="3" hidden="1" customWidth="1"/>
    <col min="7173" max="7173" width="16" style="3" customWidth="1"/>
    <col min="7174" max="7175" width="0" style="3" hidden="1" customWidth="1"/>
    <col min="7176" max="7176" width="17.85546875" style="3" bestFit="1" customWidth="1"/>
    <col min="7177" max="7177" width="18.42578125" style="3" bestFit="1" customWidth="1"/>
    <col min="7178" max="7178" width="21.85546875" style="3" customWidth="1"/>
    <col min="7179" max="7179" width="9.7109375" style="3" bestFit="1" customWidth="1"/>
    <col min="7180" max="7180" width="14" style="3" bestFit="1" customWidth="1"/>
    <col min="7181" max="7181" width="10.7109375" style="3" bestFit="1" customWidth="1"/>
    <col min="7182" max="7182" width="9.140625" style="3"/>
    <col min="7183" max="7183" width="14.28515625" style="3" bestFit="1" customWidth="1"/>
    <col min="7184" max="7424" width="9.140625" style="3"/>
    <col min="7425" max="7425" width="48.140625" style="3" customWidth="1"/>
    <col min="7426" max="7426" width="6.28515625" style="3" bestFit="1" customWidth="1"/>
    <col min="7427" max="7427" width="14.7109375" style="3" customWidth="1"/>
    <col min="7428" max="7428" width="0" style="3" hidden="1" customWidth="1"/>
    <col min="7429" max="7429" width="16" style="3" customWidth="1"/>
    <col min="7430" max="7431" width="0" style="3" hidden="1" customWidth="1"/>
    <col min="7432" max="7432" width="17.85546875" style="3" bestFit="1" customWidth="1"/>
    <col min="7433" max="7433" width="18.42578125" style="3" bestFit="1" customWidth="1"/>
    <col min="7434" max="7434" width="21.85546875" style="3" customWidth="1"/>
    <col min="7435" max="7435" width="9.7109375" style="3" bestFit="1" customWidth="1"/>
    <col min="7436" max="7436" width="14" style="3" bestFit="1" customWidth="1"/>
    <col min="7437" max="7437" width="10.7109375" style="3" bestFit="1" customWidth="1"/>
    <col min="7438" max="7438" width="9.140625" style="3"/>
    <col min="7439" max="7439" width="14.28515625" style="3" bestFit="1" customWidth="1"/>
    <col min="7440" max="7680" width="9.140625" style="3"/>
    <col min="7681" max="7681" width="48.140625" style="3" customWidth="1"/>
    <col min="7682" max="7682" width="6.28515625" style="3" bestFit="1" customWidth="1"/>
    <col min="7683" max="7683" width="14.7109375" style="3" customWidth="1"/>
    <col min="7684" max="7684" width="0" style="3" hidden="1" customWidth="1"/>
    <col min="7685" max="7685" width="16" style="3" customWidth="1"/>
    <col min="7686" max="7687" width="0" style="3" hidden="1" customWidth="1"/>
    <col min="7688" max="7688" width="17.85546875" style="3" bestFit="1" customWidth="1"/>
    <col min="7689" max="7689" width="18.42578125" style="3" bestFit="1" customWidth="1"/>
    <col min="7690" max="7690" width="21.85546875" style="3" customWidth="1"/>
    <col min="7691" max="7691" width="9.7109375" style="3" bestFit="1" customWidth="1"/>
    <col min="7692" max="7692" width="14" style="3" bestFit="1" customWidth="1"/>
    <col min="7693" max="7693" width="10.7109375" style="3" bestFit="1" customWidth="1"/>
    <col min="7694" max="7694" width="9.140625" style="3"/>
    <col min="7695" max="7695" width="14.28515625" style="3" bestFit="1" customWidth="1"/>
    <col min="7696" max="7936" width="9.140625" style="3"/>
    <col min="7937" max="7937" width="48.140625" style="3" customWidth="1"/>
    <col min="7938" max="7938" width="6.28515625" style="3" bestFit="1" customWidth="1"/>
    <col min="7939" max="7939" width="14.7109375" style="3" customWidth="1"/>
    <col min="7940" max="7940" width="0" style="3" hidden="1" customWidth="1"/>
    <col min="7941" max="7941" width="16" style="3" customWidth="1"/>
    <col min="7942" max="7943" width="0" style="3" hidden="1" customWidth="1"/>
    <col min="7944" max="7944" width="17.85546875" style="3" bestFit="1" customWidth="1"/>
    <col min="7945" max="7945" width="18.42578125" style="3" bestFit="1" customWidth="1"/>
    <col min="7946" max="7946" width="21.85546875" style="3" customWidth="1"/>
    <col min="7947" max="7947" width="9.7109375" style="3" bestFit="1" customWidth="1"/>
    <col min="7948" max="7948" width="14" style="3" bestFit="1" customWidth="1"/>
    <col min="7949" max="7949" width="10.7109375" style="3" bestFit="1" customWidth="1"/>
    <col min="7950" max="7950" width="9.140625" style="3"/>
    <col min="7951" max="7951" width="14.28515625" style="3" bestFit="1" customWidth="1"/>
    <col min="7952" max="8192" width="9.140625" style="3"/>
    <col min="8193" max="8193" width="48.140625" style="3" customWidth="1"/>
    <col min="8194" max="8194" width="6.28515625" style="3" bestFit="1" customWidth="1"/>
    <col min="8195" max="8195" width="14.7109375" style="3" customWidth="1"/>
    <col min="8196" max="8196" width="0" style="3" hidden="1" customWidth="1"/>
    <col min="8197" max="8197" width="16" style="3" customWidth="1"/>
    <col min="8198" max="8199" width="0" style="3" hidden="1" customWidth="1"/>
    <col min="8200" max="8200" width="17.85546875" style="3" bestFit="1" customWidth="1"/>
    <col min="8201" max="8201" width="18.42578125" style="3" bestFit="1" customWidth="1"/>
    <col min="8202" max="8202" width="21.85546875" style="3" customWidth="1"/>
    <col min="8203" max="8203" width="9.7109375" style="3" bestFit="1" customWidth="1"/>
    <col min="8204" max="8204" width="14" style="3" bestFit="1" customWidth="1"/>
    <col min="8205" max="8205" width="10.7109375" style="3" bestFit="1" customWidth="1"/>
    <col min="8206" max="8206" width="9.140625" style="3"/>
    <col min="8207" max="8207" width="14.28515625" style="3" bestFit="1" customWidth="1"/>
    <col min="8208" max="8448" width="9.140625" style="3"/>
    <col min="8449" max="8449" width="48.140625" style="3" customWidth="1"/>
    <col min="8450" max="8450" width="6.28515625" style="3" bestFit="1" customWidth="1"/>
    <col min="8451" max="8451" width="14.7109375" style="3" customWidth="1"/>
    <col min="8452" max="8452" width="0" style="3" hidden="1" customWidth="1"/>
    <col min="8453" max="8453" width="16" style="3" customWidth="1"/>
    <col min="8454" max="8455" width="0" style="3" hidden="1" customWidth="1"/>
    <col min="8456" max="8456" width="17.85546875" style="3" bestFit="1" customWidth="1"/>
    <col min="8457" max="8457" width="18.42578125" style="3" bestFit="1" customWidth="1"/>
    <col min="8458" max="8458" width="21.85546875" style="3" customWidth="1"/>
    <col min="8459" max="8459" width="9.7109375" style="3" bestFit="1" customWidth="1"/>
    <col min="8460" max="8460" width="14" style="3" bestFit="1" customWidth="1"/>
    <col min="8461" max="8461" width="10.7109375" style="3" bestFit="1" customWidth="1"/>
    <col min="8462" max="8462" width="9.140625" style="3"/>
    <col min="8463" max="8463" width="14.28515625" style="3" bestFit="1" customWidth="1"/>
    <col min="8464" max="8704" width="9.140625" style="3"/>
    <col min="8705" max="8705" width="48.140625" style="3" customWidth="1"/>
    <col min="8706" max="8706" width="6.28515625" style="3" bestFit="1" customWidth="1"/>
    <col min="8707" max="8707" width="14.7109375" style="3" customWidth="1"/>
    <col min="8708" max="8708" width="0" style="3" hidden="1" customWidth="1"/>
    <col min="8709" max="8709" width="16" style="3" customWidth="1"/>
    <col min="8710" max="8711" width="0" style="3" hidden="1" customWidth="1"/>
    <col min="8712" max="8712" width="17.85546875" style="3" bestFit="1" customWidth="1"/>
    <col min="8713" max="8713" width="18.42578125" style="3" bestFit="1" customWidth="1"/>
    <col min="8714" max="8714" width="21.85546875" style="3" customWidth="1"/>
    <col min="8715" max="8715" width="9.7109375" style="3" bestFit="1" customWidth="1"/>
    <col min="8716" max="8716" width="14" style="3" bestFit="1" customWidth="1"/>
    <col min="8717" max="8717" width="10.7109375" style="3" bestFit="1" customWidth="1"/>
    <col min="8718" max="8718" width="9.140625" style="3"/>
    <col min="8719" max="8719" width="14.28515625" style="3" bestFit="1" customWidth="1"/>
    <col min="8720" max="8960" width="9.140625" style="3"/>
    <col min="8961" max="8961" width="48.140625" style="3" customWidth="1"/>
    <col min="8962" max="8962" width="6.28515625" style="3" bestFit="1" customWidth="1"/>
    <col min="8963" max="8963" width="14.7109375" style="3" customWidth="1"/>
    <col min="8964" max="8964" width="0" style="3" hidden="1" customWidth="1"/>
    <col min="8965" max="8965" width="16" style="3" customWidth="1"/>
    <col min="8966" max="8967" width="0" style="3" hidden="1" customWidth="1"/>
    <col min="8968" max="8968" width="17.85546875" style="3" bestFit="1" customWidth="1"/>
    <col min="8969" max="8969" width="18.42578125" style="3" bestFit="1" customWidth="1"/>
    <col min="8970" max="8970" width="21.85546875" style="3" customWidth="1"/>
    <col min="8971" max="8971" width="9.7109375" style="3" bestFit="1" customWidth="1"/>
    <col min="8972" max="8972" width="14" style="3" bestFit="1" customWidth="1"/>
    <col min="8973" max="8973" width="10.7109375" style="3" bestFit="1" customWidth="1"/>
    <col min="8974" max="8974" width="9.140625" style="3"/>
    <col min="8975" max="8975" width="14.28515625" style="3" bestFit="1" customWidth="1"/>
    <col min="8976" max="9216" width="9.140625" style="3"/>
    <col min="9217" max="9217" width="48.140625" style="3" customWidth="1"/>
    <col min="9218" max="9218" width="6.28515625" style="3" bestFit="1" customWidth="1"/>
    <col min="9219" max="9219" width="14.7109375" style="3" customWidth="1"/>
    <col min="9220" max="9220" width="0" style="3" hidden="1" customWidth="1"/>
    <col min="9221" max="9221" width="16" style="3" customWidth="1"/>
    <col min="9222" max="9223" width="0" style="3" hidden="1" customWidth="1"/>
    <col min="9224" max="9224" width="17.85546875" style="3" bestFit="1" customWidth="1"/>
    <col min="9225" max="9225" width="18.42578125" style="3" bestFit="1" customWidth="1"/>
    <col min="9226" max="9226" width="21.85546875" style="3" customWidth="1"/>
    <col min="9227" max="9227" width="9.7109375" style="3" bestFit="1" customWidth="1"/>
    <col min="9228" max="9228" width="14" style="3" bestFit="1" customWidth="1"/>
    <col min="9229" max="9229" width="10.7109375" style="3" bestFit="1" customWidth="1"/>
    <col min="9230" max="9230" width="9.140625" style="3"/>
    <col min="9231" max="9231" width="14.28515625" style="3" bestFit="1" customWidth="1"/>
    <col min="9232" max="9472" width="9.140625" style="3"/>
    <col min="9473" max="9473" width="48.140625" style="3" customWidth="1"/>
    <col min="9474" max="9474" width="6.28515625" style="3" bestFit="1" customWidth="1"/>
    <col min="9475" max="9475" width="14.7109375" style="3" customWidth="1"/>
    <col min="9476" max="9476" width="0" style="3" hidden="1" customWidth="1"/>
    <col min="9477" max="9477" width="16" style="3" customWidth="1"/>
    <col min="9478" max="9479" width="0" style="3" hidden="1" customWidth="1"/>
    <col min="9480" max="9480" width="17.85546875" style="3" bestFit="1" customWidth="1"/>
    <col min="9481" max="9481" width="18.42578125" style="3" bestFit="1" customWidth="1"/>
    <col min="9482" max="9482" width="21.85546875" style="3" customWidth="1"/>
    <col min="9483" max="9483" width="9.7109375" style="3" bestFit="1" customWidth="1"/>
    <col min="9484" max="9484" width="14" style="3" bestFit="1" customWidth="1"/>
    <col min="9485" max="9485" width="10.7109375" style="3" bestFit="1" customWidth="1"/>
    <col min="9486" max="9486" width="9.140625" style="3"/>
    <col min="9487" max="9487" width="14.28515625" style="3" bestFit="1" customWidth="1"/>
    <col min="9488" max="9728" width="9.140625" style="3"/>
    <col min="9729" max="9729" width="48.140625" style="3" customWidth="1"/>
    <col min="9730" max="9730" width="6.28515625" style="3" bestFit="1" customWidth="1"/>
    <col min="9731" max="9731" width="14.7109375" style="3" customWidth="1"/>
    <col min="9732" max="9732" width="0" style="3" hidden="1" customWidth="1"/>
    <col min="9733" max="9733" width="16" style="3" customWidth="1"/>
    <col min="9734" max="9735" width="0" style="3" hidden="1" customWidth="1"/>
    <col min="9736" max="9736" width="17.85546875" style="3" bestFit="1" customWidth="1"/>
    <col min="9737" max="9737" width="18.42578125" style="3" bestFit="1" customWidth="1"/>
    <col min="9738" max="9738" width="21.85546875" style="3" customWidth="1"/>
    <col min="9739" max="9739" width="9.7109375" style="3" bestFit="1" customWidth="1"/>
    <col min="9740" max="9740" width="14" style="3" bestFit="1" customWidth="1"/>
    <col min="9741" max="9741" width="10.7109375" style="3" bestFit="1" customWidth="1"/>
    <col min="9742" max="9742" width="9.140625" style="3"/>
    <col min="9743" max="9743" width="14.28515625" style="3" bestFit="1" customWidth="1"/>
    <col min="9744" max="9984" width="9.140625" style="3"/>
    <col min="9985" max="9985" width="48.140625" style="3" customWidth="1"/>
    <col min="9986" max="9986" width="6.28515625" style="3" bestFit="1" customWidth="1"/>
    <col min="9987" max="9987" width="14.7109375" style="3" customWidth="1"/>
    <col min="9988" max="9988" width="0" style="3" hidden="1" customWidth="1"/>
    <col min="9989" max="9989" width="16" style="3" customWidth="1"/>
    <col min="9990" max="9991" width="0" style="3" hidden="1" customWidth="1"/>
    <col min="9992" max="9992" width="17.85546875" style="3" bestFit="1" customWidth="1"/>
    <col min="9993" max="9993" width="18.42578125" style="3" bestFit="1" customWidth="1"/>
    <col min="9994" max="9994" width="21.85546875" style="3" customWidth="1"/>
    <col min="9995" max="9995" width="9.7109375" style="3" bestFit="1" customWidth="1"/>
    <col min="9996" max="9996" width="14" style="3" bestFit="1" customWidth="1"/>
    <col min="9997" max="9997" width="10.7109375" style="3" bestFit="1" customWidth="1"/>
    <col min="9998" max="9998" width="9.140625" style="3"/>
    <col min="9999" max="9999" width="14.28515625" style="3" bestFit="1" customWidth="1"/>
    <col min="10000" max="10240" width="9.140625" style="3"/>
    <col min="10241" max="10241" width="48.140625" style="3" customWidth="1"/>
    <col min="10242" max="10242" width="6.28515625" style="3" bestFit="1" customWidth="1"/>
    <col min="10243" max="10243" width="14.7109375" style="3" customWidth="1"/>
    <col min="10244" max="10244" width="0" style="3" hidden="1" customWidth="1"/>
    <col min="10245" max="10245" width="16" style="3" customWidth="1"/>
    <col min="10246" max="10247" width="0" style="3" hidden="1" customWidth="1"/>
    <col min="10248" max="10248" width="17.85546875" style="3" bestFit="1" customWidth="1"/>
    <col min="10249" max="10249" width="18.42578125" style="3" bestFit="1" customWidth="1"/>
    <col min="10250" max="10250" width="21.85546875" style="3" customWidth="1"/>
    <col min="10251" max="10251" width="9.7109375" style="3" bestFit="1" customWidth="1"/>
    <col min="10252" max="10252" width="14" style="3" bestFit="1" customWidth="1"/>
    <col min="10253" max="10253" width="10.7109375" style="3" bestFit="1" customWidth="1"/>
    <col min="10254" max="10254" width="9.140625" style="3"/>
    <col min="10255" max="10255" width="14.28515625" style="3" bestFit="1" customWidth="1"/>
    <col min="10256" max="10496" width="9.140625" style="3"/>
    <col min="10497" max="10497" width="48.140625" style="3" customWidth="1"/>
    <col min="10498" max="10498" width="6.28515625" style="3" bestFit="1" customWidth="1"/>
    <col min="10499" max="10499" width="14.7109375" style="3" customWidth="1"/>
    <col min="10500" max="10500" width="0" style="3" hidden="1" customWidth="1"/>
    <col min="10501" max="10501" width="16" style="3" customWidth="1"/>
    <col min="10502" max="10503" width="0" style="3" hidden="1" customWidth="1"/>
    <col min="10504" max="10504" width="17.85546875" style="3" bestFit="1" customWidth="1"/>
    <col min="10505" max="10505" width="18.42578125" style="3" bestFit="1" customWidth="1"/>
    <col min="10506" max="10506" width="21.85546875" style="3" customWidth="1"/>
    <col min="10507" max="10507" width="9.7109375" style="3" bestFit="1" customWidth="1"/>
    <col min="10508" max="10508" width="14" style="3" bestFit="1" customWidth="1"/>
    <col min="10509" max="10509" width="10.7109375" style="3" bestFit="1" customWidth="1"/>
    <col min="10510" max="10510" width="9.140625" style="3"/>
    <col min="10511" max="10511" width="14.28515625" style="3" bestFit="1" customWidth="1"/>
    <col min="10512" max="10752" width="9.140625" style="3"/>
    <col min="10753" max="10753" width="48.140625" style="3" customWidth="1"/>
    <col min="10754" max="10754" width="6.28515625" style="3" bestFit="1" customWidth="1"/>
    <col min="10755" max="10755" width="14.7109375" style="3" customWidth="1"/>
    <col min="10756" max="10756" width="0" style="3" hidden="1" customWidth="1"/>
    <col min="10757" max="10757" width="16" style="3" customWidth="1"/>
    <col min="10758" max="10759" width="0" style="3" hidden="1" customWidth="1"/>
    <col min="10760" max="10760" width="17.85546875" style="3" bestFit="1" customWidth="1"/>
    <col min="10761" max="10761" width="18.42578125" style="3" bestFit="1" customWidth="1"/>
    <col min="10762" max="10762" width="21.85546875" style="3" customWidth="1"/>
    <col min="10763" max="10763" width="9.7109375" style="3" bestFit="1" customWidth="1"/>
    <col min="10764" max="10764" width="14" style="3" bestFit="1" customWidth="1"/>
    <col min="10765" max="10765" width="10.7109375" style="3" bestFit="1" customWidth="1"/>
    <col min="10766" max="10766" width="9.140625" style="3"/>
    <col min="10767" max="10767" width="14.28515625" style="3" bestFit="1" customWidth="1"/>
    <col min="10768" max="11008" width="9.140625" style="3"/>
    <col min="11009" max="11009" width="48.140625" style="3" customWidth="1"/>
    <col min="11010" max="11010" width="6.28515625" style="3" bestFit="1" customWidth="1"/>
    <col min="11011" max="11011" width="14.7109375" style="3" customWidth="1"/>
    <col min="11012" max="11012" width="0" style="3" hidden="1" customWidth="1"/>
    <col min="11013" max="11013" width="16" style="3" customWidth="1"/>
    <col min="11014" max="11015" width="0" style="3" hidden="1" customWidth="1"/>
    <col min="11016" max="11016" width="17.85546875" style="3" bestFit="1" customWidth="1"/>
    <col min="11017" max="11017" width="18.42578125" style="3" bestFit="1" customWidth="1"/>
    <col min="11018" max="11018" width="21.85546875" style="3" customWidth="1"/>
    <col min="11019" max="11019" width="9.7109375" style="3" bestFit="1" customWidth="1"/>
    <col min="11020" max="11020" width="14" style="3" bestFit="1" customWidth="1"/>
    <col min="11021" max="11021" width="10.7109375" style="3" bestFit="1" customWidth="1"/>
    <col min="11022" max="11022" width="9.140625" style="3"/>
    <col min="11023" max="11023" width="14.28515625" style="3" bestFit="1" customWidth="1"/>
    <col min="11024" max="11264" width="9.140625" style="3"/>
    <col min="11265" max="11265" width="48.140625" style="3" customWidth="1"/>
    <col min="11266" max="11266" width="6.28515625" style="3" bestFit="1" customWidth="1"/>
    <col min="11267" max="11267" width="14.7109375" style="3" customWidth="1"/>
    <col min="11268" max="11268" width="0" style="3" hidden="1" customWidth="1"/>
    <col min="11269" max="11269" width="16" style="3" customWidth="1"/>
    <col min="11270" max="11271" width="0" style="3" hidden="1" customWidth="1"/>
    <col min="11272" max="11272" width="17.85546875" style="3" bestFit="1" customWidth="1"/>
    <col min="11273" max="11273" width="18.42578125" style="3" bestFit="1" customWidth="1"/>
    <col min="11274" max="11274" width="21.85546875" style="3" customWidth="1"/>
    <col min="11275" max="11275" width="9.7109375" style="3" bestFit="1" customWidth="1"/>
    <col min="11276" max="11276" width="14" style="3" bestFit="1" customWidth="1"/>
    <col min="11277" max="11277" width="10.7109375" style="3" bestFit="1" customWidth="1"/>
    <col min="11278" max="11278" width="9.140625" style="3"/>
    <col min="11279" max="11279" width="14.28515625" style="3" bestFit="1" customWidth="1"/>
    <col min="11280" max="11520" width="9.140625" style="3"/>
    <col min="11521" max="11521" width="48.140625" style="3" customWidth="1"/>
    <col min="11522" max="11522" width="6.28515625" style="3" bestFit="1" customWidth="1"/>
    <col min="11523" max="11523" width="14.7109375" style="3" customWidth="1"/>
    <col min="11524" max="11524" width="0" style="3" hidden="1" customWidth="1"/>
    <col min="11525" max="11525" width="16" style="3" customWidth="1"/>
    <col min="11526" max="11527" width="0" style="3" hidden="1" customWidth="1"/>
    <col min="11528" max="11528" width="17.85546875" style="3" bestFit="1" customWidth="1"/>
    <col min="11529" max="11529" width="18.42578125" style="3" bestFit="1" customWidth="1"/>
    <col min="11530" max="11530" width="21.85546875" style="3" customWidth="1"/>
    <col min="11531" max="11531" width="9.7109375" style="3" bestFit="1" customWidth="1"/>
    <col min="11532" max="11532" width="14" style="3" bestFit="1" customWidth="1"/>
    <col min="11533" max="11533" width="10.7109375" style="3" bestFit="1" customWidth="1"/>
    <col min="11534" max="11534" width="9.140625" style="3"/>
    <col min="11535" max="11535" width="14.28515625" style="3" bestFit="1" customWidth="1"/>
    <col min="11536" max="11776" width="9.140625" style="3"/>
    <col min="11777" max="11777" width="48.140625" style="3" customWidth="1"/>
    <col min="11778" max="11778" width="6.28515625" style="3" bestFit="1" customWidth="1"/>
    <col min="11779" max="11779" width="14.7109375" style="3" customWidth="1"/>
    <col min="11780" max="11780" width="0" style="3" hidden="1" customWidth="1"/>
    <col min="11781" max="11781" width="16" style="3" customWidth="1"/>
    <col min="11782" max="11783" width="0" style="3" hidden="1" customWidth="1"/>
    <col min="11784" max="11784" width="17.85546875" style="3" bestFit="1" customWidth="1"/>
    <col min="11785" max="11785" width="18.42578125" style="3" bestFit="1" customWidth="1"/>
    <col min="11786" max="11786" width="21.85546875" style="3" customWidth="1"/>
    <col min="11787" max="11787" width="9.7109375" style="3" bestFit="1" customWidth="1"/>
    <col min="11788" max="11788" width="14" style="3" bestFit="1" customWidth="1"/>
    <col min="11789" max="11789" width="10.7109375" style="3" bestFit="1" customWidth="1"/>
    <col min="11790" max="11790" width="9.140625" style="3"/>
    <col min="11791" max="11791" width="14.28515625" style="3" bestFit="1" customWidth="1"/>
    <col min="11792" max="12032" width="9.140625" style="3"/>
    <col min="12033" max="12033" width="48.140625" style="3" customWidth="1"/>
    <col min="12034" max="12034" width="6.28515625" style="3" bestFit="1" customWidth="1"/>
    <col min="12035" max="12035" width="14.7109375" style="3" customWidth="1"/>
    <col min="12036" max="12036" width="0" style="3" hidden="1" customWidth="1"/>
    <col min="12037" max="12037" width="16" style="3" customWidth="1"/>
    <col min="12038" max="12039" width="0" style="3" hidden="1" customWidth="1"/>
    <col min="12040" max="12040" width="17.85546875" style="3" bestFit="1" customWidth="1"/>
    <col min="12041" max="12041" width="18.42578125" style="3" bestFit="1" customWidth="1"/>
    <col min="12042" max="12042" width="21.85546875" style="3" customWidth="1"/>
    <col min="12043" max="12043" width="9.7109375" style="3" bestFit="1" customWidth="1"/>
    <col min="12044" max="12044" width="14" style="3" bestFit="1" customWidth="1"/>
    <col min="12045" max="12045" width="10.7109375" style="3" bestFit="1" customWidth="1"/>
    <col min="12046" max="12046" width="9.140625" style="3"/>
    <col min="12047" max="12047" width="14.28515625" style="3" bestFit="1" customWidth="1"/>
    <col min="12048" max="12288" width="9.140625" style="3"/>
    <col min="12289" max="12289" width="48.140625" style="3" customWidth="1"/>
    <col min="12290" max="12290" width="6.28515625" style="3" bestFit="1" customWidth="1"/>
    <col min="12291" max="12291" width="14.7109375" style="3" customWidth="1"/>
    <col min="12292" max="12292" width="0" style="3" hidden="1" customWidth="1"/>
    <col min="12293" max="12293" width="16" style="3" customWidth="1"/>
    <col min="12294" max="12295" width="0" style="3" hidden="1" customWidth="1"/>
    <col min="12296" max="12296" width="17.85546875" style="3" bestFit="1" customWidth="1"/>
    <col min="12297" max="12297" width="18.42578125" style="3" bestFit="1" customWidth="1"/>
    <col min="12298" max="12298" width="21.85546875" style="3" customWidth="1"/>
    <col min="12299" max="12299" width="9.7109375" style="3" bestFit="1" customWidth="1"/>
    <col min="12300" max="12300" width="14" style="3" bestFit="1" customWidth="1"/>
    <col min="12301" max="12301" width="10.7109375" style="3" bestFit="1" customWidth="1"/>
    <col min="12302" max="12302" width="9.140625" style="3"/>
    <col min="12303" max="12303" width="14.28515625" style="3" bestFit="1" customWidth="1"/>
    <col min="12304" max="12544" width="9.140625" style="3"/>
    <col min="12545" max="12545" width="48.140625" style="3" customWidth="1"/>
    <col min="12546" max="12546" width="6.28515625" style="3" bestFit="1" customWidth="1"/>
    <col min="12547" max="12547" width="14.7109375" style="3" customWidth="1"/>
    <col min="12548" max="12548" width="0" style="3" hidden="1" customWidth="1"/>
    <col min="12549" max="12549" width="16" style="3" customWidth="1"/>
    <col min="12550" max="12551" width="0" style="3" hidden="1" customWidth="1"/>
    <col min="12552" max="12552" width="17.85546875" style="3" bestFit="1" customWidth="1"/>
    <col min="12553" max="12553" width="18.42578125" style="3" bestFit="1" customWidth="1"/>
    <col min="12554" max="12554" width="21.85546875" style="3" customWidth="1"/>
    <col min="12555" max="12555" width="9.7109375" style="3" bestFit="1" customWidth="1"/>
    <col min="12556" max="12556" width="14" style="3" bestFit="1" customWidth="1"/>
    <col min="12557" max="12557" width="10.7109375" style="3" bestFit="1" customWidth="1"/>
    <col min="12558" max="12558" width="9.140625" style="3"/>
    <col min="12559" max="12559" width="14.28515625" style="3" bestFit="1" customWidth="1"/>
    <col min="12560" max="12800" width="9.140625" style="3"/>
    <col min="12801" max="12801" width="48.140625" style="3" customWidth="1"/>
    <col min="12802" max="12802" width="6.28515625" style="3" bestFit="1" customWidth="1"/>
    <col min="12803" max="12803" width="14.7109375" style="3" customWidth="1"/>
    <col min="12804" max="12804" width="0" style="3" hidden="1" customWidth="1"/>
    <col min="12805" max="12805" width="16" style="3" customWidth="1"/>
    <col min="12806" max="12807" width="0" style="3" hidden="1" customWidth="1"/>
    <col min="12808" max="12808" width="17.85546875" style="3" bestFit="1" customWidth="1"/>
    <col min="12809" max="12809" width="18.42578125" style="3" bestFit="1" customWidth="1"/>
    <col min="12810" max="12810" width="21.85546875" style="3" customWidth="1"/>
    <col min="12811" max="12811" width="9.7109375" style="3" bestFit="1" customWidth="1"/>
    <col min="12812" max="12812" width="14" style="3" bestFit="1" customWidth="1"/>
    <col min="12813" max="12813" width="10.7109375" style="3" bestFit="1" customWidth="1"/>
    <col min="12814" max="12814" width="9.140625" style="3"/>
    <col min="12815" max="12815" width="14.28515625" style="3" bestFit="1" customWidth="1"/>
    <col min="12816" max="13056" width="9.140625" style="3"/>
    <col min="13057" max="13057" width="48.140625" style="3" customWidth="1"/>
    <col min="13058" max="13058" width="6.28515625" style="3" bestFit="1" customWidth="1"/>
    <col min="13059" max="13059" width="14.7109375" style="3" customWidth="1"/>
    <col min="13060" max="13060" width="0" style="3" hidden="1" customWidth="1"/>
    <col min="13061" max="13061" width="16" style="3" customWidth="1"/>
    <col min="13062" max="13063" width="0" style="3" hidden="1" customWidth="1"/>
    <col min="13064" max="13064" width="17.85546875" style="3" bestFit="1" customWidth="1"/>
    <col min="13065" max="13065" width="18.42578125" style="3" bestFit="1" customWidth="1"/>
    <col min="13066" max="13066" width="21.85546875" style="3" customWidth="1"/>
    <col min="13067" max="13067" width="9.7109375" style="3" bestFit="1" customWidth="1"/>
    <col min="13068" max="13068" width="14" style="3" bestFit="1" customWidth="1"/>
    <col min="13069" max="13069" width="10.7109375" style="3" bestFit="1" customWidth="1"/>
    <col min="13070" max="13070" width="9.140625" style="3"/>
    <col min="13071" max="13071" width="14.28515625" style="3" bestFit="1" customWidth="1"/>
    <col min="13072" max="13312" width="9.140625" style="3"/>
    <col min="13313" max="13313" width="48.140625" style="3" customWidth="1"/>
    <col min="13314" max="13314" width="6.28515625" style="3" bestFit="1" customWidth="1"/>
    <col min="13315" max="13315" width="14.7109375" style="3" customWidth="1"/>
    <col min="13316" max="13316" width="0" style="3" hidden="1" customWidth="1"/>
    <col min="13317" max="13317" width="16" style="3" customWidth="1"/>
    <col min="13318" max="13319" width="0" style="3" hidden="1" customWidth="1"/>
    <col min="13320" max="13320" width="17.85546875" style="3" bestFit="1" customWidth="1"/>
    <col min="13321" max="13321" width="18.42578125" style="3" bestFit="1" customWidth="1"/>
    <col min="13322" max="13322" width="21.85546875" style="3" customWidth="1"/>
    <col min="13323" max="13323" width="9.7109375" style="3" bestFit="1" customWidth="1"/>
    <col min="13324" max="13324" width="14" style="3" bestFit="1" customWidth="1"/>
    <col min="13325" max="13325" width="10.7109375" style="3" bestFit="1" customWidth="1"/>
    <col min="13326" max="13326" width="9.140625" style="3"/>
    <col min="13327" max="13327" width="14.28515625" style="3" bestFit="1" customWidth="1"/>
    <col min="13328" max="13568" width="9.140625" style="3"/>
    <col min="13569" max="13569" width="48.140625" style="3" customWidth="1"/>
    <col min="13570" max="13570" width="6.28515625" style="3" bestFit="1" customWidth="1"/>
    <col min="13571" max="13571" width="14.7109375" style="3" customWidth="1"/>
    <col min="13572" max="13572" width="0" style="3" hidden="1" customWidth="1"/>
    <col min="13573" max="13573" width="16" style="3" customWidth="1"/>
    <col min="13574" max="13575" width="0" style="3" hidden="1" customWidth="1"/>
    <col min="13576" max="13576" width="17.85546875" style="3" bestFit="1" customWidth="1"/>
    <col min="13577" max="13577" width="18.42578125" style="3" bestFit="1" customWidth="1"/>
    <col min="13578" max="13578" width="21.85546875" style="3" customWidth="1"/>
    <col min="13579" max="13579" width="9.7109375" style="3" bestFit="1" customWidth="1"/>
    <col min="13580" max="13580" width="14" style="3" bestFit="1" customWidth="1"/>
    <col min="13581" max="13581" width="10.7109375" style="3" bestFit="1" customWidth="1"/>
    <col min="13582" max="13582" width="9.140625" style="3"/>
    <col min="13583" max="13583" width="14.28515625" style="3" bestFit="1" customWidth="1"/>
    <col min="13584" max="13824" width="9.140625" style="3"/>
    <col min="13825" max="13825" width="48.140625" style="3" customWidth="1"/>
    <col min="13826" max="13826" width="6.28515625" style="3" bestFit="1" customWidth="1"/>
    <col min="13827" max="13827" width="14.7109375" style="3" customWidth="1"/>
    <col min="13828" max="13828" width="0" style="3" hidden="1" customWidth="1"/>
    <col min="13829" max="13829" width="16" style="3" customWidth="1"/>
    <col min="13830" max="13831" width="0" style="3" hidden="1" customWidth="1"/>
    <col min="13832" max="13832" width="17.85546875" style="3" bestFit="1" customWidth="1"/>
    <col min="13833" max="13833" width="18.42578125" style="3" bestFit="1" customWidth="1"/>
    <col min="13834" max="13834" width="21.85546875" style="3" customWidth="1"/>
    <col min="13835" max="13835" width="9.7109375" style="3" bestFit="1" customWidth="1"/>
    <col min="13836" max="13836" width="14" style="3" bestFit="1" customWidth="1"/>
    <col min="13837" max="13837" width="10.7109375" style="3" bestFit="1" customWidth="1"/>
    <col min="13838" max="13838" width="9.140625" style="3"/>
    <col min="13839" max="13839" width="14.28515625" style="3" bestFit="1" customWidth="1"/>
    <col min="13840" max="14080" width="9.140625" style="3"/>
    <col min="14081" max="14081" width="48.140625" style="3" customWidth="1"/>
    <col min="14082" max="14082" width="6.28515625" style="3" bestFit="1" customWidth="1"/>
    <col min="14083" max="14083" width="14.7109375" style="3" customWidth="1"/>
    <col min="14084" max="14084" width="0" style="3" hidden="1" customWidth="1"/>
    <col min="14085" max="14085" width="16" style="3" customWidth="1"/>
    <col min="14086" max="14087" width="0" style="3" hidden="1" customWidth="1"/>
    <col min="14088" max="14088" width="17.85546875" style="3" bestFit="1" customWidth="1"/>
    <col min="14089" max="14089" width="18.42578125" style="3" bestFit="1" customWidth="1"/>
    <col min="14090" max="14090" width="21.85546875" style="3" customWidth="1"/>
    <col min="14091" max="14091" width="9.7109375" style="3" bestFit="1" customWidth="1"/>
    <col min="14092" max="14092" width="14" style="3" bestFit="1" customWidth="1"/>
    <col min="14093" max="14093" width="10.7109375" style="3" bestFit="1" customWidth="1"/>
    <col min="14094" max="14094" width="9.140625" style="3"/>
    <col min="14095" max="14095" width="14.28515625" style="3" bestFit="1" customWidth="1"/>
    <col min="14096" max="14336" width="9.140625" style="3"/>
    <col min="14337" max="14337" width="48.140625" style="3" customWidth="1"/>
    <col min="14338" max="14338" width="6.28515625" style="3" bestFit="1" customWidth="1"/>
    <col min="14339" max="14339" width="14.7109375" style="3" customWidth="1"/>
    <col min="14340" max="14340" width="0" style="3" hidden="1" customWidth="1"/>
    <col min="14341" max="14341" width="16" style="3" customWidth="1"/>
    <col min="14342" max="14343" width="0" style="3" hidden="1" customWidth="1"/>
    <col min="14344" max="14344" width="17.85546875" style="3" bestFit="1" customWidth="1"/>
    <col min="14345" max="14345" width="18.42578125" style="3" bestFit="1" customWidth="1"/>
    <col min="14346" max="14346" width="21.85546875" style="3" customWidth="1"/>
    <col min="14347" max="14347" width="9.7109375" style="3" bestFit="1" customWidth="1"/>
    <col min="14348" max="14348" width="14" style="3" bestFit="1" customWidth="1"/>
    <col min="14349" max="14349" width="10.7109375" style="3" bestFit="1" customWidth="1"/>
    <col min="14350" max="14350" width="9.140625" style="3"/>
    <col min="14351" max="14351" width="14.28515625" style="3" bestFit="1" customWidth="1"/>
    <col min="14352" max="14592" width="9.140625" style="3"/>
    <col min="14593" max="14593" width="48.140625" style="3" customWidth="1"/>
    <col min="14594" max="14594" width="6.28515625" style="3" bestFit="1" customWidth="1"/>
    <col min="14595" max="14595" width="14.7109375" style="3" customWidth="1"/>
    <col min="14596" max="14596" width="0" style="3" hidden="1" customWidth="1"/>
    <col min="14597" max="14597" width="16" style="3" customWidth="1"/>
    <col min="14598" max="14599" width="0" style="3" hidden="1" customWidth="1"/>
    <col min="14600" max="14600" width="17.85546875" style="3" bestFit="1" customWidth="1"/>
    <col min="14601" max="14601" width="18.42578125" style="3" bestFit="1" customWidth="1"/>
    <col min="14602" max="14602" width="21.85546875" style="3" customWidth="1"/>
    <col min="14603" max="14603" width="9.7109375" style="3" bestFit="1" customWidth="1"/>
    <col min="14604" max="14604" width="14" style="3" bestFit="1" customWidth="1"/>
    <col min="14605" max="14605" width="10.7109375" style="3" bestFit="1" customWidth="1"/>
    <col min="14606" max="14606" width="9.140625" style="3"/>
    <col min="14607" max="14607" width="14.28515625" style="3" bestFit="1" customWidth="1"/>
    <col min="14608" max="14848" width="9.140625" style="3"/>
    <col min="14849" max="14849" width="48.140625" style="3" customWidth="1"/>
    <col min="14850" max="14850" width="6.28515625" style="3" bestFit="1" customWidth="1"/>
    <col min="14851" max="14851" width="14.7109375" style="3" customWidth="1"/>
    <col min="14852" max="14852" width="0" style="3" hidden="1" customWidth="1"/>
    <col min="14853" max="14853" width="16" style="3" customWidth="1"/>
    <col min="14854" max="14855" width="0" style="3" hidden="1" customWidth="1"/>
    <col min="14856" max="14856" width="17.85546875" style="3" bestFit="1" customWidth="1"/>
    <col min="14857" max="14857" width="18.42578125" style="3" bestFit="1" customWidth="1"/>
    <col min="14858" max="14858" width="21.85546875" style="3" customWidth="1"/>
    <col min="14859" max="14859" width="9.7109375" style="3" bestFit="1" customWidth="1"/>
    <col min="14860" max="14860" width="14" style="3" bestFit="1" customWidth="1"/>
    <col min="14861" max="14861" width="10.7109375" style="3" bestFit="1" customWidth="1"/>
    <col min="14862" max="14862" width="9.140625" style="3"/>
    <col min="14863" max="14863" width="14.28515625" style="3" bestFit="1" customWidth="1"/>
    <col min="14864" max="15104" width="9.140625" style="3"/>
    <col min="15105" max="15105" width="48.140625" style="3" customWidth="1"/>
    <col min="15106" max="15106" width="6.28515625" style="3" bestFit="1" customWidth="1"/>
    <col min="15107" max="15107" width="14.7109375" style="3" customWidth="1"/>
    <col min="15108" max="15108" width="0" style="3" hidden="1" customWidth="1"/>
    <col min="15109" max="15109" width="16" style="3" customWidth="1"/>
    <col min="15110" max="15111" width="0" style="3" hidden="1" customWidth="1"/>
    <col min="15112" max="15112" width="17.85546875" style="3" bestFit="1" customWidth="1"/>
    <col min="15113" max="15113" width="18.42578125" style="3" bestFit="1" customWidth="1"/>
    <col min="15114" max="15114" width="21.85546875" style="3" customWidth="1"/>
    <col min="15115" max="15115" width="9.7109375" style="3" bestFit="1" customWidth="1"/>
    <col min="15116" max="15116" width="14" style="3" bestFit="1" customWidth="1"/>
    <col min="15117" max="15117" width="10.7109375" style="3" bestFit="1" customWidth="1"/>
    <col min="15118" max="15118" width="9.140625" style="3"/>
    <col min="15119" max="15119" width="14.28515625" style="3" bestFit="1" customWidth="1"/>
    <col min="15120" max="15360" width="9.140625" style="3"/>
    <col min="15361" max="15361" width="48.140625" style="3" customWidth="1"/>
    <col min="15362" max="15362" width="6.28515625" style="3" bestFit="1" customWidth="1"/>
    <col min="15363" max="15363" width="14.7109375" style="3" customWidth="1"/>
    <col min="15364" max="15364" width="0" style="3" hidden="1" customWidth="1"/>
    <col min="15365" max="15365" width="16" style="3" customWidth="1"/>
    <col min="15366" max="15367" width="0" style="3" hidden="1" customWidth="1"/>
    <col min="15368" max="15368" width="17.85546875" style="3" bestFit="1" customWidth="1"/>
    <col min="15369" max="15369" width="18.42578125" style="3" bestFit="1" customWidth="1"/>
    <col min="15370" max="15370" width="21.85546875" style="3" customWidth="1"/>
    <col min="15371" max="15371" width="9.7109375" style="3" bestFit="1" customWidth="1"/>
    <col min="15372" max="15372" width="14" style="3" bestFit="1" customWidth="1"/>
    <col min="15373" max="15373" width="10.7109375" style="3" bestFit="1" customWidth="1"/>
    <col min="15374" max="15374" width="9.140625" style="3"/>
    <col min="15375" max="15375" width="14.28515625" style="3" bestFit="1" customWidth="1"/>
    <col min="15376" max="15616" width="9.140625" style="3"/>
    <col min="15617" max="15617" width="48.140625" style="3" customWidth="1"/>
    <col min="15618" max="15618" width="6.28515625" style="3" bestFit="1" customWidth="1"/>
    <col min="15619" max="15619" width="14.7109375" style="3" customWidth="1"/>
    <col min="15620" max="15620" width="0" style="3" hidden="1" customWidth="1"/>
    <col min="15621" max="15621" width="16" style="3" customWidth="1"/>
    <col min="15622" max="15623" width="0" style="3" hidden="1" customWidth="1"/>
    <col min="15624" max="15624" width="17.85546875" style="3" bestFit="1" customWidth="1"/>
    <col min="15625" max="15625" width="18.42578125" style="3" bestFit="1" customWidth="1"/>
    <col min="15626" max="15626" width="21.85546875" style="3" customWidth="1"/>
    <col min="15627" max="15627" width="9.7109375" style="3" bestFit="1" customWidth="1"/>
    <col min="15628" max="15628" width="14" style="3" bestFit="1" customWidth="1"/>
    <col min="15629" max="15629" width="10.7109375" style="3" bestFit="1" customWidth="1"/>
    <col min="15630" max="15630" width="9.140625" style="3"/>
    <col min="15631" max="15631" width="14.28515625" style="3" bestFit="1" customWidth="1"/>
    <col min="15632" max="15872" width="9.140625" style="3"/>
    <col min="15873" max="15873" width="48.140625" style="3" customWidth="1"/>
    <col min="15874" max="15874" width="6.28515625" style="3" bestFit="1" customWidth="1"/>
    <col min="15875" max="15875" width="14.7109375" style="3" customWidth="1"/>
    <col min="15876" max="15876" width="0" style="3" hidden="1" customWidth="1"/>
    <col min="15877" max="15877" width="16" style="3" customWidth="1"/>
    <col min="15878" max="15879" width="0" style="3" hidden="1" customWidth="1"/>
    <col min="15880" max="15880" width="17.85546875" style="3" bestFit="1" customWidth="1"/>
    <col min="15881" max="15881" width="18.42578125" style="3" bestFit="1" customWidth="1"/>
    <col min="15882" max="15882" width="21.85546875" style="3" customWidth="1"/>
    <col min="15883" max="15883" width="9.7109375" style="3" bestFit="1" customWidth="1"/>
    <col min="15884" max="15884" width="14" style="3" bestFit="1" customWidth="1"/>
    <col min="15885" max="15885" width="10.7109375" style="3" bestFit="1" customWidth="1"/>
    <col min="15886" max="15886" width="9.140625" style="3"/>
    <col min="15887" max="15887" width="14.28515625" style="3" bestFit="1" customWidth="1"/>
    <col min="15888" max="16128" width="9.140625" style="3"/>
    <col min="16129" max="16129" width="48.140625" style="3" customWidth="1"/>
    <col min="16130" max="16130" width="6.28515625" style="3" bestFit="1" customWidth="1"/>
    <col min="16131" max="16131" width="14.7109375" style="3" customWidth="1"/>
    <col min="16132" max="16132" width="0" style="3" hidden="1" customWidth="1"/>
    <col min="16133" max="16133" width="16" style="3" customWidth="1"/>
    <col min="16134" max="16135" width="0" style="3" hidden="1" customWidth="1"/>
    <col min="16136" max="16136" width="17.85546875" style="3" bestFit="1" customWidth="1"/>
    <col min="16137" max="16137" width="18.42578125" style="3" bestFit="1" customWidth="1"/>
    <col min="16138" max="16138" width="21.85546875" style="3" customWidth="1"/>
    <col min="16139" max="16139" width="9.7109375" style="3" bestFit="1" customWidth="1"/>
    <col min="16140" max="16140" width="14" style="3" bestFit="1" customWidth="1"/>
    <col min="16141" max="16141" width="10.7109375" style="3" bestFit="1" customWidth="1"/>
    <col min="16142" max="16142" width="9.140625" style="3"/>
    <col min="16143" max="16143" width="14.28515625" style="3" bestFit="1" customWidth="1"/>
    <col min="16144" max="16384" width="9.140625" style="3"/>
  </cols>
  <sheetData>
    <row r="1" spans="1:12" ht="15.75">
      <c r="A1" s="1" t="s">
        <v>0</v>
      </c>
      <c r="B1" s="2"/>
      <c r="C1" s="2"/>
      <c r="D1" s="2"/>
      <c r="E1" s="2"/>
      <c r="F1" s="2"/>
      <c r="I1" s="3" t="s">
        <v>1</v>
      </c>
    </row>
    <row r="2" spans="1:12">
      <c r="A2" s="4" t="s">
        <v>2</v>
      </c>
      <c r="B2" s="4"/>
      <c r="C2" s="4"/>
      <c r="D2" s="4"/>
      <c r="E2" s="4"/>
      <c r="F2" s="4"/>
    </row>
    <row r="3" spans="1:12">
      <c r="A3" s="4" t="s">
        <v>3</v>
      </c>
      <c r="B3" s="4"/>
      <c r="C3" s="4"/>
      <c r="D3" s="4"/>
    </row>
    <row r="4" spans="1:12">
      <c r="A4" s="4"/>
      <c r="B4" s="4"/>
      <c r="C4" s="3" t="s">
        <v>4</v>
      </c>
      <c r="F4" s="84"/>
      <c r="G4" s="84"/>
    </row>
    <row r="6" spans="1:12" ht="38.25">
      <c r="A6" s="5" t="s">
        <v>5</v>
      </c>
      <c r="B6" s="5" t="s">
        <v>6</v>
      </c>
      <c r="C6" s="6" t="s">
        <v>7</v>
      </c>
      <c r="D6" s="5"/>
      <c r="E6" s="7" t="s">
        <v>8</v>
      </c>
      <c r="F6" s="6" t="s">
        <v>9</v>
      </c>
      <c r="G6" s="8">
        <v>2002</v>
      </c>
    </row>
    <row r="7" spans="1:12">
      <c r="A7" s="9" t="s">
        <v>10</v>
      </c>
      <c r="G7" s="10"/>
    </row>
    <row r="8" spans="1:12">
      <c r="A8" s="9" t="s">
        <v>11</v>
      </c>
      <c r="E8" s="11"/>
      <c r="F8" s="11"/>
      <c r="G8" s="10"/>
    </row>
    <row r="9" spans="1:12">
      <c r="A9" s="12" t="s">
        <v>12</v>
      </c>
      <c r="B9" s="13">
        <v>7</v>
      </c>
      <c r="C9" s="14">
        <f>+[1]Notas!D114</f>
        <v>1086395911.8899999</v>
      </c>
      <c r="D9" s="15"/>
      <c r="E9" s="16">
        <f>+[1]Notas!E114</f>
        <v>1007048514.0400003</v>
      </c>
      <c r="F9" s="16">
        <v>513804324</v>
      </c>
      <c r="G9" s="17" t="e">
        <f>[1]Notas!#REF!</f>
        <v>#REF!</v>
      </c>
    </row>
    <row r="10" spans="1:12" hidden="1">
      <c r="A10" s="18" t="s">
        <v>13</v>
      </c>
      <c r="B10" s="15">
        <v>3</v>
      </c>
      <c r="C10" s="19"/>
      <c r="D10" s="15"/>
      <c r="E10" s="16">
        <f>+[1]Notas!D123</f>
        <v>0</v>
      </c>
      <c r="F10" s="16">
        <f>+[1]Notas!E123</f>
        <v>0</v>
      </c>
      <c r="G10" s="17">
        <f>+[1]Notas!F123</f>
        <v>0</v>
      </c>
    </row>
    <row r="11" spans="1:12" hidden="1">
      <c r="A11" s="18" t="s">
        <v>14</v>
      </c>
      <c r="B11" s="15">
        <v>4</v>
      </c>
      <c r="C11" s="19"/>
      <c r="D11" s="15"/>
      <c r="E11" s="16">
        <f>+[1]Notas!D132</f>
        <v>0</v>
      </c>
      <c r="F11" s="16">
        <f>+[1]Notas!E132</f>
        <v>0</v>
      </c>
      <c r="G11" s="17" t="e">
        <f>+[1]Notas!#REF!</f>
        <v>#REF!</v>
      </c>
    </row>
    <row r="12" spans="1:12" hidden="1">
      <c r="A12" s="18" t="s">
        <v>15</v>
      </c>
      <c r="B12" s="15">
        <v>14</v>
      </c>
      <c r="C12" s="19"/>
      <c r="D12" s="15"/>
      <c r="E12" s="16">
        <f>[1]Notas!D311</f>
        <v>0</v>
      </c>
      <c r="F12" s="16">
        <f>[1]Notas!E311</f>
        <v>0</v>
      </c>
      <c r="G12" s="17" t="e">
        <f>[1]Notas!#REF!</f>
        <v>#REF!</v>
      </c>
    </row>
    <row r="13" spans="1:12">
      <c r="A13" s="18" t="s">
        <v>16</v>
      </c>
      <c r="B13" s="15">
        <v>8</v>
      </c>
      <c r="C13" s="20">
        <f>+[1]Notas!D138</f>
        <v>18182830.420000002</v>
      </c>
      <c r="D13" s="15"/>
      <c r="E13" s="16">
        <f>+[1]Notas!E138</f>
        <v>18993811.390000001</v>
      </c>
      <c r="F13" s="16">
        <v>9307597.5299999993</v>
      </c>
      <c r="G13" s="17" t="e">
        <f>[1]Notas!#REF!</f>
        <v>#REF!</v>
      </c>
      <c r="J13" s="21"/>
      <c r="L13" s="22"/>
    </row>
    <row r="14" spans="1:12" s="25" customFormat="1">
      <c r="A14" s="12" t="s">
        <v>17</v>
      </c>
      <c r="B14" s="13">
        <v>9</v>
      </c>
      <c r="C14" s="23">
        <f>+[1]Notas!D146</f>
        <v>295486982.48000002</v>
      </c>
      <c r="D14" s="13"/>
      <c r="E14" s="24">
        <f>+[1]Notas!E146</f>
        <v>265322347.09999999</v>
      </c>
      <c r="F14" s="24"/>
      <c r="G14" s="24"/>
      <c r="L14" s="26"/>
    </row>
    <row r="15" spans="1:12" s="25" customFormat="1">
      <c r="A15" s="12" t="s">
        <v>18</v>
      </c>
      <c r="B15" s="13">
        <v>10</v>
      </c>
      <c r="C15" s="27">
        <f>+[1]Notas!D154</f>
        <v>14931807.92</v>
      </c>
      <c r="D15" s="13"/>
      <c r="E15" s="24">
        <f>+[1]Notas!E153</f>
        <v>29863615.920000002</v>
      </c>
      <c r="F15" s="24"/>
      <c r="G15" s="24"/>
      <c r="K15" s="28"/>
      <c r="L15" s="26"/>
    </row>
    <row r="16" spans="1:12" hidden="1">
      <c r="A16" s="18" t="s">
        <v>19</v>
      </c>
      <c r="B16" s="15">
        <v>6</v>
      </c>
      <c r="C16" s="29"/>
      <c r="D16" s="15"/>
      <c r="E16" s="16">
        <f>[1]Notas!D170</f>
        <v>0</v>
      </c>
      <c r="F16" s="16">
        <f>[1]Notas!E170</f>
        <v>0</v>
      </c>
      <c r="G16" s="17" t="e">
        <f>[1]Notas!#REF!</f>
        <v>#REF!</v>
      </c>
      <c r="L16" s="22"/>
    </row>
    <row r="17" spans="1:18">
      <c r="A17" s="30" t="s">
        <v>20</v>
      </c>
      <c r="B17" s="15"/>
      <c r="C17" s="31">
        <f>SUM(C9:C16)</f>
        <v>1414997532.71</v>
      </c>
      <c r="D17" s="15"/>
      <c r="E17" s="32">
        <f>SUM(E9:E16)</f>
        <v>1321228288.4500003</v>
      </c>
      <c r="F17" s="32">
        <f>SUM(F9:F16)</f>
        <v>523111921.52999997</v>
      </c>
      <c r="G17" s="33" t="e">
        <f>SUM(G9:G22)</f>
        <v>#REF!</v>
      </c>
      <c r="J17" s="34"/>
      <c r="K17" s="21"/>
      <c r="L17" s="22"/>
    </row>
    <row r="18" spans="1:18">
      <c r="A18" s="18"/>
      <c r="B18" s="15"/>
      <c r="C18" s="15"/>
      <c r="D18" s="15"/>
      <c r="E18" s="35"/>
      <c r="F18" s="35"/>
      <c r="G18" s="34"/>
      <c r="L18" s="22"/>
    </row>
    <row r="19" spans="1:18">
      <c r="A19" s="30" t="s">
        <v>21</v>
      </c>
      <c r="B19" s="15"/>
      <c r="C19" s="15"/>
      <c r="D19" s="15"/>
      <c r="E19" s="35"/>
      <c r="F19" s="35"/>
      <c r="G19" s="34"/>
      <c r="J19" s="36"/>
      <c r="L19" s="22"/>
    </row>
    <row r="20" spans="1:18">
      <c r="A20" s="18" t="s">
        <v>22</v>
      </c>
      <c r="B20" s="15">
        <v>11</v>
      </c>
      <c r="C20" s="37">
        <f>+[1]Notas!D179</f>
        <v>1323075811.55</v>
      </c>
      <c r="D20" s="15"/>
      <c r="E20" s="37">
        <f>+[1]Notas!E179</f>
        <v>1299750495.55</v>
      </c>
      <c r="F20" s="37">
        <v>1323304201.3499999</v>
      </c>
      <c r="G20" s="34"/>
      <c r="H20" s="38"/>
      <c r="I20" s="34"/>
      <c r="J20" s="34"/>
      <c r="L20" s="22"/>
    </row>
    <row r="21" spans="1:18">
      <c r="A21" s="12" t="s">
        <v>23</v>
      </c>
      <c r="B21" s="13">
        <v>12</v>
      </c>
      <c r="C21" s="39">
        <f>+[1]Notas!D234</f>
        <v>165711283.09999999</v>
      </c>
      <c r="D21" s="13"/>
      <c r="E21" s="24">
        <f>+[1]Notas!E234</f>
        <v>177876408.60000002</v>
      </c>
      <c r="F21" s="40">
        <v>187340916.41999999</v>
      </c>
      <c r="G21" s="34"/>
      <c r="H21" s="22"/>
      <c r="I21" s="34"/>
      <c r="L21" s="22"/>
    </row>
    <row r="22" spans="1:18">
      <c r="A22" s="12" t="s">
        <v>24</v>
      </c>
      <c r="B22" s="13">
        <v>13</v>
      </c>
      <c r="C22" s="41">
        <f>+[1]Notas!D249</f>
        <v>3794045.2399999984</v>
      </c>
      <c r="D22" s="15"/>
      <c r="E22" s="16">
        <f>+[1]Notas!E249</f>
        <v>7588085.2399999984</v>
      </c>
      <c r="F22" s="40">
        <v>15176167</v>
      </c>
      <c r="G22" s="34"/>
      <c r="I22" s="34"/>
      <c r="L22" s="22"/>
    </row>
    <row r="23" spans="1:18">
      <c r="A23" s="30" t="s">
        <v>25</v>
      </c>
      <c r="B23" s="15"/>
      <c r="C23" s="38">
        <f>SUM(C20:C22)</f>
        <v>1492581139.8899999</v>
      </c>
      <c r="D23" s="15"/>
      <c r="E23" s="32">
        <f>SUM(E20:E22)</f>
        <v>1485214989.3900001</v>
      </c>
      <c r="F23" s="32">
        <f>SUM(F20:F22)</f>
        <v>1525821284.77</v>
      </c>
      <c r="G23" s="34"/>
      <c r="L23" s="22"/>
    </row>
    <row r="24" spans="1:18">
      <c r="A24" s="18"/>
      <c r="E24" s="11"/>
      <c r="F24" s="11"/>
      <c r="G24" s="42" t="e">
        <f>[1]Notas!#REF!</f>
        <v>#REF!</v>
      </c>
      <c r="L24" s="22"/>
    </row>
    <row r="25" spans="1:18" ht="14.25" thickBot="1">
      <c r="A25" s="30" t="s">
        <v>26</v>
      </c>
      <c r="C25" s="43">
        <f>+C23+C17</f>
        <v>2907578672.5999999</v>
      </c>
      <c r="D25" s="44"/>
      <c r="E25" s="45">
        <f>+E17+E23</f>
        <v>2806443277.8400002</v>
      </c>
      <c r="F25" s="46">
        <f>+F17+F23</f>
        <v>2048933206.3</v>
      </c>
      <c r="G25" s="34"/>
      <c r="H25" s="34"/>
      <c r="I25" s="36"/>
      <c r="L25" s="22"/>
    </row>
    <row r="26" spans="1:18" ht="14.25" thickTop="1">
      <c r="A26" s="18"/>
      <c r="E26" s="11"/>
      <c r="F26" s="11"/>
      <c r="G26" s="34"/>
      <c r="L26" s="22"/>
    </row>
    <row r="27" spans="1:18">
      <c r="A27" s="47" t="s">
        <v>27</v>
      </c>
      <c r="B27" s="10"/>
      <c r="C27" s="10"/>
      <c r="D27" s="10"/>
      <c r="E27" s="48"/>
      <c r="F27" s="48"/>
      <c r="G27" s="42" t="e">
        <f>[1]Notas!#REF!</f>
        <v>#REF!</v>
      </c>
      <c r="L27" s="22"/>
      <c r="R27" s="3" t="s">
        <v>1</v>
      </c>
    </row>
    <row r="28" spans="1:18">
      <c r="A28" s="47" t="s">
        <v>28</v>
      </c>
      <c r="B28" s="10"/>
      <c r="C28" s="10"/>
      <c r="D28" s="10"/>
      <c r="E28" s="48"/>
      <c r="F28" s="48"/>
      <c r="G28" s="33" t="e">
        <f>SUM(G27)</f>
        <v>#REF!</v>
      </c>
      <c r="L28" s="22"/>
    </row>
    <row r="29" spans="1:18" hidden="1">
      <c r="A29" s="49" t="s">
        <v>29</v>
      </c>
      <c r="B29" s="50">
        <v>14</v>
      </c>
      <c r="C29" s="16">
        <f>+[1]Notas!D272</f>
        <v>0</v>
      </c>
      <c r="D29" s="50"/>
      <c r="E29" s="16">
        <f>+[1]Notas!E272</f>
        <v>0</v>
      </c>
      <c r="F29" s="16">
        <v>3927</v>
      </c>
      <c r="G29" s="34"/>
      <c r="L29" s="22"/>
    </row>
    <row r="30" spans="1:18" hidden="1">
      <c r="A30" s="49" t="s">
        <v>30</v>
      </c>
      <c r="B30" s="50">
        <v>10</v>
      </c>
      <c r="C30" s="16"/>
      <c r="D30" s="50"/>
      <c r="E30" s="16">
        <f>[1]Notas!D261</f>
        <v>0</v>
      </c>
      <c r="F30" s="16"/>
      <c r="G30" s="33"/>
      <c r="L30" s="22"/>
    </row>
    <row r="31" spans="1:18">
      <c r="A31" s="49" t="s">
        <v>31</v>
      </c>
      <c r="B31" s="50">
        <v>15</v>
      </c>
      <c r="C31" s="16">
        <f>+[1]Notas!D280</f>
        <v>722249730.38</v>
      </c>
      <c r="D31" s="50"/>
      <c r="E31" s="16">
        <f>+[1]Notas!E280</f>
        <v>373394094.47000003</v>
      </c>
      <c r="F31" s="16">
        <v>196381139.03999999</v>
      </c>
      <c r="G31" s="33"/>
      <c r="L31" s="22"/>
    </row>
    <row r="32" spans="1:18" hidden="1">
      <c r="A32" s="49" t="s">
        <v>32</v>
      </c>
      <c r="B32" s="50">
        <v>14</v>
      </c>
      <c r="C32" s="16" t="str">
        <f>[1]Notas!B313</f>
        <v>Cuentas por Pagar Relacionadas</v>
      </c>
      <c r="D32" s="50"/>
      <c r="E32" s="16">
        <f>[1]Notas!D313</f>
        <v>0</v>
      </c>
      <c r="F32" s="16">
        <f>[1]Notas!E313</f>
        <v>0</v>
      </c>
      <c r="G32" s="51"/>
      <c r="L32" s="22"/>
    </row>
    <row r="33" spans="1:27">
      <c r="A33" s="49" t="s">
        <v>33</v>
      </c>
      <c r="B33" s="50">
        <v>16</v>
      </c>
      <c r="C33" s="52">
        <f>+[1]Notas!D306</f>
        <v>125166845.70999999</v>
      </c>
      <c r="D33" s="50"/>
      <c r="E33" s="16">
        <f>+[1]Notas!E306</f>
        <v>21405773.140000001</v>
      </c>
      <c r="F33" s="16">
        <v>160967.24</v>
      </c>
      <c r="G33" s="51"/>
      <c r="J33" s="34"/>
      <c r="L33" s="22"/>
    </row>
    <row r="34" spans="1:27" ht="14.25" hidden="1" thickBot="1">
      <c r="A34" s="49" t="s">
        <v>34</v>
      </c>
      <c r="B34" s="50">
        <v>17</v>
      </c>
      <c r="C34" s="50"/>
      <c r="D34" s="50"/>
      <c r="E34" s="16">
        <v>0</v>
      </c>
      <c r="F34" s="16">
        <v>0</v>
      </c>
      <c r="G34" s="53" t="e">
        <f>+G28+#REF!+G17</f>
        <v>#REF!</v>
      </c>
      <c r="L34" s="22"/>
    </row>
    <row r="35" spans="1:27" hidden="1">
      <c r="A35" s="49" t="s">
        <v>35</v>
      </c>
      <c r="B35" s="50">
        <v>15</v>
      </c>
      <c r="C35" s="50"/>
      <c r="D35" s="50"/>
      <c r="E35" s="52">
        <f>-[1]Notas!D322</f>
        <v>0</v>
      </c>
      <c r="F35" s="52">
        <f>-[1]Notas!E322</f>
        <v>0</v>
      </c>
      <c r="G35" s="10"/>
      <c r="L35" s="22"/>
    </row>
    <row r="36" spans="1:27">
      <c r="A36" s="47" t="s">
        <v>36</v>
      </c>
      <c r="B36" s="50"/>
      <c r="C36" s="54">
        <f>SUM(C29:C35)</f>
        <v>847416576.09000003</v>
      </c>
      <c r="D36" s="50"/>
      <c r="E36" s="32">
        <f>SUM(E29:E35)</f>
        <v>394799867.61000001</v>
      </c>
      <c r="F36" s="32">
        <f>SUM(F29:F35)</f>
        <v>196546033.28</v>
      </c>
      <c r="L36" s="22"/>
    </row>
    <row r="37" spans="1:27">
      <c r="A37" s="18"/>
      <c r="E37" s="11"/>
      <c r="F37" s="11"/>
      <c r="L37" s="55"/>
    </row>
    <row r="38" spans="1:27" hidden="1">
      <c r="A38" s="47" t="s">
        <v>37</v>
      </c>
      <c r="B38" s="50"/>
      <c r="C38" s="50"/>
      <c r="D38" s="50"/>
      <c r="E38" s="56"/>
      <c r="F38" s="56"/>
    </row>
    <row r="39" spans="1:27" hidden="1">
      <c r="A39" s="49" t="s">
        <v>38</v>
      </c>
      <c r="B39" s="50"/>
      <c r="C39" s="57">
        <v>0</v>
      </c>
      <c r="D39" s="50"/>
      <c r="E39" s="16">
        <f>[1]Notas!D323</f>
        <v>0</v>
      </c>
      <c r="F39" s="16">
        <f>[1]Notas!E323</f>
        <v>0</v>
      </c>
    </row>
    <row r="40" spans="1:27" hidden="1">
      <c r="A40" s="47" t="s">
        <v>39</v>
      </c>
      <c r="B40" s="58"/>
      <c r="C40" s="38">
        <f>SUM(C39)</f>
        <v>0</v>
      </c>
      <c r="D40" s="58"/>
      <c r="E40" s="32">
        <f>SUM(E39)</f>
        <v>0</v>
      </c>
      <c r="F40" s="32">
        <f>SUM(F39)</f>
        <v>0</v>
      </c>
    </row>
    <row r="41" spans="1:27">
      <c r="A41" s="47"/>
      <c r="B41" s="58"/>
      <c r="C41" s="58"/>
      <c r="D41" s="58"/>
      <c r="E41" s="59"/>
      <c r="F41" s="59"/>
    </row>
    <row r="42" spans="1:27">
      <c r="A42" s="47" t="s">
        <v>40</v>
      </c>
      <c r="B42" s="58"/>
      <c r="C42" s="60">
        <f>+C36+C40</f>
        <v>847416576.09000003</v>
      </c>
      <c r="D42" s="61"/>
      <c r="E42" s="62">
        <f>E40+E36</f>
        <v>394799867.61000001</v>
      </c>
      <c r="F42" s="63">
        <f>F40+F36</f>
        <v>196546033.28</v>
      </c>
    </row>
    <row r="43" spans="1:27">
      <c r="A43" s="18"/>
      <c r="E43" s="11"/>
      <c r="F43" s="11"/>
      <c r="I43" s="22"/>
      <c r="J43" s="26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</row>
    <row r="44" spans="1:27">
      <c r="A44" s="47" t="s">
        <v>41</v>
      </c>
      <c r="B44" s="35">
        <v>17</v>
      </c>
      <c r="C44" s="35"/>
      <c r="D44" s="35"/>
      <c r="E44" s="56"/>
      <c r="F44" s="56"/>
      <c r="G44" s="11"/>
      <c r="H44" s="11"/>
      <c r="J44" s="26"/>
      <c r="L44" s="25"/>
      <c r="M44" s="64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</row>
    <row r="45" spans="1:27">
      <c r="A45" s="49" t="s">
        <v>42</v>
      </c>
      <c r="B45" s="65" t="s">
        <v>43</v>
      </c>
      <c r="C45" s="16">
        <f>+[1]Notas!D331</f>
        <v>1379691187.8800001</v>
      </c>
      <c r="D45" s="65"/>
      <c r="E45" s="16">
        <f>+[1]Notas!E331</f>
        <v>1379691187.8800001</v>
      </c>
      <c r="F45" s="16">
        <v>1379691187.8800001</v>
      </c>
      <c r="G45" s="11"/>
      <c r="H45" s="11"/>
      <c r="J45" s="26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</row>
    <row r="46" spans="1:27" hidden="1">
      <c r="A46" s="49" t="s">
        <v>44</v>
      </c>
      <c r="B46" s="65" t="s">
        <v>45</v>
      </c>
      <c r="C46" s="16"/>
      <c r="D46" s="65"/>
      <c r="E46" s="16">
        <f>+[1]Notas!D335</f>
        <v>0</v>
      </c>
      <c r="F46" s="16"/>
      <c r="G46" s="11"/>
      <c r="H46" s="11"/>
      <c r="J46" s="26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 spans="1:27" hidden="1">
      <c r="A47" s="49" t="s">
        <v>46</v>
      </c>
      <c r="B47" s="65" t="s">
        <v>47</v>
      </c>
      <c r="C47" s="16"/>
      <c r="D47" s="65"/>
      <c r="E47" s="16">
        <f>+[1]Notas!D347</f>
        <v>0</v>
      </c>
      <c r="F47" s="16"/>
      <c r="G47" s="11"/>
      <c r="H47" s="11"/>
      <c r="J47" s="26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</row>
    <row r="48" spans="1:27">
      <c r="A48" s="66" t="s">
        <v>48</v>
      </c>
      <c r="B48" s="61" t="s">
        <v>49</v>
      </c>
      <c r="C48" s="24">
        <f>+'[1]Estado de rendimiento'!C38</f>
        <v>-364724043.14000034</v>
      </c>
      <c r="D48" s="61"/>
      <c r="E48" s="24">
        <f>+'[1]Estado de rendimiento'!D38</f>
        <v>389609863.25</v>
      </c>
      <c r="F48" s="16">
        <f>+'[1]Estado de rendimiento'!E38</f>
        <v>247216551.53999996</v>
      </c>
      <c r="G48" s="11"/>
      <c r="H48" s="11"/>
      <c r="J48" s="26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</row>
    <row r="49" spans="1:27">
      <c r="A49" s="49" t="s">
        <v>50</v>
      </c>
      <c r="B49" s="65" t="s">
        <v>49</v>
      </c>
      <c r="C49" s="24">
        <f>+[1]Notas!D354</f>
        <v>1045194951.77</v>
      </c>
      <c r="D49" s="61"/>
      <c r="E49" s="24">
        <f>+[1]Notas!E354</f>
        <v>642342359.10000002</v>
      </c>
      <c r="F49" s="16">
        <f>300127859+10614</f>
        <v>300138473</v>
      </c>
      <c r="G49" s="11"/>
      <c r="H49" s="56"/>
      <c r="J49" s="26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</row>
    <row r="50" spans="1:27" hidden="1">
      <c r="A50" s="49" t="s">
        <v>51</v>
      </c>
      <c r="B50" s="67"/>
      <c r="C50" s="67"/>
      <c r="D50" s="67"/>
      <c r="E50" s="52">
        <v>0</v>
      </c>
      <c r="F50" s="52">
        <v>0</v>
      </c>
      <c r="G50" s="11"/>
      <c r="H50" s="11"/>
    </row>
    <row r="51" spans="1:27">
      <c r="A51" s="68" t="s">
        <v>52</v>
      </c>
      <c r="B51" s="69"/>
      <c r="C51" s="70">
        <f>SUM(C45:C50)</f>
        <v>2060162096.5099998</v>
      </c>
      <c r="D51" s="67"/>
      <c r="E51" s="32">
        <f>SUM(E45:E50)</f>
        <v>2411643410.23</v>
      </c>
      <c r="F51" s="32">
        <f>SUM(F45:F50)</f>
        <v>1927046212.4200001</v>
      </c>
      <c r="G51" s="11"/>
      <c r="H51" s="11"/>
    </row>
    <row r="52" spans="1:27">
      <c r="A52" s="49"/>
      <c r="B52" s="48"/>
      <c r="C52" s="48"/>
      <c r="D52" s="48"/>
      <c r="E52" s="71"/>
      <c r="F52" s="71"/>
      <c r="G52" s="11"/>
      <c r="H52" s="11"/>
    </row>
    <row r="53" spans="1:27" ht="14.25" thickBot="1">
      <c r="A53" s="47" t="s">
        <v>53</v>
      </c>
      <c r="B53" s="10"/>
      <c r="C53" s="72">
        <f>+C42+C51</f>
        <v>2907578672.5999999</v>
      </c>
      <c r="D53" s="10"/>
      <c r="E53" s="45">
        <f>E51+E42</f>
        <v>2806443277.8400002</v>
      </c>
      <c r="F53" s="46">
        <f>F51+F42</f>
        <v>2123592245.7</v>
      </c>
      <c r="H53" s="22"/>
      <c r="I53" s="36"/>
    </row>
    <row r="54" spans="1:27" ht="14.25" thickTop="1">
      <c r="A54" s="73"/>
      <c r="B54" s="10"/>
      <c r="C54" s="74"/>
      <c r="D54" s="10"/>
      <c r="E54" s="59"/>
      <c r="F54" s="59"/>
    </row>
    <row r="55" spans="1:27">
      <c r="A55" s="73"/>
      <c r="B55" s="10"/>
      <c r="C55" s="74"/>
      <c r="D55" s="10"/>
      <c r="E55" s="59"/>
      <c r="F55" s="59"/>
    </row>
    <row r="56" spans="1:27">
      <c r="A56" s="73"/>
      <c r="B56" s="10"/>
      <c r="C56" s="74"/>
      <c r="D56" s="10"/>
      <c r="E56" s="59"/>
      <c r="F56" s="59"/>
    </row>
    <row r="57" spans="1:27">
      <c r="A57" s="73"/>
      <c r="B57" s="10"/>
      <c r="C57" s="74"/>
      <c r="D57" s="10"/>
      <c r="E57" s="59"/>
      <c r="F57" s="59"/>
    </row>
    <row r="58" spans="1:27" ht="15">
      <c r="A58"/>
      <c r="B58" s="75"/>
      <c r="C58" s="75"/>
      <c r="D58" s="75"/>
      <c r="E58" s="76"/>
      <c r="F58" s="59"/>
    </row>
    <row r="59" spans="1:27" ht="15">
      <c r="A59" s="75"/>
      <c r="B59" s="75"/>
      <c r="C59" s="75"/>
      <c r="D59" s="75"/>
      <c r="E59" s="75"/>
      <c r="F59"/>
      <c r="G59"/>
    </row>
    <row r="60" spans="1:27" ht="13.5" customHeight="1">
      <c r="A60" s="77" t="s">
        <v>54</v>
      </c>
      <c r="B60" s="78" t="s">
        <v>55</v>
      </c>
      <c r="C60" s="77"/>
      <c r="D60" s="77"/>
      <c r="E60" s="77"/>
      <c r="F60" s="77"/>
      <c r="G60" s="77"/>
      <c r="H60" s="77"/>
    </row>
    <row r="61" spans="1:27" ht="15">
      <c r="C61" s="79"/>
      <c r="D61" s="75"/>
      <c r="E61" s="75"/>
      <c r="F61"/>
      <c r="G61"/>
    </row>
    <row r="62" spans="1:27" ht="15">
      <c r="A62"/>
      <c r="B62"/>
      <c r="C62"/>
      <c r="D62"/>
      <c r="E62"/>
      <c r="F62" s="75"/>
      <c r="G62" s="75"/>
    </row>
    <row r="63" spans="1:27" ht="15">
      <c r="A63"/>
      <c r="B63"/>
      <c r="C63"/>
      <c r="D63"/>
      <c r="E63"/>
      <c r="F63" s="75"/>
      <c r="G63" s="75"/>
    </row>
    <row r="64" spans="1:27" ht="15">
      <c r="A64"/>
      <c r="B64"/>
      <c r="C64"/>
      <c r="D64"/>
      <c r="E64"/>
      <c r="F64" s="80"/>
      <c r="G64" s="75"/>
    </row>
    <row r="65" spans="1:7" ht="15">
      <c r="A65" s="81" t="s">
        <v>56</v>
      </c>
      <c r="B65"/>
      <c r="C65"/>
      <c r="D65"/>
      <c r="E65"/>
      <c r="F65" s="75"/>
      <c r="G65" s="75"/>
    </row>
    <row r="66" spans="1:7" ht="15">
      <c r="A66" s="82" t="s">
        <v>57</v>
      </c>
      <c r="B66"/>
      <c r="C66"/>
      <c r="D66"/>
      <c r="E66"/>
      <c r="F66"/>
      <c r="G66"/>
    </row>
    <row r="67" spans="1:7" ht="15">
      <c r="B67"/>
      <c r="C67"/>
      <c r="D67"/>
      <c r="E67"/>
      <c r="F67"/>
      <c r="G67"/>
    </row>
    <row r="68" spans="1:7" ht="15">
      <c r="A68"/>
      <c r="B68"/>
      <c r="C68"/>
      <c r="D68"/>
      <c r="E68"/>
      <c r="F68"/>
      <c r="G68"/>
    </row>
    <row r="69" spans="1:7" ht="15">
      <c r="A69"/>
      <c r="B69"/>
      <c r="C69"/>
      <c r="D69"/>
      <c r="E69"/>
      <c r="F69"/>
      <c r="G69"/>
    </row>
    <row r="70" spans="1:7" ht="15">
      <c r="B70"/>
      <c r="C70"/>
      <c r="D70"/>
      <c r="E70"/>
      <c r="F70"/>
      <c r="G70"/>
    </row>
    <row r="71" spans="1:7" ht="15">
      <c r="B71"/>
      <c r="C71"/>
      <c r="D71"/>
      <c r="E71"/>
      <c r="F71"/>
      <c r="G71"/>
    </row>
    <row r="72" spans="1:7" ht="15">
      <c r="B72"/>
      <c r="C72"/>
      <c r="D72"/>
      <c r="E72"/>
      <c r="F72"/>
      <c r="G72"/>
    </row>
    <row r="73" spans="1:7" ht="15">
      <c r="A73"/>
      <c r="B73"/>
      <c r="C73"/>
      <c r="D73"/>
      <c r="E73"/>
      <c r="F73"/>
      <c r="G73"/>
    </row>
    <row r="74" spans="1:7" ht="15">
      <c r="E74" s="83"/>
      <c r="F74"/>
      <c r="G74"/>
    </row>
    <row r="75" spans="1:7" ht="15">
      <c r="F75"/>
      <c r="G75"/>
    </row>
    <row r="76" spans="1:7" ht="15">
      <c r="F76"/>
      <c r="G76"/>
    </row>
    <row r="77" spans="1:7" ht="15">
      <c r="F77"/>
      <c r="G77"/>
    </row>
    <row r="78" spans="1:7" ht="15">
      <c r="A78"/>
      <c r="B78"/>
      <c r="C78"/>
      <c r="D78"/>
      <c r="E78"/>
      <c r="F78"/>
      <c r="G78"/>
    </row>
    <row r="79" spans="1:7">
      <c r="A79" s="11"/>
    </row>
    <row r="80" spans="1:7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>
      <c r="A94" s="11"/>
    </row>
    <row r="95" spans="1:1">
      <c r="A95" s="11"/>
    </row>
    <row r="96" spans="1:1">
      <c r="A96" s="11"/>
    </row>
    <row r="97" spans="1:1">
      <c r="A97" s="11"/>
    </row>
    <row r="98" spans="1:1">
      <c r="A98" s="11"/>
    </row>
    <row r="99" spans="1:1">
      <c r="A99" s="11"/>
    </row>
    <row r="100" spans="1:1">
      <c r="A100" s="11"/>
    </row>
    <row r="101" spans="1:1">
      <c r="A101" s="11"/>
    </row>
    <row r="102" spans="1:1">
      <c r="A102" s="11"/>
    </row>
    <row r="103" spans="1:1">
      <c r="A103" s="11"/>
    </row>
    <row r="104" spans="1:1">
      <c r="A104" s="11"/>
    </row>
    <row r="105" spans="1:1">
      <c r="A105" s="11"/>
    </row>
    <row r="106" spans="1:1">
      <c r="A106" s="11"/>
    </row>
    <row r="107" spans="1:1">
      <c r="A107" s="11"/>
    </row>
    <row r="108" spans="1:1">
      <c r="A108" s="11"/>
    </row>
    <row r="109" spans="1:1">
      <c r="A109" s="11"/>
    </row>
    <row r="110" spans="1:1">
      <c r="A110" s="11"/>
    </row>
    <row r="111" spans="1:1">
      <c r="A111" s="11"/>
    </row>
    <row r="112" spans="1:1">
      <c r="A112" s="11"/>
    </row>
    <row r="113" spans="1:1">
      <c r="A113" s="11"/>
    </row>
    <row r="114" spans="1:1">
      <c r="A114" s="11"/>
    </row>
    <row r="115" spans="1:1">
      <c r="A115" s="11"/>
    </row>
    <row r="116" spans="1:1">
      <c r="A116" s="11"/>
    </row>
    <row r="132" ht="25.5" customHeight="1"/>
    <row r="214" ht="40.5" customHeight="1"/>
    <row r="222" ht="111.75" customHeight="1"/>
    <row r="234" ht="49.5" customHeight="1"/>
    <row r="255" ht="70.5" customHeight="1"/>
    <row r="259" ht="21" customHeight="1"/>
    <row r="262" ht="39.75" customHeight="1"/>
    <row r="263" ht="21" customHeight="1"/>
    <row r="276" ht="16.5" customHeight="1"/>
    <row r="295" ht="50.25" customHeight="1"/>
    <row r="296" ht="105.75" customHeight="1"/>
    <row r="297" ht="62.25" customHeight="1"/>
    <row r="301" ht="42" customHeight="1"/>
    <row r="302" ht="39.75" customHeight="1"/>
    <row r="303" ht="27" customHeight="1"/>
  </sheetData>
  <sheetProtection password="B408" sheet="1" objects="1" scenarios="1"/>
  <mergeCells count="1">
    <mergeCell ref="F4:G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dcterms:created xsi:type="dcterms:W3CDTF">2025-01-27T17:44:03Z</dcterms:created>
  <dcterms:modified xsi:type="dcterms:W3CDTF">2025-01-28T17:08:29Z</dcterms:modified>
</cp:coreProperties>
</file>