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PRESUPUESTO APROBADO\Presupuesto año 2022\"/>
    </mc:Choice>
  </mc:AlternateContent>
  <bookViews>
    <workbookView xWindow="0" yWindow="0" windowWidth="28800" windowHeight="11610"/>
  </bookViews>
  <sheets>
    <sheet name="Plantilla Presupuesto" sheetId="2" r:id="rId1"/>
  </sheets>
  <calcPr calcId="977461"/>
</workbook>
</file>

<file path=xl/calcChain.xml><?xml version="1.0" encoding="utf-8"?>
<calcChain xmlns="http://schemas.openxmlformats.org/spreadsheetml/2006/main">
  <c r="C33" i="2" l="1"/>
  <c r="C51" i="2"/>
  <c r="C25" i="2"/>
  <c r="C15" i="2"/>
  <c r="C61" i="2"/>
  <c r="C35" i="2"/>
  <c r="C69" i="2"/>
  <c r="C66" i="2"/>
  <c r="C43" i="2"/>
  <c r="B51" i="2"/>
  <c r="C82" i="2"/>
  <c r="C79" i="2"/>
  <c r="C76" i="2"/>
  <c r="C84" i="2"/>
  <c r="B82" i="2"/>
  <c r="B79" i="2"/>
  <c r="B76" i="2"/>
  <c r="B84" i="2"/>
  <c r="B69" i="2"/>
  <c r="B66" i="2"/>
  <c r="B61" i="2"/>
  <c r="B35" i="2"/>
  <c r="B25" i="2"/>
  <c r="B15" i="2"/>
  <c r="B9" i="2"/>
  <c r="C9" i="2"/>
  <c r="C73" i="2"/>
  <c r="C86" i="2"/>
  <c r="B73" i="2"/>
  <c r="B86" i="2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<sst xmlns="http://schemas.openxmlformats.org/spreadsheetml/2006/main" count="92" uniqueCount="92">
  <si>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</si>
  <si>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</si>
  <si>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</si>
  <si>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</si>
  <si>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</si>
  <si>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</si>
  <si>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</si>
  <si>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</si>
  <si>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</si>
  <si>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</si>
  <si>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</si>
  <si>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</si>
  <si>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</si>
  <si>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</si>
  <si>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</si>
  <si>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</si>
  <si>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</si>
  <si>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</si>
  <si>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</si>
  <si>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</si>
  <si>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</si>
  <si>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</si>
  <si>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</si>
  <si>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</si>
  <si>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</si>
  <si>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</si>
  <si>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</si>
  <si>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</si>
  <si>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</si>
  <si>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</si>
  <si>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</si>
  <si>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</si>
  <si>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</si>
  <si>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</si>
  <si>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</si>
  <si>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</si>
  <si>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</si>
  <si>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</si>
  <si>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</si>
  <si>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</si>
  <si>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</si>
  <si>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</si>
  <si>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</si>
  <si>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</si>
  <si>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</si>
  <si>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</si>
  <si>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</si>
  <si>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</si>
  <si>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</si>
  <si>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</si>
  <si>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</si>
  <si>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</si>
  <si>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</si>
  <si>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</si>
  <si>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</si>
  <si>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</si>
  <si>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</si>
  <si>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</si>
  <si>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</si>
  <si>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</si>
  <si>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</si>
  <si>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</si>
  <si>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</si>
  <si>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</si>
  <si>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</si>
  <si>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</si>
  <si>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</si>
  <si>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</si>
  <si>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</si>
  <si>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</si>
  <si>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</si>
  <si>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</si>
  <si>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</si>
  <si>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</si>
  <si>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</si>
  <si>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</si>
  <si>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</si>
  <si>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</si>
  <si>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</si>
  <si>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</si>
  <si>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</si>
  <si>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</si>
  <si>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</si>
  <si>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</si>
  <si>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</si>
  <si>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Presupuesto de Gastos y Aplicaciones Financieras </t>
  </si>
  <si>
    <t>Ministerio de Obras Públicas y Comunicaciones</t>
  </si>
  <si>
    <t>Instituto Nacional de Transito y Transporte Terrestre</t>
  </si>
  <si>
    <t xml:space="preserve">      2.1.4 - GRATIFICACIONES Y BONIFICACIONES</t>
  </si>
  <si>
    <t xml:space="preserve">2. Presupuesto Modificado: Se refiere al presupuesto aprobado en caso de que el Congreso Nacional apruebe un </t>
  </si>
  <si>
    <t>presupuesto complementario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</si>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</sst>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left" vertical="center" wrapText="1"/>
    </xf>
    <xf numFmtId="0" fontId="0" fillId="0" borderId="0" xfId="0" applyBorder="1"/>
    <xf numFmtId="4" fontId="0" fillId="0" borderId="1" xfId="0" applyNumberFormat="1" applyBorder="1"/>
    <xf numFmtId="4" fontId="2" fillId="3" borderId="1" xfId="0" applyNumberFormat="1" applyFont="1" applyFill="1" applyBorder="1" applyAlignment="1">
      <alignment horizontal="center" vertical="center" wrapText="1"/>
    </xf>
    <xf numFmtId="43" fontId="2" fillId="0" borderId="1" xfId="1" applyFon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/>
    <xf numFmtId="0" fontId="0" fillId="0" borderId="1" xfId="0" applyBorder="1" applyAlignment="1">
      <alignment horizontal="left" vertical="center" wrapText="1" indent="2"/>
    </xf>
    <xf numFmtId="0" fontId="2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43" fontId="4" fillId="2" borderId="1" xfId="1" applyFont="1" applyFill="1" applyBorder="1" applyAlignment="1">
      <alignment horizontal="center" vertical="center" wrapText="1"/>
    </xf>
    <xf numFmtId="43" fontId="1" fillId="0" borderId="1" xfId="1" applyFont="1" applyBorder="1"/>
    <xf numFmtId="43" fontId="1" fillId="0" borderId="0" xfId="1" applyFont="1" applyBorder="1"/>
    <xf numFmtId="43" fontId="1" fillId="0" borderId="0" xfId="1" applyFont="1"/>
    <xf numFmtId="43" fontId="1" fillId="0" borderId="1" xfId="1" applyFont="1" applyBorder="1"/>
    <xf numFmtId="43" fontId="1" fillId="0" borderId="1" xfId="1" applyFont="1" applyBorder="1" applyAlignment="1">
      <alignment vertical="center" wrapText="1"/>
    </xf>
    <xf numFmtId="43" fontId="1" fillId="0" borderId="1" xfId="1" applyFont="1" applyBorder="1"/>
    <xf numFmtId="43" fontId="1" fillId="0" borderId="1" xfId="1" applyFont="1" applyFill="1" applyBorder="1"/>
    <xf numFmtId="4" fontId="2" fillId="4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 editAs="oneCell">
    <xdr:from>
      <xdr:col>1</xdr:col>
      <xdr:colOff>790575</xdr:colOff>
      <xdr:row>0</xdr:row>
      <xdr:rowOff>180975</xdr:rowOff>
    </xdr:from>
    <xdr:to>
      <xdr:col>2</xdr:col>
      <xdr:colOff>619125</xdr:colOff>
      <xdr:row>3</xdr:row>
      <xdr:rowOff>209550</xdr:rowOff>
    </xdr:to>
    <xdr:pic>
      <xdr:nvPicPr>
        <xdr:cNvPr id="3454" name="4 Imagen" descr="LOGO INTRANT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80975"/>
          <a:ext cx="9429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1</xdr:row>
      <xdr:rowOff>0</xdr:rowOff>
    </xdr:from>
    <xdr:to>
      <xdr:col>0</xdr:col>
      <xdr:colOff>1333500</xdr:colOff>
      <xdr:row>4</xdr:row>
      <xdr:rowOff>19050</xdr:rowOff>
    </xdr:to>
    <xdr:pic>
      <xdr:nvPicPr>
        <xdr:cNvPr id="3455" name="Picture 6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38125"/>
          <a:ext cx="9144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4"/>
  <sheetViews>
    <sheetView showGridLines="0" tabSelected="1" topLeftCell="A7" zoomScaleNormal="100" workbookViewId="0">
      <selection activeCell="A86" sqref="A86"/>
    </sheetView>
  </sheetViews>
  <sheetFormatPr baseColWidth="10" defaultColWidth="9.140625" defaultRowHeight="15" x14ac:dyDescent="0.25"/>
  <cols>
    <col min="1" max="1" width="70" customWidth="1"/>
    <col min="2" max="2" width="16.7109375" style="6" customWidth="1"/>
    <col min="3" max="3" width="16.85546875" style="24" customWidth="1"/>
    <col min="4" max="4" width="11.5703125" bestFit="1" customWidth="1"/>
  </cols>
  <sheetData>
    <row r="1" spans="1:5" ht="18.75" x14ac:dyDescent="0.3">
      <c r="A1" s="31" t="s">
        <v>86</v>
      </c>
      <c r="B1" s="31"/>
      <c r="C1" s="31"/>
      <c r="E1" s="1"/>
    </row>
    <row r="2" spans="1:5" ht="18.75" x14ac:dyDescent="0.25">
      <c r="A2" s="31" t="s">
        <v>87</v>
      </c>
      <c r="B2" s="31"/>
      <c r="C2" s="31"/>
      <c r="E2" s="2"/>
    </row>
    <row r="3" spans="1:5" ht="15.75" x14ac:dyDescent="0.25">
      <c r="A3" s="33" t="s">
        <v>85</v>
      </c>
      <c r="B3" s="33"/>
      <c r="C3" s="33"/>
      <c r="E3" s="2"/>
    </row>
    <row r="4" spans="1:5" ht="18.75" x14ac:dyDescent="0.3">
      <c r="A4" s="32" t="s">
        <v>35</v>
      </c>
      <c r="B4" s="32"/>
      <c r="C4" s="32"/>
      <c r="E4" s="1"/>
    </row>
    <row r="5" spans="1:5" x14ac:dyDescent="0.25">
      <c r="A5" s="32" t="s">
        <v>91</v>
      </c>
      <c r="B5" s="32"/>
      <c r="C5" s="32"/>
      <c r="E5" s="2"/>
    </row>
    <row r="6" spans="1:5" x14ac:dyDescent="0.25">
      <c r="A6" s="30"/>
      <c r="B6" s="30"/>
      <c r="C6" s="30"/>
      <c r="E6" s="2"/>
    </row>
    <row r="7" spans="1:5" ht="31.5" x14ac:dyDescent="0.25">
      <c r="A7" s="19" t="s">
        <v>0</v>
      </c>
      <c r="B7" s="4" t="s">
        <v>36</v>
      </c>
      <c r="C7" s="21" t="s">
        <v>37</v>
      </c>
    </row>
    <row r="8" spans="1:5" x14ac:dyDescent="0.25">
      <c r="A8" s="14" t="s">
        <v>1</v>
      </c>
      <c r="B8" s="5"/>
      <c r="C8" s="5"/>
    </row>
    <row r="9" spans="1:5" x14ac:dyDescent="0.25">
      <c r="A9" s="14" t="s">
        <v>2</v>
      </c>
      <c r="B9" s="9">
        <f>B10+B11+B12+B13+B14</f>
        <v>715950000</v>
      </c>
      <c r="C9" s="9">
        <f>SUM(C10:C14)</f>
        <v>717181650</v>
      </c>
    </row>
    <row r="10" spans="1:5" x14ac:dyDescent="0.25">
      <c r="A10" s="16" t="s">
        <v>3</v>
      </c>
      <c r="B10" s="10">
        <v>559500000</v>
      </c>
      <c r="C10" s="26">
        <v>554567205</v>
      </c>
    </row>
    <row r="11" spans="1:5" x14ac:dyDescent="0.25">
      <c r="A11" s="16" t="s">
        <v>4</v>
      </c>
      <c r="B11" s="10">
        <v>85000000</v>
      </c>
      <c r="C11" s="25">
        <v>85780941</v>
      </c>
    </row>
    <row r="12" spans="1:5" x14ac:dyDescent="0.25">
      <c r="A12" s="16" t="s">
        <v>39</v>
      </c>
      <c r="B12" s="10">
        <v>450000</v>
      </c>
      <c r="C12" s="25">
        <v>450000</v>
      </c>
    </row>
    <row r="13" spans="1:5" x14ac:dyDescent="0.25">
      <c r="A13" s="3" t="s">
        <v>88</v>
      </c>
      <c r="B13" s="25">
        <v>0</v>
      </c>
      <c r="C13" s="25">
        <v>0</v>
      </c>
    </row>
    <row r="14" spans="1:5" x14ac:dyDescent="0.25">
      <c r="A14" s="16" t="s">
        <v>5</v>
      </c>
      <c r="B14" s="10">
        <v>71000000</v>
      </c>
      <c r="C14" s="25">
        <v>76383504</v>
      </c>
    </row>
    <row r="15" spans="1:5" x14ac:dyDescent="0.25">
      <c r="A15" s="14" t="s">
        <v>6</v>
      </c>
      <c r="B15" s="11">
        <f>B16+B17+B18+B19+B20+B21+B22+B23+B24</f>
        <v>1558340000</v>
      </c>
      <c r="C15" s="11">
        <f>SUM(C16:C24)</f>
        <v>1569424729.3699999</v>
      </c>
    </row>
    <row r="16" spans="1:5" x14ac:dyDescent="0.25">
      <c r="A16" s="16" t="s">
        <v>7</v>
      </c>
      <c r="B16" s="10">
        <v>34510000</v>
      </c>
      <c r="C16" s="25">
        <v>39443000</v>
      </c>
    </row>
    <row r="17" spans="1:3" x14ac:dyDescent="0.25">
      <c r="A17" s="16" t="s">
        <v>8</v>
      </c>
      <c r="B17" s="10">
        <v>76308334</v>
      </c>
      <c r="C17" s="25">
        <v>91864738.069999993</v>
      </c>
    </row>
    <row r="18" spans="1:3" x14ac:dyDescent="0.25">
      <c r="A18" s="16" t="s">
        <v>9</v>
      </c>
      <c r="B18" s="10">
        <v>15000000</v>
      </c>
      <c r="C18" s="25">
        <v>15000000</v>
      </c>
    </row>
    <row r="19" spans="1:3" ht="18" customHeight="1" x14ac:dyDescent="0.25">
      <c r="A19" s="16" t="s">
        <v>10</v>
      </c>
      <c r="B19" s="10">
        <v>1855000</v>
      </c>
      <c r="C19" s="25">
        <v>2055000</v>
      </c>
    </row>
    <row r="20" spans="1:3" x14ac:dyDescent="0.25">
      <c r="A20" s="16" t="s">
        <v>11</v>
      </c>
      <c r="B20" s="10">
        <v>7100000</v>
      </c>
      <c r="C20" s="25">
        <v>21907181.09</v>
      </c>
    </row>
    <row r="21" spans="1:3" x14ac:dyDescent="0.25">
      <c r="A21" s="16" t="s">
        <v>12</v>
      </c>
      <c r="B21" s="10">
        <v>12800000</v>
      </c>
      <c r="C21" s="25">
        <v>12800000</v>
      </c>
    </row>
    <row r="22" spans="1:3" ht="30" x14ac:dyDescent="0.25">
      <c r="A22" s="16" t="s">
        <v>13</v>
      </c>
      <c r="B22" s="10">
        <v>17800000</v>
      </c>
      <c r="C22" s="25">
        <v>87543371.709999993</v>
      </c>
    </row>
    <row r="23" spans="1:3" x14ac:dyDescent="0.25">
      <c r="A23" s="16" t="s">
        <v>14</v>
      </c>
      <c r="B23" s="10">
        <v>1391966666</v>
      </c>
      <c r="C23" s="25">
        <v>1285811438.5</v>
      </c>
    </row>
    <row r="24" spans="1:3" x14ac:dyDescent="0.25">
      <c r="A24" s="16" t="s">
        <v>40</v>
      </c>
      <c r="B24" s="10">
        <v>1000000</v>
      </c>
      <c r="C24" s="28">
        <v>13000000</v>
      </c>
    </row>
    <row r="25" spans="1:3" x14ac:dyDescent="0.25">
      <c r="A25" s="14" t="s">
        <v>15</v>
      </c>
      <c r="B25" s="11">
        <f>B26+B27+B28+B29+B30+B31+B32+B33+B34</f>
        <v>51353180</v>
      </c>
      <c r="C25" s="11">
        <f>SUM(C26:C34)</f>
        <v>125620685.20000002</v>
      </c>
    </row>
    <row r="26" spans="1:3" x14ac:dyDescent="0.25">
      <c r="A26" s="16" t="s">
        <v>16</v>
      </c>
      <c r="B26" s="10">
        <v>2700000</v>
      </c>
      <c r="C26" s="25">
        <v>8019623.9699999997</v>
      </c>
    </row>
    <row r="27" spans="1:3" x14ac:dyDescent="0.25">
      <c r="A27" s="16" t="s">
        <v>17</v>
      </c>
      <c r="B27" s="10">
        <v>4800000</v>
      </c>
      <c r="C27" s="25">
        <v>9633411.5999999996</v>
      </c>
    </row>
    <row r="28" spans="1:3" x14ac:dyDescent="0.25">
      <c r="A28" s="16" t="s">
        <v>18</v>
      </c>
      <c r="B28" s="10">
        <v>1900000</v>
      </c>
      <c r="C28" s="25">
        <v>4899200</v>
      </c>
    </row>
    <row r="29" spans="1:3" x14ac:dyDescent="0.25">
      <c r="A29" s="16" t="s">
        <v>19</v>
      </c>
      <c r="B29" s="26">
        <v>100000</v>
      </c>
      <c r="C29" s="25">
        <v>150000</v>
      </c>
    </row>
    <row r="30" spans="1:3" x14ac:dyDescent="0.25">
      <c r="A30" s="16" t="s">
        <v>20</v>
      </c>
      <c r="B30" s="10">
        <v>1575000</v>
      </c>
      <c r="C30" s="25">
        <v>2564838.9900000002</v>
      </c>
    </row>
    <row r="31" spans="1:3" x14ac:dyDescent="0.25">
      <c r="A31" s="16" t="s">
        <v>21</v>
      </c>
      <c r="B31" s="10">
        <v>678180</v>
      </c>
      <c r="C31" s="27">
        <v>3856164.25</v>
      </c>
    </row>
    <row r="32" spans="1:3" x14ac:dyDescent="0.25">
      <c r="A32" s="16" t="s">
        <v>22</v>
      </c>
      <c r="B32" s="10">
        <v>19350000</v>
      </c>
      <c r="C32" s="25">
        <v>20209077.460000001</v>
      </c>
    </row>
    <row r="33" spans="1:3" ht="30" x14ac:dyDescent="0.25">
      <c r="A33" s="16" t="s">
        <v>41</v>
      </c>
      <c r="B33" s="10">
        <v>0</v>
      </c>
      <c r="C33" s="25">
        <f>B33</f>
        <v>0</v>
      </c>
    </row>
    <row r="34" spans="1:3" x14ac:dyDescent="0.25">
      <c r="A34" s="16" t="s">
        <v>23</v>
      </c>
      <c r="B34" s="10">
        <v>20250000</v>
      </c>
      <c r="C34" s="25">
        <v>76288368.930000007</v>
      </c>
    </row>
    <row r="35" spans="1:3" x14ac:dyDescent="0.25">
      <c r="A35" s="14" t="s">
        <v>24</v>
      </c>
      <c r="B35" s="11">
        <f>B36+B37+B38+B39+B40+B41+B42</f>
        <v>250000</v>
      </c>
      <c r="C35" s="11">
        <f>SUM(C36:C42)</f>
        <v>250000</v>
      </c>
    </row>
    <row r="36" spans="1:3" x14ac:dyDescent="0.25">
      <c r="A36" s="16" t="s">
        <v>25</v>
      </c>
      <c r="B36" s="10">
        <v>250000</v>
      </c>
      <c r="C36" s="25">
        <v>250000</v>
      </c>
    </row>
    <row r="37" spans="1:3" x14ac:dyDescent="0.25">
      <c r="A37" s="16" t="s">
        <v>42</v>
      </c>
      <c r="B37" s="10"/>
      <c r="C37" s="22"/>
    </row>
    <row r="38" spans="1:3" x14ac:dyDescent="0.25">
      <c r="A38" s="16" t="s">
        <v>43</v>
      </c>
      <c r="B38" s="10"/>
      <c r="C38" s="22"/>
    </row>
    <row r="39" spans="1:3" ht="30" x14ac:dyDescent="0.25">
      <c r="A39" s="16" t="s">
        <v>44</v>
      </c>
      <c r="B39" s="10"/>
      <c r="C39" s="27"/>
    </row>
    <row r="40" spans="1:3" ht="30" x14ac:dyDescent="0.25">
      <c r="A40" s="16" t="s">
        <v>45</v>
      </c>
      <c r="B40" s="10"/>
      <c r="C40" s="22"/>
    </row>
    <row r="41" spans="1:3" x14ac:dyDescent="0.25">
      <c r="A41" s="16" t="s">
        <v>26</v>
      </c>
      <c r="B41" s="10"/>
      <c r="C41" s="22">
        <v>0</v>
      </c>
    </row>
    <row r="42" spans="1:3" x14ac:dyDescent="0.25">
      <c r="A42" s="16" t="s">
        <v>46</v>
      </c>
      <c r="B42" s="13"/>
      <c r="C42" s="22"/>
    </row>
    <row r="43" spans="1:3" x14ac:dyDescent="0.25">
      <c r="A43" s="14" t="s">
        <v>47</v>
      </c>
      <c r="B43" s="11"/>
      <c r="C43" s="15">
        <f>SUM(C44:C50)</f>
        <v>40050000</v>
      </c>
    </row>
    <row r="44" spans="1:3" x14ac:dyDescent="0.25">
      <c r="A44" s="16" t="s">
        <v>48</v>
      </c>
      <c r="B44" s="10"/>
      <c r="C44" s="22"/>
    </row>
    <row r="45" spans="1:3" x14ac:dyDescent="0.25">
      <c r="A45" s="16" t="s">
        <v>49</v>
      </c>
      <c r="B45" s="10"/>
      <c r="C45" s="22"/>
    </row>
    <row r="46" spans="1:3" x14ac:dyDescent="0.25">
      <c r="A46" s="16" t="s">
        <v>50</v>
      </c>
      <c r="B46" s="10"/>
      <c r="C46" s="22"/>
    </row>
    <row r="47" spans="1:3" ht="30" x14ac:dyDescent="0.25">
      <c r="A47" s="16" t="s">
        <v>51</v>
      </c>
      <c r="B47" s="10"/>
      <c r="C47" s="22">
        <v>40050000</v>
      </c>
    </row>
    <row r="48" spans="1:3" ht="30" x14ac:dyDescent="0.25">
      <c r="A48" s="16" t="s">
        <v>52</v>
      </c>
      <c r="B48" s="10"/>
      <c r="C48" s="22"/>
    </row>
    <row r="49" spans="1:3" x14ac:dyDescent="0.25">
      <c r="A49" s="16" t="s">
        <v>53</v>
      </c>
      <c r="B49" s="10"/>
      <c r="C49" s="22"/>
    </row>
    <row r="50" spans="1:3" x14ac:dyDescent="0.25">
      <c r="A50" s="16" t="s">
        <v>54</v>
      </c>
      <c r="B50" s="10"/>
      <c r="C50" s="22"/>
    </row>
    <row r="51" spans="1:3" x14ac:dyDescent="0.25">
      <c r="A51" s="14" t="s">
        <v>27</v>
      </c>
      <c r="B51" s="11">
        <f>B52+B53+B54+B55+B56+B57+B58+B60+B59</f>
        <v>9450000</v>
      </c>
      <c r="C51" s="11">
        <f>SUM(C52:C60)</f>
        <v>159986373.92000002</v>
      </c>
    </row>
    <row r="52" spans="1:3" x14ac:dyDescent="0.25">
      <c r="A52" s="16" t="s">
        <v>28</v>
      </c>
      <c r="B52" s="10">
        <v>1350000</v>
      </c>
      <c r="C52" s="25">
        <v>11551258.98</v>
      </c>
    </row>
    <row r="53" spans="1:3" x14ac:dyDescent="0.25">
      <c r="A53" s="16" t="s">
        <v>29</v>
      </c>
      <c r="B53" s="10">
        <v>200000</v>
      </c>
      <c r="C53" s="25">
        <v>2052100</v>
      </c>
    </row>
    <row r="54" spans="1:3" x14ac:dyDescent="0.25">
      <c r="A54" s="16" t="s">
        <v>30</v>
      </c>
      <c r="B54" s="10">
        <v>50000</v>
      </c>
      <c r="C54" s="25">
        <v>139293.54</v>
      </c>
    </row>
    <row r="55" spans="1:3" x14ac:dyDescent="0.25">
      <c r="A55" s="16" t="s">
        <v>31</v>
      </c>
      <c r="B55" s="10">
        <v>4200000</v>
      </c>
      <c r="C55" s="25">
        <v>30704000</v>
      </c>
    </row>
    <row r="56" spans="1:3" x14ac:dyDescent="0.25">
      <c r="A56" s="16" t="s">
        <v>32</v>
      </c>
      <c r="B56" s="10">
        <v>150000</v>
      </c>
      <c r="C56" s="25">
        <v>40875156.630000003</v>
      </c>
    </row>
    <row r="57" spans="1:3" x14ac:dyDescent="0.25">
      <c r="A57" s="16" t="s">
        <v>55</v>
      </c>
      <c r="B57" s="10">
        <v>0</v>
      </c>
      <c r="C57" s="25">
        <v>0</v>
      </c>
    </row>
    <row r="58" spans="1:3" x14ac:dyDescent="0.25">
      <c r="A58" s="16" t="s">
        <v>56</v>
      </c>
      <c r="B58" s="10"/>
      <c r="C58" s="25"/>
    </row>
    <row r="59" spans="1:3" x14ac:dyDescent="0.25">
      <c r="A59" s="16" t="s">
        <v>33</v>
      </c>
      <c r="B59" s="10">
        <v>3500000</v>
      </c>
      <c r="C59" s="25">
        <v>74640564.769999996</v>
      </c>
    </row>
    <row r="60" spans="1:3" x14ac:dyDescent="0.25">
      <c r="A60" s="16" t="s">
        <v>57</v>
      </c>
      <c r="B60" s="10"/>
      <c r="C60" s="22">
        <v>24000</v>
      </c>
    </row>
    <row r="61" spans="1:3" x14ac:dyDescent="0.25">
      <c r="A61" s="14" t="s">
        <v>58</v>
      </c>
      <c r="B61" s="11">
        <f>B62+B63+B64+B65</f>
        <v>24000000</v>
      </c>
      <c r="C61" s="11">
        <f>SUM(C62:C65)</f>
        <v>269148017.63</v>
      </c>
    </row>
    <row r="62" spans="1:3" x14ac:dyDescent="0.25">
      <c r="A62" s="16" t="s">
        <v>59</v>
      </c>
      <c r="B62" s="10">
        <v>24000000</v>
      </c>
      <c r="C62" s="25">
        <v>9999478.6400000006</v>
      </c>
    </row>
    <row r="63" spans="1:3" x14ac:dyDescent="0.25">
      <c r="A63" s="16" t="s">
        <v>60</v>
      </c>
      <c r="B63" s="10">
        <v>0</v>
      </c>
      <c r="C63" s="25">
        <v>259148538.99000001</v>
      </c>
    </row>
    <row r="64" spans="1:3" x14ac:dyDescent="0.25">
      <c r="A64" s="16" t="s">
        <v>61</v>
      </c>
      <c r="B64" s="10"/>
      <c r="C64" s="22"/>
    </row>
    <row r="65" spans="1:3" ht="30" x14ac:dyDescent="0.25">
      <c r="A65" s="16" t="s">
        <v>62</v>
      </c>
      <c r="B65" s="10"/>
      <c r="C65" s="22"/>
    </row>
    <row r="66" spans="1:3" x14ac:dyDescent="0.25">
      <c r="A66" s="14" t="s">
        <v>63</v>
      </c>
      <c r="B66" s="11">
        <f>B67+B68</f>
        <v>0</v>
      </c>
      <c r="C66" s="11">
        <f>SUM(C67:C68)</f>
        <v>0</v>
      </c>
    </row>
    <row r="67" spans="1:3" x14ac:dyDescent="0.25">
      <c r="A67" s="16" t="s">
        <v>64</v>
      </c>
      <c r="B67" s="10"/>
      <c r="C67" s="22"/>
    </row>
    <row r="68" spans="1:3" x14ac:dyDescent="0.25">
      <c r="A68" s="16" t="s">
        <v>65</v>
      </c>
      <c r="B68" s="10"/>
      <c r="C68" s="22"/>
    </row>
    <row r="69" spans="1:3" x14ac:dyDescent="0.25">
      <c r="A69" s="14" t="s">
        <v>66</v>
      </c>
      <c r="B69" s="11">
        <f>B70+B71+B72</f>
        <v>0</v>
      </c>
      <c r="C69" s="11">
        <f>SUM(C70:C72)</f>
        <v>0</v>
      </c>
    </row>
    <row r="70" spans="1:3" x14ac:dyDescent="0.25">
      <c r="A70" s="16" t="s">
        <v>67</v>
      </c>
      <c r="B70" s="10"/>
      <c r="C70" s="22"/>
    </row>
    <row r="71" spans="1:3" x14ac:dyDescent="0.25">
      <c r="A71" s="16" t="s">
        <v>68</v>
      </c>
      <c r="B71" s="10"/>
      <c r="C71" s="22"/>
    </row>
    <row r="72" spans="1:3" x14ac:dyDescent="0.25">
      <c r="A72" s="16" t="s">
        <v>69</v>
      </c>
      <c r="B72" s="10"/>
      <c r="C72" s="22"/>
    </row>
    <row r="73" spans="1:3" x14ac:dyDescent="0.25">
      <c r="A73" s="17" t="s">
        <v>34</v>
      </c>
      <c r="B73" s="8">
        <f>B9+B15+B25+B35+B51+B61</f>
        <v>2359343180</v>
      </c>
      <c r="C73" s="8">
        <f>C9+C15+C25+C35+C43+C51+C61+C66+C69</f>
        <v>2881661456.1199999</v>
      </c>
    </row>
    <row r="74" spans="1:3" x14ac:dyDescent="0.25">
      <c r="A74" s="20"/>
      <c r="B74" s="10"/>
      <c r="C74" s="22"/>
    </row>
    <row r="75" spans="1:3" x14ac:dyDescent="0.25">
      <c r="A75" s="14" t="s">
        <v>70</v>
      </c>
      <c r="B75" s="11"/>
      <c r="C75" s="22"/>
    </row>
    <row r="76" spans="1:3" x14ac:dyDescent="0.25">
      <c r="A76" s="14" t="s">
        <v>71</v>
      </c>
      <c r="B76" s="11">
        <f>B77+B78</f>
        <v>550000000</v>
      </c>
      <c r="C76" s="11">
        <f>C77+C78</f>
        <v>550000000</v>
      </c>
    </row>
    <row r="77" spans="1:3" x14ac:dyDescent="0.25">
      <c r="A77" s="16" t="s">
        <v>72</v>
      </c>
      <c r="B77" s="10"/>
      <c r="C77" s="22"/>
    </row>
    <row r="78" spans="1:3" x14ac:dyDescent="0.25">
      <c r="A78" s="16" t="s">
        <v>73</v>
      </c>
      <c r="B78" s="10">
        <v>550000000</v>
      </c>
      <c r="C78" s="22">
        <v>550000000</v>
      </c>
    </row>
    <row r="79" spans="1:3" x14ac:dyDescent="0.25">
      <c r="A79" s="14" t="s">
        <v>74</v>
      </c>
      <c r="B79" s="11">
        <f>B80+B81</f>
        <v>0</v>
      </c>
      <c r="C79" s="11">
        <f>C80+C81</f>
        <v>0</v>
      </c>
    </row>
    <row r="80" spans="1:3" x14ac:dyDescent="0.25">
      <c r="A80" s="16" t="s">
        <v>75</v>
      </c>
      <c r="B80" s="10">
        <v>0</v>
      </c>
      <c r="C80" s="10">
        <v>0</v>
      </c>
    </row>
    <row r="81" spans="1:3" x14ac:dyDescent="0.25">
      <c r="A81" s="16" t="s">
        <v>76</v>
      </c>
      <c r="B81" s="10"/>
      <c r="C81" s="22"/>
    </row>
    <row r="82" spans="1:3" x14ac:dyDescent="0.25">
      <c r="A82" s="14" t="s">
        <v>77</v>
      </c>
      <c r="B82" s="11">
        <f>B83</f>
        <v>0</v>
      </c>
      <c r="C82" s="11">
        <f>C83</f>
        <v>0</v>
      </c>
    </row>
    <row r="83" spans="1:3" x14ac:dyDescent="0.25">
      <c r="A83" s="16" t="s">
        <v>78</v>
      </c>
      <c r="B83" s="10"/>
      <c r="C83" s="22"/>
    </row>
    <row r="84" spans="1:3" x14ac:dyDescent="0.25">
      <c r="A84" s="17" t="s">
        <v>79</v>
      </c>
      <c r="B84" s="8">
        <f>B76+B79+B82</f>
        <v>550000000</v>
      </c>
      <c r="C84" s="8">
        <f>C76+C79+C82</f>
        <v>550000000</v>
      </c>
    </row>
    <row r="85" spans="1:3" x14ac:dyDescent="0.25">
      <c r="A85" s="3"/>
      <c r="B85" s="7"/>
      <c r="C85" s="22"/>
    </row>
    <row r="86" spans="1:3" ht="15.75" x14ac:dyDescent="0.25">
      <c r="A86" s="18" t="s">
        <v>80</v>
      </c>
      <c r="B86" s="12">
        <f>+B73+B84</f>
        <v>2909343180</v>
      </c>
      <c r="C86" s="29">
        <f>C73+C84</f>
        <v>3431661456.1199999</v>
      </c>
    </row>
    <row r="87" spans="1:3" x14ac:dyDescent="0.25">
      <c r="A87" s="3"/>
      <c r="B87" s="3"/>
      <c r="C87" s="22"/>
    </row>
    <row r="88" spans="1:3" x14ac:dyDescent="0.25">
      <c r="A88" s="6"/>
      <c r="C88" s="23"/>
    </row>
    <row r="98" spans="1:3" ht="18.75" x14ac:dyDescent="0.3">
      <c r="A98" s="1" t="s">
        <v>38</v>
      </c>
      <c r="B98"/>
      <c r="C98"/>
    </row>
    <row r="99" spans="1:3" x14ac:dyDescent="0.25">
      <c r="A99" s="2" t="s">
        <v>84</v>
      </c>
      <c r="B99"/>
      <c r="C99"/>
    </row>
    <row r="100" spans="1:3" x14ac:dyDescent="0.25">
      <c r="A100" s="2" t="s">
        <v>89</v>
      </c>
      <c r="B100"/>
      <c r="C100"/>
    </row>
    <row r="101" spans="1:3" x14ac:dyDescent="0.25">
      <c r="A101" s="2" t="s">
        <v>90</v>
      </c>
      <c r="B101"/>
      <c r="C101"/>
    </row>
    <row r="102" spans="1:3" ht="18.75" x14ac:dyDescent="0.3">
      <c r="A102" s="1" t="s">
        <v>81</v>
      </c>
      <c r="B102"/>
      <c r="C102"/>
    </row>
    <row r="103" spans="1:3" x14ac:dyDescent="0.25">
      <c r="A103" s="2" t="s">
        <v>82</v>
      </c>
      <c r="B103"/>
      <c r="C103"/>
    </row>
    <row r="104" spans="1:3" x14ac:dyDescent="0.25">
      <c r="A104" s="2" t="s">
        <v>83</v>
      </c>
      <c r="B104"/>
      <c r="C104"/>
    </row>
  </sheetData>
  <mergeCells count="6">
    <mergeCell ref="A6:C6"/>
    <mergeCell ref="A1:C1"/>
    <mergeCell ref="A2:C2"/>
    <mergeCell ref="A4:C4"/>
    <mergeCell ref="A3:C3"/>
    <mergeCell ref="A5:C5"/>
  </mergeCells>
  <pageMargins left="0.70866141732283472" right="0.70866141732283472" top="0.74803149606299213" bottom="0.74803149606299213" header="0.31496062992125984" footer="0.31496062992125984"/>
  <pageSetup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Ramirez</dc:creator>
  <cp:lastModifiedBy>Cecilia Guzman</cp:lastModifiedBy>
  <cp:lastPrinted>2022-10-27T16:51:27Z</cp:lastPrinted>
  <dcterms:created xsi:type="dcterms:W3CDTF">2018-04-17T18:57:16Z</dcterms:created>
  <dcterms:modified xsi:type="dcterms:W3CDTF">2025-03-05T13:08:55Z</dcterms:modified>
</cp:coreProperties>
</file>