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ESTADISTICA INSTITUCIONALES\2022\segundo trimestre\"/>
    </mc:Choice>
  </mc:AlternateContent>
  <bookViews>
    <workbookView xWindow="0" yWindow="0" windowWidth="28800" windowHeight="12210" firstSheet="3" activeTab="8"/>
  </bookViews>
  <sheets>
    <sheet name="Permisos carga por tipo de carg" sheetId="1" r:id="rId1"/>
    <sheet name="Evolucion Cronologica (ZAR)" sheetId="4" r:id="rId2"/>
    <sheet name="Vehiculos que han solicitado" sheetId="5" r:id="rId3"/>
    <sheet name="Tamaño de los ejes" sheetId="6" r:id="rId4"/>
    <sheet name="Tipo Sector-Movimiento" sheetId="8" state="hidden" r:id="rId5"/>
    <sheet name="Tipo Sector-Movimientos" sheetId="12" r:id="rId6"/>
    <sheet name="Consolidado Licencias de Conduc" sheetId="9" r:id="rId7"/>
    <sheet name="Licencias Policias" sheetId="10" r:id="rId8"/>
    <sheet name="Licencias Militares" sheetId="11" r:id="rId9"/>
  </sheets>
  <calcPr calcId="191029"/>
  <pivotCaches>
    <pivotCache cacheId="0" r:id="rId10"/>
    <pivotCache cacheId="1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2" i="5" l="1"/>
  <c r="B137" i="1" l="1"/>
  <c r="C58" i="5"/>
  <c r="C54" i="5"/>
  <c r="C50" i="5"/>
  <c r="C46" i="5"/>
  <c r="C42" i="5"/>
  <c r="C38" i="5"/>
  <c r="C34" i="5"/>
  <c r="C30" i="5"/>
  <c r="C26" i="5"/>
  <c r="C22" i="5"/>
  <c r="C18" i="5"/>
  <c r="C14" i="5"/>
  <c r="C10" i="5"/>
  <c r="C6" i="5"/>
  <c r="C59" i="5"/>
  <c r="H12" i="8"/>
  <c r="H8" i="8"/>
  <c r="H11" i="8"/>
  <c r="H10" i="8"/>
  <c r="H6" i="8"/>
  <c r="H9" i="8"/>
  <c r="H5" i="8"/>
  <c r="H7" i="8"/>
  <c r="H13" i="8" l="1"/>
  <c r="C8" i="5"/>
  <c r="C12" i="5"/>
  <c r="C16" i="5"/>
  <c r="C20" i="5"/>
  <c r="C24" i="5"/>
  <c r="C28" i="5"/>
  <c r="C32" i="5"/>
  <c r="C36" i="5"/>
  <c r="C40" i="5"/>
  <c r="C44" i="5"/>
  <c r="C48" i="5"/>
  <c r="C52" i="5"/>
  <c r="C56" i="5"/>
  <c r="C60" i="5"/>
  <c r="C5" i="5"/>
  <c r="C9" i="5"/>
  <c r="C13" i="5"/>
  <c r="C17" i="5"/>
  <c r="C21" i="5"/>
  <c r="C25" i="5"/>
  <c r="C29" i="5"/>
  <c r="C33" i="5"/>
  <c r="C37" i="5"/>
  <c r="C41" i="5"/>
  <c r="C45" i="5"/>
  <c r="C49" i="5"/>
  <c r="C53" i="5"/>
  <c r="C57" i="5"/>
  <c r="C7" i="5"/>
  <c r="C11" i="5"/>
  <c r="C15" i="5"/>
  <c r="C19" i="5"/>
  <c r="C23" i="5"/>
  <c r="C27" i="5"/>
  <c r="C31" i="5"/>
  <c r="C35" i="5"/>
  <c r="C39" i="5"/>
  <c r="C43" i="5"/>
  <c r="C47" i="5"/>
  <c r="C51" i="5"/>
  <c r="C55" i="5"/>
  <c r="C62" i="5" l="1"/>
</calcChain>
</file>

<file path=xl/sharedStrings.xml><?xml version="1.0" encoding="utf-8"?>
<sst xmlns="http://schemas.openxmlformats.org/spreadsheetml/2006/main" count="1233" uniqueCount="222">
  <si>
    <t>TIPO_CARGA</t>
  </si>
  <si>
    <t>CANTIDAD</t>
  </si>
  <si>
    <t>ABASTECIMIENTO DE ALIMENTOS</t>
  </si>
  <si>
    <t>AGUA ENVASADA</t>
  </si>
  <si>
    <t>ALIMENTOS PERECEDEROS EN CORTO TIEMPO</t>
  </si>
  <si>
    <t>CAL VIVA PARA GENERACION ELECTRICA</t>
  </si>
  <si>
    <t>COMBUSTIBLE</t>
  </si>
  <si>
    <t>ENVASES Y PAPELES DESECHABLES</t>
  </si>
  <si>
    <t>JUGUETES</t>
  </si>
  <si>
    <t>MEDICAMENTOS, EQUIPOS MEDICOS Y SERVICIOS DE DESECHOS HOSPITALARIOS</t>
  </si>
  <si>
    <t>ORGANIZACION DE EVENTOS</t>
  </si>
  <si>
    <t>POLLO</t>
  </si>
  <si>
    <t>TRANSPORTE DE VALORES</t>
  </si>
  <si>
    <t>MARCA</t>
  </si>
  <si>
    <t>DAIHATSU</t>
  </si>
  <si>
    <t>ISUZU</t>
  </si>
  <si>
    <t>FREIGHTLINER</t>
  </si>
  <si>
    <t>HYUNDAI</t>
  </si>
  <si>
    <t>MACK</t>
  </si>
  <si>
    <t>MITSUBISHI FUSO</t>
  </si>
  <si>
    <t>HINO</t>
  </si>
  <si>
    <t>INTERNATIONAL</t>
  </si>
  <si>
    <t>MITSUBISHI</t>
  </si>
  <si>
    <t>KIA</t>
  </si>
  <si>
    <t>SCANIA</t>
  </si>
  <si>
    <t>VOLVO</t>
  </si>
  <si>
    <t>HEIL</t>
  </si>
  <si>
    <t>NISSAN</t>
  </si>
  <si>
    <t>JAC</t>
  </si>
  <si>
    <t>FREIGHT LINER</t>
  </si>
  <si>
    <t>GMC</t>
  </si>
  <si>
    <t>FORD</t>
  </si>
  <si>
    <t>TOYOTA</t>
  </si>
  <si>
    <t>KENTWORTH</t>
  </si>
  <si>
    <t>VOLKSWAGEN</t>
  </si>
  <si>
    <t>JMC</t>
  </si>
  <si>
    <t>STERLING</t>
  </si>
  <si>
    <t>KENWORTH</t>
  </si>
  <si>
    <t>MERCEDES BENZ</t>
  </si>
  <si>
    <t>DONGFENG</t>
  </si>
  <si>
    <t>FUSO</t>
  </si>
  <si>
    <t>METAGRO</t>
  </si>
  <si>
    <t>TRAILER</t>
  </si>
  <si>
    <t>SHINERAY</t>
  </si>
  <si>
    <t>PETERBILT</t>
  </si>
  <si>
    <t>KENWWORTH</t>
  </si>
  <si>
    <t>TRINITY</t>
  </si>
  <si>
    <t>SINOTRUK</t>
  </si>
  <si>
    <t>POLAR</t>
  </si>
  <si>
    <t>RENAULT</t>
  </si>
  <si>
    <t>UTILITY</t>
  </si>
  <si>
    <t>CHEVROLET</t>
  </si>
  <si>
    <t>OTTAWA</t>
  </si>
  <si>
    <t>FOTON</t>
  </si>
  <si>
    <t>FORLAND</t>
  </si>
  <si>
    <t>MTC</t>
  </si>
  <si>
    <t>FRUEHAUL</t>
  </si>
  <si>
    <t>WHITE</t>
  </si>
  <si>
    <t>IC CORPORATION</t>
  </si>
  <si>
    <t>LUBBOCK</t>
  </si>
  <si>
    <t>DORSEY</t>
  </si>
  <si>
    <t>MAZDA</t>
  </si>
  <si>
    <t>MAN</t>
  </si>
  <si>
    <t>TRUCK</t>
  </si>
  <si>
    <t>UD</t>
  </si>
  <si>
    <t>QING</t>
  </si>
  <si>
    <t>IVECO</t>
  </si>
  <si>
    <t>INDOX</t>
  </si>
  <si>
    <t>TATSA</t>
  </si>
  <si>
    <t>WESTERN STAR</t>
  </si>
  <si>
    <t>STRI</t>
  </si>
  <si>
    <t>MISISIPPY</t>
  </si>
  <si>
    <t>PETERBIRLT</t>
  </si>
  <si>
    <t>FRUEHAUF</t>
  </si>
  <si>
    <t>HELL</t>
  </si>
  <si>
    <t>SUZUKI</t>
  </si>
  <si>
    <t>CITROEN</t>
  </si>
  <si>
    <t>SPEED</t>
  </si>
  <si>
    <t>AUTOCAR</t>
  </si>
  <si>
    <t>PETER BILT</t>
  </si>
  <si>
    <t>PETERBUILT</t>
  </si>
  <si>
    <t>GREAT DANE</t>
  </si>
  <si>
    <t>CDW</t>
  </si>
  <si>
    <t>REMTEC</t>
  </si>
  <si>
    <t>OTROS</t>
  </si>
  <si>
    <t>EGSA</t>
  </si>
  <si>
    <t>FONTAINE</t>
  </si>
  <si>
    <t>TRANSMOBILE</t>
  </si>
  <si>
    <t>CHEVY</t>
  </si>
  <si>
    <t>HYTR</t>
  </si>
  <si>
    <t>MARC</t>
  </si>
  <si>
    <t>CATERPILLAR</t>
  </si>
  <si>
    <t>DINA</t>
  </si>
  <si>
    <t>GROVE</t>
  </si>
  <si>
    <t>LULL</t>
  </si>
  <si>
    <t>PEUGEOT</t>
  </si>
  <si>
    <t>KALMAR</t>
  </si>
  <si>
    <t>BERING</t>
  </si>
  <si>
    <t>WHITEGMC</t>
  </si>
  <si>
    <t>EICHER</t>
  </si>
  <si>
    <t>PEGASO</t>
  </si>
  <si>
    <t>ANDERSON</t>
  </si>
  <si>
    <t>CAZGIR</t>
  </si>
  <si>
    <t>SHACMAN</t>
  </si>
  <si>
    <t>TREMCAR</t>
  </si>
  <si>
    <t>INGERSOLL RAND</t>
  </si>
  <si>
    <t>VULCAN</t>
  </si>
  <si>
    <t>AUSA</t>
  </si>
  <si>
    <t>DUINGO</t>
  </si>
  <si>
    <t>TANK TRAILER</t>
  </si>
  <si>
    <t>WESTER STAR</t>
  </si>
  <si>
    <t>COSANCA</t>
  </si>
  <si>
    <t>SAMSUNG</t>
  </si>
  <si>
    <t>4 STARS</t>
  </si>
  <si>
    <t>MILLER</t>
  </si>
  <si>
    <t>RETESA</t>
  </si>
  <si>
    <t>AGAG</t>
  </si>
  <si>
    <t>STRG</t>
  </si>
  <si>
    <t>AM GENERAL</t>
  </si>
  <si>
    <t>PANDA</t>
  </si>
  <si>
    <t>AJAX</t>
  </si>
  <si>
    <t>BEAI</t>
  </si>
  <si>
    <t>CHANGAN</t>
  </si>
  <si>
    <t>DELTA</t>
  </si>
  <si>
    <t>FIAT</t>
  </si>
  <si>
    <t>OLIMO</t>
  </si>
  <si>
    <t>ATLANTIS</t>
  </si>
  <si>
    <t>LINK BELT</t>
  </si>
  <si>
    <t>TYTAL</t>
  </si>
  <si>
    <t>PERMISOS DE CARGA POR TIPO DE CARGA</t>
  </si>
  <si>
    <t>PERMISOS DE CARGA POR MARCA</t>
  </si>
  <si>
    <t>PUNTUAL</t>
  </si>
  <si>
    <t>RECURRENTE</t>
  </si>
  <si>
    <t>EXTRAPESADO</t>
  </si>
  <si>
    <t>Row Labels</t>
  </si>
  <si>
    <t>Grand Total</t>
  </si>
  <si>
    <t>Column Labels</t>
  </si>
  <si>
    <t>Cantidad</t>
  </si>
  <si>
    <t>Sum of Cantidad</t>
  </si>
  <si>
    <t>VEHICULOS QUE HAN SOLICITADO PERMISOS (ZONA ZAR)</t>
  </si>
  <si>
    <t>TOTAL</t>
  </si>
  <si>
    <t>P&amp;H</t>
  </si>
  <si>
    <t>DEMAG</t>
  </si>
  <si>
    <t>PETTIBONE</t>
  </si>
  <si>
    <t>LORAIN</t>
  </si>
  <si>
    <t>TADANO</t>
  </si>
  <si>
    <t>MARMON</t>
  </si>
  <si>
    <t>CAPACITY</t>
  </si>
  <si>
    <t>FREE</t>
  </si>
  <si>
    <t>HONGYUAN</t>
  </si>
  <si>
    <t>INTERNACIONAL</t>
  </si>
  <si>
    <t>%</t>
  </si>
  <si>
    <t>PORCENTAJE</t>
  </si>
  <si>
    <t>Tamaño de los Trenes de Carretera (ZONAR ZAR)</t>
  </si>
  <si>
    <t>Cantiad_Ejes</t>
  </si>
  <si>
    <t xml:space="preserve">Cinco Ejes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</si>
  <si>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Cuatro Ejes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</si>
  <si>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Seis Ejes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</si>
  <si>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Siete Ejes o mas                                                                                                                                                                                                                                          </t>
  </si>
  <si>
    <t>ESTADISTICA SERVICIOS 01-04-2022 AL 30-06-2022</t>
  </si>
  <si>
    <t xml:space="preserve">Salud                    </t>
  </si>
  <si>
    <t xml:space="preserve">Movimientos internos          </t>
  </si>
  <si>
    <t xml:space="preserve">Exportación                   </t>
  </si>
  <si>
    <t xml:space="preserve">Bebidas                  </t>
  </si>
  <si>
    <t xml:space="preserve">Importación                   </t>
  </si>
  <si>
    <t xml:space="preserve">Distribución urbana           </t>
  </si>
  <si>
    <t xml:space="preserve">Industria Manofacturera  </t>
  </si>
  <si>
    <t xml:space="preserve">Distribución nacional         </t>
  </si>
  <si>
    <t xml:space="preserve">Comercio                 </t>
  </si>
  <si>
    <t xml:space="preserve">Zonas Francas            </t>
  </si>
  <si>
    <t xml:space="preserve">Alimentos                </t>
  </si>
  <si>
    <t xml:space="preserve">Construcción             </t>
  </si>
  <si>
    <t xml:space="preserve">Energía                  </t>
  </si>
  <si>
    <t>SECTOR/MOVIMIENTO</t>
  </si>
  <si>
    <t>TIPO SECTOR/MOVIMIENTO</t>
  </si>
  <si>
    <t>Total General</t>
  </si>
  <si>
    <t xml:space="preserve"> </t>
  </si>
  <si>
    <t>EVOLUCION CRONOLOGICA PERMISOS ZONA ZAR</t>
  </si>
  <si>
    <t>SANTIAGO PN</t>
  </si>
  <si>
    <t>PUERTO PLATA</t>
  </si>
  <si>
    <t>SAMBIL</t>
  </si>
  <si>
    <t>SAN FRANCISCO DE MACORIS</t>
  </si>
  <si>
    <t>NUEVA YORK</t>
  </si>
  <si>
    <t>SAN JUAN DE LA MAGUANA</t>
  </si>
  <si>
    <t>AZUA</t>
  </si>
  <si>
    <t>BARAHONA</t>
  </si>
  <si>
    <t>BLUE MALL</t>
  </si>
  <si>
    <t>NAGUA</t>
  </si>
  <si>
    <t>SANTIAGO</t>
  </si>
  <si>
    <t>ESPANA</t>
  </si>
  <si>
    <t>LA ROMANA</t>
  </si>
  <si>
    <t>LA VEGA</t>
  </si>
  <si>
    <t>MULTICENTRO CHURCHIL</t>
  </si>
  <si>
    <t>MAO</t>
  </si>
  <si>
    <t>MEGACENTRO</t>
  </si>
  <si>
    <t>SANTO DOMINGO</t>
  </si>
  <si>
    <t>HIGUEY</t>
  </si>
  <si>
    <t xml:space="preserve">Estadística de Licencias de Conducir Policía consolidado </t>
  </si>
  <si>
    <t>LICENCIA DE CONDUCIR</t>
  </si>
  <si>
    <t>RENOVACION</t>
  </si>
  <si>
    <t>LICENCIA DE CONDUCIR MOTORISTA</t>
  </si>
  <si>
    <t>DUPLICADO</t>
  </si>
  <si>
    <t>CAMBIO DE CATEGORIA</t>
  </si>
  <si>
    <t>CAMBIO CIVIL A OFICIAL</t>
  </si>
  <si>
    <t>POLICIA NACIONAL</t>
  </si>
  <si>
    <t>MODULO</t>
  </si>
  <si>
    <t>FUERZAS ARMADAS</t>
  </si>
  <si>
    <t xml:space="preserve">Estadística de Licencias de Conducir Militares Consolidado </t>
  </si>
  <si>
    <t>FECHA_SOLICITUD</t>
  </si>
  <si>
    <t>TIPO_PERMISO</t>
  </si>
  <si>
    <t>ESTADISTICA SERVICIOS LICENCIAS POR MODULOS DESDE 01-04-2022 AL 30-06-2022</t>
  </si>
  <si>
    <t>Modulo</t>
  </si>
  <si>
    <t>Categoria</t>
  </si>
  <si>
    <t>TipoServicio</t>
  </si>
  <si>
    <t>CARNET DE APRENDIZAJE</t>
  </si>
  <si>
    <t>NUEV0(A)</t>
  </si>
  <si>
    <t>CONDUCTOR</t>
  </si>
  <si>
    <t>CAMBIO</t>
  </si>
  <si>
    <t>ESPECIAL</t>
  </si>
  <si>
    <t>MOTOCICLOS</t>
  </si>
  <si>
    <t>PRIMERA PESADOS</t>
  </si>
  <si>
    <t>SEGUNDA PESADOS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</si>
</sst>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00"/>
    <numFmt numFmtId="165" formatCode="_(* #,##0_);_(* \(#,##0\);_(* &quot;-&quot;??_);_(@_)"/>
    <numFmt numFmtId="166" formatCode="[$-10409]#,##0;\(#,##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Segoe UI"/>
      <family val="2"/>
    </font>
    <font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sz val="12"/>
      <color rgb="FF000000"/>
      <name val="Segoe U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pivotButton="1"/>
    <xf numFmtId="0" fontId="2" fillId="2" borderId="0" xfId="0" applyFont="1" applyFill="1"/>
    <xf numFmtId="0" fontId="0" fillId="0" borderId="0" xfId="0" applyNumberFormat="1"/>
    <xf numFmtId="0" fontId="2" fillId="2" borderId="1" xfId="0" applyNumberFormat="1" applyFont="1" applyFill="1" applyBorder="1"/>
    <xf numFmtId="0" fontId="2" fillId="0" borderId="0" xfId="0" applyFont="1" applyAlignment="1">
      <alignment horizontal="left"/>
    </xf>
    <xf numFmtId="164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2" fillId="2" borderId="0" xfId="0" applyFont="1" applyFill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2" xfId="0" applyNumberFormat="1" applyFont="1" applyFill="1" applyBorder="1" applyAlignment="1">
      <alignment vertical="top" wrapText="1" readingOrder="1"/>
    </xf>
    <xf numFmtId="166" fontId="5" fillId="0" borderId="2" xfId="0" applyNumberFormat="1" applyFont="1" applyFill="1" applyBorder="1" applyAlignment="1">
      <alignment vertical="top" wrapText="1" readingOrder="1"/>
    </xf>
    <xf numFmtId="166" fontId="6" fillId="0" borderId="2" xfId="0" applyNumberFormat="1" applyFont="1" applyFill="1" applyBorder="1" applyAlignment="1">
      <alignment vertical="top" wrapText="1" readingOrder="1"/>
    </xf>
    <xf numFmtId="166" fontId="6" fillId="0" borderId="2" xfId="0" applyNumberFormat="1" applyFont="1" applyFill="1" applyBorder="1" applyAlignment="1">
      <alignment vertical="top" readingOrder="1"/>
    </xf>
    <xf numFmtId="166" fontId="6" fillId="0" borderId="2" xfId="0" applyNumberFormat="1" applyFont="1" applyFill="1" applyBorder="1" applyAlignment="1">
      <alignment horizontal="right" vertical="top" wrapText="1" readingOrder="1"/>
    </xf>
    <xf numFmtId="166" fontId="6" fillId="0" borderId="3" xfId="0" applyNumberFormat="1" applyFont="1" applyFill="1" applyBorder="1" applyAlignment="1">
      <alignment horizontal="right" vertical="top" wrapText="1" readingOrder="1"/>
    </xf>
    <xf numFmtId="166" fontId="0" fillId="0" borderId="0" xfId="0" applyNumberFormat="1"/>
    <xf numFmtId="0" fontId="4" fillId="0" borderId="0" xfId="0" applyFont="1" applyFill="1" applyBorder="1" applyAlignment="1">
      <alignment horizontal="right" vertical="center" wrapText="1"/>
    </xf>
    <xf numFmtId="0" fontId="5" fillId="0" borderId="4" xfId="0" applyNumberFormat="1" applyFont="1" applyFill="1" applyBorder="1" applyAlignment="1">
      <alignment vertical="top" wrapText="1" readingOrder="1"/>
    </xf>
    <xf numFmtId="166" fontId="5" fillId="0" borderId="4" xfId="0" applyNumberFormat="1" applyFont="1" applyFill="1" applyBorder="1" applyAlignment="1">
      <alignment vertical="top" wrapText="1" readingOrder="1"/>
    </xf>
    <xf numFmtId="166" fontId="6" fillId="0" borderId="4" xfId="0" applyNumberFormat="1" applyFont="1" applyFill="1" applyBorder="1" applyAlignment="1">
      <alignment vertical="top" wrapText="1" readingOrder="1"/>
    </xf>
    <xf numFmtId="166" fontId="6" fillId="0" borderId="4" xfId="0" applyNumberFormat="1" applyFont="1" applyFill="1" applyBorder="1" applyAlignment="1">
      <alignment horizontal="right"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166" fontId="0" fillId="0" borderId="0" xfId="0" applyNumberFormat="1" applyFont="1" applyBorder="1"/>
    <xf numFmtId="0" fontId="0" fillId="0" borderId="0" xfId="0" applyBorder="1"/>
    <xf numFmtId="166" fontId="5" fillId="0" borderId="0" xfId="0" applyNumberFormat="1" applyFont="1" applyFill="1" applyBorder="1" applyAlignment="1">
      <alignment vertical="top" wrapText="1" readingOrder="1"/>
    </xf>
    <xf numFmtId="166" fontId="6" fillId="0" borderId="0" xfId="0" applyNumberFormat="1" applyFont="1" applyFill="1" applyBorder="1" applyAlignment="1">
      <alignment vertical="top" wrapText="1" readingOrder="1"/>
    </xf>
    <xf numFmtId="166" fontId="6" fillId="0" borderId="0" xfId="0" applyNumberFormat="1" applyFont="1" applyFill="1" applyBorder="1" applyAlignment="1">
      <alignment horizontal="right" vertical="top" wrapText="1" readingOrder="1"/>
    </xf>
    <xf numFmtId="0" fontId="0" fillId="0" borderId="0" xfId="0" applyFont="1" applyBorder="1"/>
    <xf numFmtId="0" fontId="8" fillId="0" borderId="0" xfId="0" applyNumberFormat="1" applyFont="1" applyFill="1" applyBorder="1" applyAlignment="1">
      <alignment vertical="top" wrapText="1" readingOrder="1"/>
    </xf>
    <xf numFmtId="166" fontId="8" fillId="0" borderId="0" xfId="0" applyNumberFormat="1" applyFont="1" applyFill="1" applyBorder="1" applyAlignment="1">
      <alignment vertical="top" wrapText="1" readingOrder="1"/>
    </xf>
    <xf numFmtId="0" fontId="9" fillId="0" borderId="0" xfId="0" applyFont="1" applyBorder="1"/>
    <xf numFmtId="166" fontId="9" fillId="0" borderId="0" xfId="0" applyNumberFormat="1" applyFont="1" applyBorder="1"/>
    <xf numFmtId="0" fontId="2" fillId="0" borderId="0" xfId="0" applyFont="1" applyFill="1" applyAlignment="1">
      <alignment horizontal="center"/>
    </xf>
    <xf numFmtId="0" fontId="0" fillId="0" borderId="1" xfId="0" applyNumberFormat="1" applyFont="1" applyFill="1" applyBorder="1"/>
    <xf numFmtId="0" fontId="0" fillId="0" borderId="0" xfId="0" applyBorder="1" applyAlignment="1">
      <alignment horizontal="right"/>
    </xf>
    <xf numFmtId="0" fontId="0" fillId="0" borderId="0" xfId="0" applyFont="1" applyBorder="1" applyAlignment="1">
      <alignment horizontal="left"/>
    </xf>
    <xf numFmtId="165" fontId="1" fillId="0" borderId="0" xfId="1" applyNumberFormat="1" applyFont="1" applyBorder="1"/>
    <xf numFmtId="0" fontId="0" fillId="0" borderId="0" xfId="0" applyFont="1"/>
    <xf numFmtId="49" fontId="0" fillId="0" borderId="0" xfId="0" applyNumberFormat="1"/>
    <xf numFmtId="2" fontId="0" fillId="0" borderId="0" xfId="0" applyNumberFormat="1"/>
    <xf numFmtId="1" fontId="0" fillId="0" borderId="0" xfId="0" applyNumberForma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2">
    <dxf>
      <alignment horizontal="right" readingOrder="0"/>
    </dxf>
    <dxf>
      <alignment horizontal="right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SOLICITUDES\Estadistica%202%20trimestre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ichel Perez Ogando" refreshedDate="44774.404228819447" createdVersion="5" refreshedVersion="5" minRefreshableVersion="3" recordCount="150">
  <cacheSource type="worksheet">
    <worksheetSource ref="A4:C154" sheet="EVOLUCION CRONOLOGICA PERMISOS " r:id="rId2"/>
  </cacheSource>
  <cacheFields count="3">
    <cacheField name="FECHA_SOLICITUD" numFmtId="14">
      <sharedItems containsSemiMixedTypes="0" containsNonDate="0" containsDate="1" containsString="0" minDate="2022-04-01T00:00:00" maxDate="2022-06-30T00:00:00" count="89">
        <d v="2022-06-13T00:00:00"/>
        <d v="2022-05-02T00:00:00"/>
        <d v="2022-05-10T00:00:00"/>
        <d v="2022-06-05T00:00:00"/>
        <d v="2022-06-22T00:00:00"/>
        <d v="2022-04-06T00:00:00"/>
        <d v="2022-05-19T00:00:00"/>
        <d v="2022-06-08T00:00:00"/>
        <d v="2022-05-25T00:00:00"/>
        <d v="2022-04-12T00:00:00"/>
        <d v="2022-04-05T00:00:00"/>
        <d v="2022-06-27T00:00:00"/>
        <d v="2022-04-20T00:00:00"/>
        <d v="2022-06-16T00:00:00"/>
        <d v="2022-04-30T00:00:00"/>
        <d v="2022-06-23T00:00:00"/>
        <d v="2022-06-19T00:00:00"/>
        <d v="2022-05-28T00:00:00"/>
        <d v="2022-05-26T00:00:00"/>
        <d v="2022-05-18T00:00:00"/>
        <d v="2022-05-11T00:00:00"/>
        <d v="2022-04-23T00:00:00"/>
        <d v="2022-06-09T00:00:00"/>
        <d v="2022-04-19T00:00:00"/>
        <d v="2022-06-17T00:00:00"/>
        <d v="2022-06-18T00:00:00"/>
        <d v="2022-05-06T00:00:00"/>
        <d v="2022-05-15T00:00:00"/>
        <d v="2022-04-02T00:00:00"/>
        <d v="2022-04-11T00:00:00"/>
        <d v="2022-05-04T00:00:00"/>
        <d v="2022-05-21T00:00:00"/>
        <d v="2022-06-20T00:00:00"/>
        <d v="2022-04-21T00:00:00"/>
        <d v="2022-04-17T00:00:00"/>
        <d v="2022-04-04T00:00:00"/>
        <d v="2022-06-24T00:00:00"/>
        <d v="2022-06-07T00:00:00"/>
        <d v="2022-06-11T00:00:00"/>
        <d v="2022-06-28T00:00:00"/>
        <d v="2022-05-14T00:00:00"/>
        <d v="2022-06-01T00:00:00"/>
        <d v="2022-06-26T00:00:00"/>
        <d v="2022-04-27T00:00:00"/>
        <d v="2022-05-07T00:00:00"/>
        <d v="2022-04-28T00:00:00"/>
        <d v="2022-05-22T00:00:00"/>
        <d v="2022-05-05T00:00:00"/>
        <d v="2022-05-31T00:00:00"/>
        <d v="2022-05-24T00:00:00"/>
        <d v="2022-04-01T00:00:00"/>
        <d v="2022-04-25T00:00:00"/>
        <d v="2022-04-24T00:00:00"/>
        <d v="2022-06-03T00:00:00"/>
        <d v="2022-05-30T00:00:00"/>
        <d v="2022-06-04T00:00:00"/>
        <d v="2022-06-14T00:00:00"/>
        <d v="2022-06-02T00:00:00"/>
        <d v="2022-06-06T00:00:00"/>
        <d v="2022-06-25T00:00:00"/>
        <d v="2022-04-29T00:00:00"/>
        <d v="2022-04-26T00:00:00"/>
        <d v="2022-04-22T00:00:00"/>
        <d v="2022-04-03T00:00:00"/>
        <d v="2022-06-10T00:00:00"/>
        <d v="2022-04-14T00:00:00"/>
        <d v="2022-05-13T00:00:00"/>
        <d v="2022-05-17T00:00:00"/>
        <d v="2022-06-15T00:00:00"/>
        <d v="2022-04-07T00:00:00"/>
        <d v="2022-06-21T00:00:00"/>
        <d v="2022-05-27T00:00:00"/>
        <d v="2022-05-16T00:00:00"/>
        <d v="2022-05-12T00:00:00"/>
        <d v="2022-04-13T00:00:00"/>
        <d v="2022-05-08T00:00:00"/>
        <d v="2022-04-08T00:00:00"/>
        <d v="2022-06-29T00:00:00"/>
        <d v="2022-04-09T00:00:00"/>
        <d v="2022-05-29T00:00:00"/>
        <d v="2022-06-12T00:00:00"/>
        <d v="2022-05-20T00:00:00"/>
        <d v="2022-05-09T00:00:00"/>
        <d v="2022-05-23T00:00:00"/>
        <d v="2022-04-10T00:00:00"/>
        <d v="2022-05-01T00:00:00"/>
        <d v="2022-05-03T00:00:00"/>
        <d v="2022-04-18T00:00:00"/>
        <d v="2022-04-16T00:00:00"/>
      </sharedItems>
    </cacheField>
    <cacheField name="TIPO_PERMISO" numFmtId="0">
      <sharedItems count="3">
        <s v="RECURRENTE"/>
        <s v="PUNTUAL"/>
        <s v="EXTRAPESADO"/>
      </sharedItems>
    </cacheField>
    <cacheField name="Cantidad" numFmtId="0">
      <sharedItems containsSemiMixedTypes="0" containsString="0" containsNumber="1" containsInteger="1" minValue="1" maxValue="30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Michel Perez Ogando" refreshedDate="44774.459346990741" createdVersion="5" refreshedVersion="5" minRefreshableVersion="3" recordCount="37">
  <cacheSource type="worksheet">
    <worksheetSource ref="A3:C40" sheet="Tipo Sector-Movimiento"/>
  </cacheSource>
  <cacheFields count="3">
    <cacheField name="TIPO_SECTOR" numFmtId="0">
      <sharedItems count="8">
        <s v="Salud                    "/>
        <s v="Bebidas                  "/>
        <s v="Industria Manofacturera  "/>
        <s v="Comercio                 "/>
        <s v="Zonas Francas            "/>
        <s v="Alimentos                "/>
        <s v="Construcción             "/>
        <s v="Energía                  "/>
      </sharedItems>
    </cacheField>
    <cacheField name="TIPO_MOVIMIENTO" numFmtId="0">
      <sharedItems count="5">
        <s v="Movimientos internos          "/>
        <s v="Exportación                   "/>
        <s v="Importación                   "/>
        <s v="Distribución urbana           "/>
        <s v="Distribución nacional         "/>
      </sharedItems>
    </cacheField>
    <cacheField name="Cantidad" numFmtId="0">
      <sharedItems containsSemiMixedTypes="0" containsString="0" containsNumber="1" containsInteger="1" minValue="3" maxValue="400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0">
  <r>
    <x v="0"/>
    <x v="0"/>
    <n v="42"/>
  </r>
  <r>
    <x v="1"/>
    <x v="1"/>
    <n v="18"/>
  </r>
  <r>
    <x v="2"/>
    <x v="0"/>
    <n v="1"/>
  </r>
  <r>
    <x v="3"/>
    <x v="1"/>
    <n v="23"/>
  </r>
  <r>
    <x v="4"/>
    <x v="1"/>
    <n v="127"/>
  </r>
  <r>
    <x v="5"/>
    <x v="0"/>
    <n v="1"/>
  </r>
  <r>
    <x v="6"/>
    <x v="1"/>
    <n v="187"/>
  </r>
  <r>
    <x v="7"/>
    <x v="1"/>
    <n v="140"/>
  </r>
  <r>
    <x v="8"/>
    <x v="1"/>
    <n v="203"/>
  </r>
  <r>
    <x v="9"/>
    <x v="1"/>
    <n v="243"/>
  </r>
  <r>
    <x v="10"/>
    <x v="1"/>
    <n v="172"/>
  </r>
  <r>
    <x v="11"/>
    <x v="2"/>
    <n v="1"/>
  </r>
  <r>
    <x v="12"/>
    <x v="0"/>
    <n v="2"/>
  </r>
  <r>
    <x v="13"/>
    <x v="0"/>
    <n v="1"/>
  </r>
  <r>
    <x v="14"/>
    <x v="1"/>
    <n v="69"/>
  </r>
  <r>
    <x v="15"/>
    <x v="0"/>
    <n v="6"/>
  </r>
  <r>
    <x v="16"/>
    <x v="1"/>
    <n v="6"/>
  </r>
  <r>
    <x v="17"/>
    <x v="1"/>
    <n v="106"/>
  </r>
  <r>
    <x v="18"/>
    <x v="2"/>
    <n v="1"/>
  </r>
  <r>
    <x v="19"/>
    <x v="0"/>
    <n v="9"/>
  </r>
  <r>
    <x v="20"/>
    <x v="1"/>
    <n v="208"/>
  </r>
  <r>
    <x v="2"/>
    <x v="1"/>
    <n v="146"/>
  </r>
  <r>
    <x v="6"/>
    <x v="0"/>
    <n v="2"/>
  </r>
  <r>
    <x v="21"/>
    <x v="1"/>
    <n v="132"/>
  </r>
  <r>
    <x v="22"/>
    <x v="1"/>
    <n v="186"/>
  </r>
  <r>
    <x v="23"/>
    <x v="0"/>
    <n v="3"/>
  </r>
  <r>
    <x v="24"/>
    <x v="0"/>
    <n v="59"/>
  </r>
  <r>
    <x v="25"/>
    <x v="1"/>
    <n v="92"/>
  </r>
  <r>
    <x v="26"/>
    <x v="1"/>
    <n v="194"/>
  </r>
  <r>
    <x v="27"/>
    <x v="1"/>
    <n v="17"/>
  </r>
  <r>
    <x v="28"/>
    <x v="1"/>
    <n v="100"/>
  </r>
  <r>
    <x v="29"/>
    <x v="1"/>
    <n v="270"/>
  </r>
  <r>
    <x v="30"/>
    <x v="1"/>
    <n v="259"/>
  </r>
  <r>
    <x v="31"/>
    <x v="1"/>
    <n v="88"/>
  </r>
  <r>
    <x v="32"/>
    <x v="1"/>
    <n v="260"/>
  </r>
  <r>
    <x v="33"/>
    <x v="0"/>
    <n v="21"/>
  </r>
  <r>
    <x v="34"/>
    <x v="1"/>
    <n v="12"/>
  </r>
  <r>
    <x v="35"/>
    <x v="0"/>
    <n v="1"/>
  </r>
  <r>
    <x v="36"/>
    <x v="1"/>
    <n v="158"/>
  </r>
  <r>
    <x v="37"/>
    <x v="1"/>
    <n v="147"/>
  </r>
  <r>
    <x v="38"/>
    <x v="0"/>
    <n v="1"/>
  </r>
  <r>
    <x v="39"/>
    <x v="0"/>
    <n v="1"/>
  </r>
  <r>
    <x v="40"/>
    <x v="1"/>
    <n v="85"/>
  </r>
  <r>
    <x v="13"/>
    <x v="2"/>
    <n v="4"/>
  </r>
  <r>
    <x v="41"/>
    <x v="1"/>
    <n v="202"/>
  </r>
  <r>
    <x v="23"/>
    <x v="1"/>
    <n v="208"/>
  </r>
  <r>
    <x v="42"/>
    <x v="1"/>
    <n v="10"/>
  </r>
  <r>
    <x v="22"/>
    <x v="0"/>
    <n v="37"/>
  </r>
  <r>
    <x v="43"/>
    <x v="0"/>
    <n v="11"/>
  </r>
  <r>
    <x v="44"/>
    <x v="1"/>
    <n v="105"/>
  </r>
  <r>
    <x v="45"/>
    <x v="0"/>
    <n v="2"/>
  </r>
  <r>
    <x v="11"/>
    <x v="1"/>
    <n v="213"/>
  </r>
  <r>
    <x v="44"/>
    <x v="0"/>
    <n v="1"/>
  </r>
  <r>
    <x v="46"/>
    <x v="1"/>
    <n v="7"/>
  </r>
  <r>
    <x v="47"/>
    <x v="0"/>
    <n v="2"/>
  </r>
  <r>
    <x v="48"/>
    <x v="1"/>
    <n v="175"/>
  </r>
  <r>
    <x v="24"/>
    <x v="2"/>
    <n v="2"/>
  </r>
  <r>
    <x v="49"/>
    <x v="1"/>
    <n v="169"/>
  </r>
  <r>
    <x v="50"/>
    <x v="0"/>
    <n v="33"/>
  </r>
  <r>
    <x v="51"/>
    <x v="1"/>
    <n v="308"/>
  </r>
  <r>
    <x v="52"/>
    <x v="1"/>
    <n v="9"/>
  </r>
  <r>
    <x v="0"/>
    <x v="1"/>
    <n v="162"/>
  </r>
  <r>
    <x v="53"/>
    <x v="0"/>
    <n v="42"/>
  </r>
  <r>
    <x v="54"/>
    <x v="1"/>
    <n v="237"/>
  </r>
  <r>
    <x v="55"/>
    <x v="0"/>
    <n v="5"/>
  </r>
  <r>
    <x v="56"/>
    <x v="1"/>
    <n v="123"/>
  </r>
  <r>
    <x v="43"/>
    <x v="1"/>
    <n v="250"/>
  </r>
  <r>
    <x v="57"/>
    <x v="1"/>
    <n v="198"/>
  </r>
  <r>
    <x v="41"/>
    <x v="0"/>
    <n v="6"/>
  </r>
  <r>
    <x v="58"/>
    <x v="0"/>
    <n v="33"/>
  </r>
  <r>
    <x v="12"/>
    <x v="1"/>
    <n v="225"/>
  </r>
  <r>
    <x v="59"/>
    <x v="1"/>
    <n v="102"/>
  </r>
  <r>
    <x v="60"/>
    <x v="1"/>
    <n v="197"/>
  </r>
  <r>
    <x v="61"/>
    <x v="0"/>
    <n v="1"/>
  </r>
  <r>
    <x v="62"/>
    <x v="1"/>
    <n v="221"/>
  </r>
  <r>
    <x v="63"/>
    <x v="0"/>
    <n v="69"/>
  </r>
  <r>
    <x v="54"/>
    <x v="0"/>
    <n v="5"/>
  </r>
  <r>
    <x v="53"/>
    <x v="1"/>
    <n v="191"/>
  </r>
  <r>
    <x v="24"/>
    <x v="1"/>
    <n v="241"/>
  </r>
  <r>
    <x v="33"/>
    <x v="1"/>
    <n v="225"/>
  </r>
  <r>
    <x v="29"/>
    <x v="0"/>
    <n v="7"/>
  </r>
  <r>
    <x v="37"/>
    <x v="0"/>
    <n v="27"/>
  </r>
  <r>
    <x v="64"/>
    <x v="1"/>
    <n v="151"/>
  </r>
  <r>
    <x v="65"/>
    <x v="1"/>
    <n v="47"/>
  </r>
  <r>
    <x v="45"/>
    <x v="1"/>
    <n v="199"/>
  </r>
  <r>
    <x v="48"/>
    <x v="0"/>
    <n v="60"/>
  </r>
  <r>
    <x v="56"/>
    <x v="0"/>
    <n v="62"/>
  </r>
  <r>
    <x v="5"/>
    <x v="1"/>
    <n v="243"/>
  </r>
  <r>
    <x v="66"/>
    <x v="1"/>
    <n v="160"/>
  </r>
  <r>
    <x v="67"/>
    <x v="0"/>
    <n v="16"/>
  </r>
  <r>
    <x v="4"/>
    <x v="0"/>
    <n v="6"/>
  </r>
  <r>
    <x v="68"/>
    <x v="2"/>
    <n v="13"/>
  </r>
  <r>
    <x v="69"/>
    <x v="1"/>
    <n v="245"/>
  </r>
  <r>
    <x v="70"/>
    <x v="0"/>
    <n v="50"/>
  </r>
  <r>
    <x v="71"/>
    <x v="1"/>
    <n v="188"/>
  </r>
  <r>
    <x v="18"/>
    <x v="1"/>
    <n v="102"/>
  </r>
  <r>
    <x v="1"/>
    <x v="0"/>
    <n v="4"/>
  </r>
  <r>
    <x v="72"/>
    <x v="0"/>
    <n v="2"/>
  </r>
  <r>
    <x v="73"/>
    <x v="1"/>
    <n v="223"/>
  </r>
  <r>
    <x v="74"/>
    <x v="1"/>
    <n v="229"/>
  </r>
  <r>
    <x v="68"/>
    <x v="0"/>
    <n v="163"/>
  </r>
  <r>
    <x v="38"/>
    <x v="1"/>
    <n v="55"/>
  </r>
  <r>
    <x v="13"/>
    <x v="1"/>
    <n v="13"/>
  </r>
  <r>
    <x v="9"/>
    <x v="0"/>
    <n v="4"/>
  </r>
  <r>
    <x v="36"/>
    <x v="0"/>
    <n v="23"/>
  </r>
  <r>
    <x v="75"/>
    <x v="1"/>
    <n v="12"/>
  </r>
  <r>
    <x v="67"/>
    <x v="1"/>
    <n v="155"/>
  </r>
  <r>
    <x v="73"/>
    <x v="0"/>
    <n v="15"/>
  </r>
  <r>
    <x v="35"/>
    <x v="1"/>
    <n v="233"/>
  </r>
  <r>
    <x v="32"/>
    <x v="0"/>
    <n v="65"/>
  </r>
  <r>
    <x v="76"/>
    <x v="1"/>
    <n v="216"/>
  </r>
  <r>
    <x v="16"/>
    <x v="0"/>
    <n v="37"/>
  </r>
  <r>
    <x v="77"/>
    <x v="1"/>
    <n v="178"/>
  </r>
  <r>
    <x v="78"/>
    <x v="1"/>
    <n v="107"/>
  </r>
  <r>
    <x v="61"/>
    <x v="1"/>
    <n v="193"/>
  </r>
  <r>
    <x v="68"/>
    <x v="1"/>
    <n v="109"/>
  </r>
  <r>
    <x v="79"/>
    <x v="1"/>
    <n v="7"/>
  </r>
  <r>
    <x v="57"/>
    <x v="0"/>
    <n v="59"/>
  </r>
  <r>
    <x v="74"/>
    <x v="0"/>
    <n v="1"/>
  </r>
  <r>
    <x v="80"/>
    <x v="1"/>
    <n v="10"/>
  </r>
  <r>
    <x v="15"/>
    <x v="1"/>
    <n v="196"/>
  </r>
  <r>
    <x v="50"/>
    <x v="1"/>
    <n v="204"/>
  </r>
  <r>
    <x v="11"/>
    <x v="0"/>
    <n v="39"/>
  </r>
  <r>
    <x v="55"/>
    <x v="1"/>
    <n v="99"/>
  </r>
  <r>
    <x v="81"/>
    <x v="1"/>
    <n v="185"/>
  </r>
  <r>
    <x v="77"/>
    <x v="0"/>
    <n v="2"/>
  </r>
  <r>
    <x v="19"/>
    <x v="1"/>
    <n v="180"/>
  </r>
  <r>
    <x v="47"/>
    <x v="1"/>
    <n v="216"/>
  </r>
  <r>
    <x v="20"/>
    <x v="0"/>
    <n v="24"/>
  </r>
  <r>
    <x v="66"/>
    <x v="0"/>
    <n v="3"/>
  </r>
  <r>
    <x v="39"/>
    <x v="1"/>
    <n v="148"/>
  </r>
  <r>
    <x v="72"/>
    <x v="1"/>
    <n v="163"/>
  </r>
  <r>
    <x v="26"/>
    <x v="0"/>
    <n v="1"/>
  </r>
  <r>
    <x v="81"/>
    <x v="0"/>
    <n v="6"/>
  </r>
  <r>
    <x v="82"/>
    <x v="1"/>
    <n v="284"/>
  </r>
  <r>
    <x v="83"/>
    <x v="1"/>
    <n v="206"/>
  </r>
  <r>
    <x v="60"/>
    <x v="0"/>
    <n v="2"/>
  </r>
  <r>
    <x v="59"/>
    <x v="0"/>
    <n v="1"/>
  </r>
  <r>
    <x v="84"/>
    <x v="1"/>
    <n v="18"/>
  </r>
  <r>
    <x v="63"/>
    <x v="1"/>
    <n v="3"/>
  </r>
  <r>
    <x v="64"/>
    <x v="0"/>
    <n v="41"/>
  </r>
  <r>
    <x v="58"/>
    <x v="1"/>
    <n v="193"/>
  </r>
  <r>
    <x v="69"/>
    <x v="0"/>
    <n v="2"/>
  </r>
  <r>
    <x v="85"/>
    <x v="1"/>
    <n v="2"/>
  </r>
  <r>
    <x v="18"/>
    <x v="0"/>
    <n v="2"/>
  </r>
  <r>
    <x v="86"/>
    <x v="1"/>
    <n v="268"/>
  </r>
  <r>
    <x v="87"/>
    <x v="1"/>
    <n v="268"/>
  </r>
  <r>
    <x v="62"/>
    <x v="0"/>
    <n v="2"/>
  </r>
  <r>
    <x v="88"/>
    <x v="1"/>
    <n v="2"/>
  </r>
  <r>
    <x v="70"/>
    <x v="1"/>
    <n v="15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7">
  <r>
    <x v="0"/>
    <x v="0"/>
    <n v="3"/>
  </r>
  <r>
    <x v="0"/>
    <x v="1"/>
    <n v="46"/>
  </r>
  <r>
    <x v="1"/>
    <x v="2"/>
    <n v="32"/>
  </r>
  <r>
    <x v="1"/>
    <x v="3"/>
    <n v="65"/>
  </r>
  <r>
    <x v="2"/>
    <x v="1"/>
    <n v="79"/>
  </r>
  <r>
    <x v="2"/>
    <x v="4"/>
    <n v="85"/>
  </r>
  <r>
    <x v="3"/>
    <x v="3"/>
    <n v="2673"/>
  </r>
  <r>
    <x v="4"/>
    <x v="4"/>
    <n v="263"/>
  </r>
  <r>
    <x v="5"/>
    <x v="0"/>
    <n v="58"/>
  </r>
  <r>
    <x v="6"/>
    <x v="2"/>
    <n v="118"/>
  </r>
  <r>
    <x v="3"/>
    <x v="0"/>
    <n v="77"/>
  </r>
  <r>
    <x v="1"/>
    <x v="4"/>
    <n v="61"/>
  </r>
  <r>
    <x v="7"/>
    <x v="3"/>
    <n v="84"/>
  </r>
  <r>
    <x v="5"/>
    <x v="1"/>
    <n v="70"/>
  </r>
  <r>
    <x v="0"/>
    <x v="2"/>
    <n v="272"/>
  </r>
  <r>
    <x v="4"/>
    <x v="1"/>
    <n v="464"/>
  </r>
  <r>
    <x v="3"/>
    <x v="2"/>
    <n v="4006"/>
  </r>
  <r>
    <x v="3"/>
    <x v="1"/>
    <n v="333"/>
  </r>
  <r>
    <x v="6"/>
    <x v="1"/>
    <n v="7"/>
  </r>
  <r>
    <x v="7"/>
    <x v="2"/>
    <n v="18"/>
  </r>
  <r>
    <x v="4"/>
    <x v="2"/>
    <n v="103"/>
  </r>
  <r>
    <x v="5"/>
    <x v="4"/>
    <n v="172"/>
  </r>
  <r>
    <x v="7"/>
    <x v="4"/>
    <n v="11"/>
  </r>
  <r>
    <x v="7"/>
    <x v="0"/>
    <n v="5"/>
  </r>
  <r>
    <x v="2"/>
    <x v="0"/>
    <n v="22"/>
  </r>
  <r>
    <x v="4"/>
    <x v="0"/>
    <n v="5"/>
  </r>
  <r>
    <x v="5"/>
    <x v="3"/>
    <n v="918"/>
  </r>
  <r>
    <x v="6"/>
    <x v="0"/>
    <n v="166"/>
  </r>
  <r>
    <x v="6"/>
    <x v="4"/>
    <n v="323"/>
  </r>
  <r>
    <x v="0"/>
    <x v="4"/>
    <n v="34"/>
  </r>
  <r>
    <x v="5"/>
    <x v="2"/>
    <n v="146"/>
  </r>
  <r>
    <x v="3"/>
    <x v="4"/>
    <n v="82"/>
  </r>
  <r>
    <x v="2"/>
    <x v="3"/>
    <n v="434"/>
  </r>
  <r>
    <x v="2"/>
    <x v="2"/>
    <n v="720"/>
  </r>
  <r>
    <x v="6"/>
    <x v="3"/>
    <n v="854"/>
  </r>
  <r>
    <x v="0"/>
    <x v="3"/>
    <n v="1531"/>
  </r>
  <r>
    <x v="4"/>
    <x v="3"/>
    <n v="9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5">
  <location ref="A1:E92" firstHeaderRow="1" firstDataRow="2" firstDataCol="1"/>
  <pivotFields count="3">
    <pivotField axis="axisRow" numFmtId="14" showAll="0">
      <items count="90">
        <item x="50"/>
        <item x="28"/>
        <item x="63"/>
        <item x="35"/>
        <item x="10"/>
        <item x="5"/>
        <item x="69"/>
        <item x="76"/>
        <item x="78"/>
        <item x="84"/>
        <item x="29"/>
        <item x="9"/>
        <item x="74"/>
        <item x="65"/>
        <item x="88"/>
        <item x="34"/>
        <item x="87"/>
        <item x="23"/>
        <item x="12"/>
        <item x="33"/>
        <item x="62"/>
        <item x="21"/>
        <item x="52"/>
        <item x="51"/>
        <item x="61"/>
        <item x="43"/>
        <item x="45"/>
        <item x="60"/>
        <item x="14"/>
        <item x="85"/>
        <item x="1"/>
        <item x="86"/>
        <item x="30"/>
        <item x="47"/>
        <item x="26"/>
        <item x="44"/>
        <item x="75"/>
        <item x="82"/>
        <item x="2"/>
        <item x="20"/>
        <item x="73"/>
        <item x="66"/>
        <item x="40"/>
        <item x="27"/>
        <item x="72"/>
        <item x="67"/>
        <item x="19"/>
        <item x="6"/>
        <item x="81"/>
        <item x="31"/>
        <item x="46"/>
        <item x="83"/>
        <item x="49"/>
        <item x="8"/>
        <item x="18"/>
        <item x="71"/>
        <item x="17"/>
        <item x="79"/>
        <item x="54"/>
        <item x="48"/>
        <item x="41"/>
        <item x="57"/>
        <item x="53"/>
        <item x="55"/>
        <item x="3"/>
        <item x="58"/>
        <item x="37"/>
        <item x="7"/>
        <item x="22"/>
        <item x="64"/>
        <item x="38"/>
        <item x="80"/>
        <item x="0"/>
        <item x="56"/>
        <item x="68"/>
        <item x="13"/>
        <item x="24"/>
        <item x="25"/>
        <item x="16"/>
        <item x="32"/>
        <item x="70"/>
        <item x="4"/>
        <item x="15"/>
        <item x="36"/>
        <item x="59"/>
        <item x="42"/>
        <item x="11"/>
        <item x="39"/>
        <item x="77"/>
        <item t="default"/>
      </items>
    </pivotField>
    <pivotField axis="axisCol" showAll="0">
      <items count="4">
        <item x="2"/>
        <item x="1"/>
        <item x="0"/>
        <item t="default"/>
      </items>
    </pivotField>
    <pivotField dataField="1" showAll="0"/>
  </pivotFields>
  <rowFields count="1">
    <field x="0"/>
  </rowFields>
  <rowItems count="9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Sum of Cantidad" fld="2" baseField="0" baseItem="0"/>
  </dataFields>
  <chartFormats count="3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4" cacheId="1" applyNumberFormats="0" applyBorderFormats="0" applyFontFormats="0" applyPatternFormats="0" applyAlignmentFormats="0" applyWidthHeightFormats="1" dataCaption="Values" grandTotalCaption="Total General" updatedVersion="5" minRefreshableVersion="3" useAutoFormatting="1" itemPrintTitles="1" createdVersion="5" indent="0" outline="1" outlineData="1" multipleFieldFilters="0" rowHeaderCaption="SECTOR/MOVIMIENTO" colHeaderCaption=" ">
  <location ref="A3:G13" firstHeaderRow="1" firstDataRow="2" firstDataCol="1"/>
  <pivotFields count="3">
    <pivotField axis="axisRow" showAll="0">
      <items count="9">
        <item x="5"/>
        <item x="1"/>
        <item x="3"/>
        <item x="6"/>
        <item x="7"/>
        <item x="2"/>
        <item x="0"/>
        <item x="4"/>
        <item t="default"/>
      </items>
    </pivotField>
    <pivotField axis="axisCol" showAll="0">
      <items count="6">
        <item x="4"/>
        <item x="3"/>
        <item x="1"/>
        <item x="2"/>
        <item x="0"/>
        <item t="default"/>
      </items>
    </pivotField>
    <pivotField dataField="1"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ECTOR/MOVIMIENTO" fld="2" baseField="0" baseItem="0"/>
  </dataFields>
  <formats count="2">
    <format dxfId="1">
      <pivotArea dataOnly="0" labelOnly="1" fieldPosition="0">
        <references count="1">
          <reference field="1" count="1">
            <x v="4"/>
          </reference>
        </references>
      </pivotArea>
    </format>
    <format dxfId="0">
      <pivotArea dataOnly="0" labelOnly="1" fieldPosition="0">
        <references count="1">
          <reference field="1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le1" displayName="Table1" ref="A4:D274" totalsRowShown="0">
  <tableColumns count="4">
    <tableColumn id="1" name="Modulo"/>
    <tableColumn id="2" name="Categoria"/>
    <tableColumn id="3" name="TipoServicio"/>
    <tableColumn id="5" name="Cantidad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7"/>
  <sheetViews>
    <sheetView topLeftCell="A124" workbookViewId="0">
      <selection activeCell="A25" sqref="A25"/>
    </sheetView>
  </sheetViews>
  <sheetFormatPr baseColWidth="10" defaultColWidth="9.140625" defaultRowHeight="15" x14ac:dyDescent="0.25"/>
  <cols>
    <col min="1" max="1" width="72.85546875" bestFit="1" customWidth="1"/>
    <col min="2" max="2" width="12.5703125" bestFit="1" customWidth="1"/>
  </cols>
  <sheetData>
    <row r="1" spans="1:2" x14ac:dyDescent="0.25">
      <c r="A1" s="7" t="s">
        <v>159</v>
      </c>
    </row>
    <row r="4" spans="1:2" x14ac:dyDescent="0.25">
      <c r="A4" s="29"/>
      <c r="B4" s="29"/>
    </row>
    <row r="5" spans="1:2" x14ac:dyDescent="0.25">
      <c r="A5" s="41" t="s">
        <v>129</v>
      </c>
      <c r="B5" s="29"/>
    </row>
    <row r="6" spans="1:2" x14ac:dyDescent="0.25">
      <c r="A6" s="29"/>
      <c r="B6" s="29"/>
    </row>
    <row r="7" spans="1:2" x14ac:dyDescent="0.25">
      <c r="A7" s="29" t="s">
        <v>0</v>
      </c>
      <c r="B7" s="40" t="s">
        <v>1</v>
      </c>
    </row>
    <row r="8" spans="1:2" x14ac:dyDescent="0.25">
      <c r="A8" s="29" t="s">
        <v>2</v>
      </c>
      <c r="B8" s="29">
        <v>7865</v>
      </c>
    </row>
    <row r="9" spans="1:2" x14ac:dyDescent="0.25">
      <c r="A9" s="29" t="s">
        <v>3</v>
      </c>
      <c r="B9" s="29">
        <v>1514</v>
      </c>
    </row>
    <row r="10" spans="1:2" x14ac:dyDescent="0.25">
      <c r="A10" s="29" t="s">
        <v>4</v>
      </c>
      <c r="B10" s="29">
        <v>1</v>
      </c>
    </row>
    <row r="11" spans="1:2" x14ac:dyDescent="0.25">
      <c r="A11" s="29" t="s">
        <v>5</v>
      </c>
      <c r="B11" s="29">
        <v>76</v>
      </c>
    </row>
    <row r="12" spans="1:2" x14ac:dyDescent="0.25">
      <c r="A12" s="29" t="s">
        <v>6</v>
      </c>
      <c r="B12" s="29">
        <v>1013</v>
      </c>
    </row>
    <row r="13" spans="1:2" x14ac:dyDescent="0.25">
      <c r="A13" s="29" t="s">
        <v>7</v>
      </c>
      <c r="B13" s="29">
        <v>333</v>
      </c>
    </row>
    <row r="14" spans="1:2" x14ac:dyDescent="0.25">
      <c r="A14" s="29" t="s">
        <v>8</v>
      </c>
      <c r="B14" s="29">
        <v>44</v>
      </c>
    </row>
    <row r="15" spans="1:2" x14ac:dyDescent="0.25">
      <c r="A15" s="29" t="s">
        <v>9</v>
      </c>
      <c r="B15" s="29">
        <v>244</v>
      </c>
    </row>
    <row r="16" spans="1:2" x14ac:dyDescent="0.25">
      <c r="A16" s="29" t="s">
        <v>10</v>
      </c>
      <c r="B16" s="29">
        <v>919</v>
      </c>
    </row>
    <row r="17" spans="1:2" x14ac:dyDescent="0.25">
      <c r="A17" s="29" t="s">
        <v>11</v>
      </c>
      <c r="B17" s="29">
        <v>3</v>
      </c>
    </row>
    <row r="18" spans="1:2" x14ac:dyDescent="0.25">
      <c r="A18" s="29" t="s">
        <v>12</v>
      </c>
      <c r="B18" s="29">
        <v>339</v>
      </c>
    </row>
    <row r="19" spans="1:2" x14ac:dyDescent="0.25">
      <c r="A19" s="33" t="s">
        <v>130</v>
      </c>
      <c r="B19" s="29"/>
    </row>
    <row r="20" spans="1:2" x14ac:dyDescent="0.25">
      <c r="A20" s="29" t="s">
        <v>13</v>
      </c>
      <c r="B20" s="40" t="s">
        <v>1</v>
      </c>
    </row>
    <row r="21" spans="1:2" x14ac:dyDescent="0.25">
      <c r="A21" s="29" t="s">
        <v>14</v>
      </c>
      <c r="B21" s="29">
        <v>2757</v>
      </c>
    </row>
    <row r="22" spans="1:2" x14ac:dyDescent="0.25">
      <c r="A22" s="29" t="s">
        <v>15</v>
      </c>
      <c r="B22" s="29">
        <v>1815</v>
      </c>
    </row>
    <row r="23" spans="1:2" x14ac:dyDescent="0.25">
      <c r="A23" s="29" t="s">
        <v>16</v>
      </c>
      <c r="B23" s="29">
        <v>1435</v>
      </c>
    </row>
    <row r="24" spans="1:2" x14ac:dyDescent="0.25">
      <c r="A24" s="29" t="s">
        <v>17</v>
      </c>
      <c r="B24" s="29">
        <v>1132</v>
      </c>
    </row>
    <row r="25" spans="1:2" x14ac:dyDescent="0.25">
      <c r="A25" s="29" t="s">
        <v>18</v>
      </c>
      <c r="B25" s="29">
        <v>1039</v>
      </c>
    </row>
    <row r="26" spans="1:2" x14ac:dyDescent="0.25">
      <c r="A26" s="29" t="s">
        <v>19</v>
      </c>
      <c r="B26" s="29">
        <v>913</v>
      </c>
    </row>
    <row r="27" spans="1:2" x14ac:dyDescent="0.25">
      <c r="A27" s="29" t="s">
        <v>20</v>
      </c>
      <c r="B27" s="29">
        <v>697</v>
      </c>
    </row>
    <row r="28" spans="1:2" x14ac:dyDescent="0.25">
      <c r="A28" s="29" t="s">
        <v>21</v>
      </c>
      <c r="B28" s="29">
        <v>558</v>
      </c>
    </row>
    <row r="29" spans="1:2" x14ac:dyDescent="0.25">
      <c r="A29" s="29" t="s">
        <v>22</v>
      </c>
      <c r="B29" s="29">
        <v>346</v>
      </c>
    </row>
    <row r="30" spans="1:2" x14ac:dyDescent="0.25">
      <c r="A30" s="29" t="s">
        <v>23</v>
      </c>
      <c r="B30" s="29">
        <v>235</v>
      </c>
    </row>
    <row r="31" spans="1:2" x14ac:dyDescent="0.25">
      <c r="A31" s="29" t="s">
        <v>24</v>
      </c>
      <c r="B31" s="29">
        <v>187</v>
      </c>
    </row>
    <row r="32" spans="1:2" x14ac:dyDescent="0.25">
      <c r="A32" s="29" t="s">
        <v>25</v>
      </c>
      <c r="B32" s="29">
        <v>126</v>
      </c>
    </row>
    <row r="33" spans="1:2" x14ac:dyDescent="0.25">
      <c r="A33" s="29" t="s">
        <v>26</v>
      </c>
      <c r="B33" s="29">
        <v>99</v>
      </c>
    </row>
    <row r="34" spans="1:2" x14ac:dyDescent="0.25">
      <c r="A34" s="29" t="s">
        <v>27</v>
      </c>
      <c r="B34" s="29">
        <v>83</v>
      </c>
    </row>
    <row r="35" spans="1:2" x14ac:dyDescent="0.25">
      <c r="A35" s="29" t="s">
        <v>28</v>
      </c>
      <c r="B35" s="29">
        <v>68</v>
      </c>
    </row>
    <row r="36" spans="1:2" x14ac:dyDescent="0.25">
      <c r="A36" s="29" t="s">
        <v>29</v>
      </c>
      <c r="B36" s="29">
        <v>64</v>
      </c>
    </row>
    <row r="37" spans="1:2" x14ac:dyDescent="0.25">
      <c r="A37" s="29" t="s">
        <v>30</v>
      </c>
      <c r="B37" s="29">
        <v>55</v>
      </c>
    </row>
    <row r="38" spans="1:2" x14ac:dyDescent="0.25">
      <c r="A38" s="29" t="s">
        <v>31</v>
      </c>
      <c r="B38" s="29">
        <v>55</v>
      </c>
    </row>
    <row r="39" spans="1:2" x14ac:dyDescent="0.25">
      <c r="A39" s="29" t="s">
        <v>32</v>
      </c>
      <c r="B39" s="29">
        <v>49</v>
      </c>
    </row>
    <row r="40" spans="1:2" x14ac:dyDescent="0.25">
      <c r="A40" s="29" t="s">
        <v>33</v>
      </c>
      <c r="B40" s="29">
        <v>47</v>
      </c>
    </row>
    <row r="41" spans="1:2" x14ac:dyDescent="0.25">
      <c r="A41" s="29" t="s">
        <v>34</v>
      </c>
      <c r="B41" s="29">
        <v>40</v>
      </c>
    </row>
    <row r="42" spans="1:2" x14ac:dyDescent="0.25">
      <c r="A42" s="29" t="s">
        <v>35</v>
      </c>
      <c r="B42" s="29">
        <v>36</v>
      </c>
    </row>
    <row r="43" spans="1:2" x14ac:dyDescent="0.25">
      <c r="A43" s="29" t="s">
        <v>36</v>
      </c>
      <c r="B43" s="29">
        <v>36</v>
      </c>
    </row>
    <row r="44" spans="1:2" x14ac:dyDescent="0.25">
      <c r="A44" s="29" t="s">
        <v>37</v>
      </c>
      <c r="B44" s="29">
        <v>33</v>
      </c>
    </row>
    <row r="45" spans="1:2" x14ac:dyDescent="0.25">
      <c r="A45" s="29" t="s">
        <v>38</v>
      </c>
      <c r="B45" s="29">
        <v>33</v>
      </c>
    </row>
    <row r="46" spans="1:2" x14ac:dyDescent="0.25">
      <c r="A46" s="29" t="s">
        <v>39</v>
      </c>
      <c r="B46" s="29">
        <v>32</v>
      </c>
    </row>
    <row r="47" spans="1:2" x14ac:dyDescent="0.25">
      <c r="A47" s="29" t="s">
        <v>40</v>
      </c>
      <c r="B47" s="29">
        <v>26</v>
      </c>
    </row>
    <row r="48" spans="1:2" x14ac:dyDescent="0.25">
      <c r="A48" s="29" t="s">
        <v>41</v>
      </c>
      <c r="B48" s="29">
        <v>22</v>
      </c>
    </row>
    <row r="49" spans="1:2" x14ac:dyDescent="0.25">
      <c r="A49" s="29" t="s">
        <v>42</v>
      </c>
      <c r="B49" s="29">
        <v>19</v>
      </c>
    </row>
    <row r="50" spans="1:2" x14ac:dyDescent="0.25">
      <c r="A50" s="29" t="s">
        <v>43</v>
      </c>
      <c r="B50" s="29">
        <v>19</v>
      </c>
    </row>
    <row r="51" spans="1:2" x14ac:dyDescent="0.25">
      <c r="A51" s="29" t="s">
        <v>44</v>
      </c>
      <c r="B51" s="29">
        <v>14</v>
      </c>
    </row>
    <row r="52" spans="1:2" x14ac:dyDescent="0.25">
      <c r="A52" s="29" t="s">
        <v>45</v>
      </c>
      <c r="B52" s="29">
        <v>13</v>
      </c>
    </row>
    <row r="53" spans="1:2" x14ac:dyDescent="0.25">
      <c r="A53" s="29" t="s">
        <v>46</v>
      </c>
      <c r="B53" s="29">
        <v>13</v>
      </c>
    </row>
    <row r="54" spans="1:2" x14ac:dyDescent="0.25">
      <c r="A54" s="29" t="s">
        <v>47</v>
      </c>
      <c r="B54" s="29">
        <v>12</v>
      </c>
    </row>
    <row r="55" spans="1:2" x14ac:dyDescent="0.25">
      <c r="A55" s="29" t="s">
        <v>48</v>
      </c>
      <c r="B55" s="29">
        <v>12</v>
      </c>
    </row>
    <row r="56" spans="1:2" x14ac:dyDescent="0.25">
      <c r="A56" s="29" t="s">
        <v>49</v>
      </c>
      <c r="B56" s="29">
        <v>11</v>
      </c>
    </row>
    <row r="57" spans="1:2" x14ac:dyDescent="0.25">
      <c r="A57" s="29" t="s">
        <v>50</v>
      </c>
      <c r="B57" s="29">
        <v>10</v>
      </c>
    </row>
    <row r="58" spans="1:2" x14ac:dyDescent="0.25">
      <c r="A58" s="29" t="s">
        <v>51</v>
      </c>
      <c r="B58" s="29">
        <v>10</v>
      </c>
    </row>
    <row r="59" spans="1:2" x14ac:dyDescent="0.25">
      <c r="A59" s="29" t="s">
        <v>52</v>
      </c>
      <c r="B59" s="29">
        <v>9</v>
      </c>
    </row>
    <row r="60" spans="1:2" x14ac:dyDescent="0.25">
      <c r="A60" s="29" t="s">
        <v>53</v>
      </c>
      <c r="B60" s="29">
        <v>9</v>
      </c>
    </row>
    <row r="61" spans="1:2" x14ac:dyDescent="0.25">
      <c r="A61" s="29" t="s">
        <v>54</v>
      </c>
      <c r="B61" s="29">
        <v>8</v>
      </c>
    </row>
    <row r="62" spans="1:2" x14ac:dyDescent="0.25">
      <c r="A62" s="29" t="s">
        <v>55</v>
      </c>
      <c r="B62" s="29">
        <v>7</v>
      </c>
    </row>
    <row r="63" spans="1:2" x14ac:dyDescent="0.25">
      <c r="A63" s="29" t="s">
        <v>56</v>
      </c>
      <c r="B63" s="29">
        <v>7</v>
      </c>
    </row>
    <row r="64" spans="1:2" x14ac:dyDescent="0.25">
      <c r="A64" s="29" t="s">
        <v>57</v>
      </c>
      <c r="B64" s="29">
        <v>6</v>
      </c>
    </row>
    <row r="65" spans="1:2" x14ac:dyDescent="0.25">
      <c r="A65" s="29" t="s">
        <v>58</v>
      </c>
      <c r="B65" s="29">
        <v>6</v>
      </c>
    </row>
    <row r="66" spans="1:2" x14ac:dyDescent="0.25">
      <c r="A66" s="29" t="s">
        <v>59</v>
      </c>
      <c r="B66" s="29">
        <v>5</v>
      </c>
    </row>
    <row r="67" spans="1:2" x14ac:dyDescent="0.25">
      <c r="A67" s="29" t="s">
        <v>60</v>
      </c>
      <c r="B67" s="29">
        <v>5</v>
      </c>
    </row>
    <row r="68" spans="1:2" x14ac:dyDescent="0.25">
      <c r="A68" s="29" t="s">
        <v>61</v>
      </c>
      <c r="B68" s="29">
        <v>5</v>
      </c>
    </row>
    <row r="69" spans="1:2" x14ac:dyDescent="0.25">
      <c r="A69" s="29" t="s">
        <v>62</v>
      </c>
      <c r="B69" s="29">
        <v>5</v>
      </c>
    </row>
    <row r="70" spans="1:2" x14ac:dyDescent="0.25">
      <c r="A70" s="29" t="s">
        <v>63</v>
      </c>
      <c r="B70" s="29">
        <v>4</v>
      </c>
    </row>
    <row r="71" spans="1:2" x14ac:dyDescent="0.25">
      <c r="A71" s="29" t="s">
        <v>64</v>
      </c>
      <c r="B71" s="29">
        <v>4</v>
      </c>
    </row>
    <row r="72" spans="1:2" x14ac:dyDescent="0.25">
      <c r="A72" s="29" t="s">
        <v>65</v>
      </c>
      <c r="B72" s="29">
        <v>4</v>
      </c>
    </row>
    <row r="73" spans="1:2" x14ac:dyDescent="0.25">
      <c r="A73" s="29" t="s">
        <v>66</v>
      </c>
      <c r="B73" s="29">
        <v>4</v>
      </c>
    </row>
    <row r="74" spans="1:2" x14ac:dyDescent="0.25">
      <c r="A74" s="29" t="s">
        <v>67</v>
      </c>
      <c r="B74" s="29">
        <v>4</v>
      </c>
    </row>
    <row r="75" spans="1:2" x14ac:dyDescent="0.25">
      <c r="A75" s="29" t="s">
        <v>68</v>
      </c>
      <c r="B75" s="29">
        <v>4</v>
      </c>
    </row>
    <row r="76" spans="1:2" x14ac:dyDescent="0.25">
      <c r="A76" s="29" t="s">
        <v>69</v>
      </c>
      <c r="B76" s="29">
        <v>4</v>
      </c>
    </row>
    <row r="77" spans="1:2" x14ac:dyDescent="0.25">
      <c r="A77" s="29" t="s">
        <v>70</v>
      </c>
      <c r="B77" s="29">
        <v>4</v>
      </c>
    </row>
    <row r="78" spans="1:2" x14ac:dyDescent="0.25">
      <c r="A78" s="29" t="s">
        <v>71</v>
      </c>
      <c r="B78" s="29">
        <v>4</v>
      </c>
    </row>
    <row r="79" spans="1:2" x14ac:dyDescent="0.25">
      <c r="A79" s="29" t="s">
        <v>72</v>
      </c>
      <c r="B79" s="29">
        <v>4</v>
      </c>
    </row>
    <row r="80" spans="1:2" x14ac:dyDescent="0.25">
      <c r="A80" s="29" t="s">
        <v>73</v>
      </c>
      <c r="B80" s="29">
        <v>4</v>
      </c>
    </row>
    <row r="81" spans="1:2" x14ac:dyDescent="0.25">
      <c r="A81" s="29" t="s">
        <v>74</v>
      </c>
      <c r="B81" s="29">
        <v>4</v>
      </c>
    </row>
    <row r="82" spans="1:2" x14ac:dyDescent="0.25">
      <c r="A82" s="29" t="s">
        <v>75</v>
      </c>
      <c r="B82" s="29">
        <v>3</v>
      </c>
    </row>
    <row r="83" spans="1:2" x14ac:dyDescent="0.25">
      <c r="A83" s="29" t="s">
        <v>76</v>
      </c>
      <c r="B83" s="29">
        <v>3</v>
      </c>
    </row>
    <row r="84" spans="1:2" x14ac:dyDescent="0.25">
      <c r="A84" s="29" t="s">
        <v>77</v>
      </c>
      <c r="B84" s="29">
        <v>3</v>
      </c>
    </row>
    <row r="85" spans="1:2" x14ac:dyDescent="0.25">
      <c r="A85" s="29" t="s">
        <v>78</v>
      </c>
      <c r="B85" s="29">
        <v>3</v>
      </c>
    </row>
    <row r="86" spans="1:2" x14ac:dyDescent="0.25">
      <c r="A86" s="29" t="s">
        <v>79</v>
      </c>
      <c r="B86" s="29">
        <v>3</v>
      </c>
    </row>
    <row r="87" spans="1:2" x14ac:dyDescent="0.25">
      <c r="A87" s="29" t="s">
        <v>80</v>
      </c>
      <c r="B87" s="29">
        <v>3</v>
      </c>
    </row>
    <row r="88" spans="1:2" x14ac:dyDescent="0.25">
      <c r="A88" s="29" t="s">
        <v>81</v>
      </c>
      <c r="B88" s="29">
        <v>3</v>
      </c>
    </row>
    <row r="89" spans="1:2" x14ac:dyDescent="0.25">
      <c r="A89" s="29" t="s">
        <v>82</v>
      </c>
      <c r="B89" s="29">
        <v>2</v>
      </c>
    </row>
    <row r="90" spans="1:2" x14ac:dyDescent="0.25">
      <c r="A90" s="29" t="s">
        <v>83</v>
      </c>
      <c r="B90" s="29">
        <v>2</v>
      </c>
    </row>
    <row r="91" spans="1:2" x14ac:dyDescent="0.25">
      <c r="A91" s="29" t="s">
        <v>84</v>
      </c>
      <c r="B91" s="29">
        <v>2</v>
      </c>
    </row>
    <row r="92" spans="1:2" x14ac:dyDescent="0.25">
      <c r="A92" s="29" t="s">
        <v>85</v>
      </c>
      <c r="B92" s="29">
        <v>2</v>
      </c>
    </row>
    <row r="93" spans="1:2" x14ac:dyDescent="0.25">
      <c r="A93" s="29" t="s">
        <v>86</v>
      </c>
      <c r="B93" s="29">
        <v>2</v>
      </c>
    </row>
    <row r="94" spans="1:2" x14ac:dyDescent="0.25">
      <c r="A94" s="29" t="s">
        <v>87</v>
      </c>
      <c r="B94" s="29">
        <v>2</v>
      </c>
    </row>
    <row r="95" spans="1:2" x14ac:dyDescent="0.25">
      <c r="A95" s="29" t="s">
        <v>88</v>
      </c>
      <c r="B95" s="29">
        <v>2</v>
      </c>
    </row>
    <row r="96" spans="1:2" x14ac:dyDescent="0.25">
      <c r="A96" s="29" t="s">
        <v>89</v>
      </c>
      <c r="B96" s="29">
        <v>2</v>
      </c>
    </row>
    <row r="97" spans="1:2" x14ac:dyDescent="0.25">
      <c r="A97" s="29" t="s">
        <v>90</v>
      </c>
      <c r="B97" s="29">
        <v>2</v>
      </c>
    </row>
    <row r="98" spans="1:2" x14ac:dyDescent="0.25">
      <c r="A98" s="29" t="s">
        <v>91</v>
      </c>
      <c r="B98" s="29">
        <v>2</v>
      </c>
    </row>
    <row r="99" spans="1:2" x14ac:dyDescent="0.25">
      <c r="A99" s="29" t="s">
        <v>92</v>
      </c>
      <c r="B99" s="29">
        <v>2</v>
      </c>
    </row>
    <row r="100" spans="1:2" x14ac:dyDescent="0.25">
      <c r="A100" s="29" t="s">
        <v>93</v>
      </c>
      <c r="B100" s="29">
        <v>2</v>
      </c>
    </row>
    <row r="101" spans="1:2" x14ac:dyDescent="0.25">
      <c r="A101" s="29" t="s">
        <v>94</v>
      </c>
      <c r="B101" s="29">
        <v>1</v>
      </c>
    </row>
    <row r="102" spans="1:2" x14ac:dyDescent="0.25">
      <c r="A102" s="29" t="s">
        <v>95</v>
      </c>
      <c r="B102" s="29">
        <v>1</v>
      </c>
    </row>
    <row r="103" spans="1:2" x14ac:dyDescent="0.25">
      <c r="A103" s="29" t="s">
        <v>96</v>
      </c>
      <c r="B103" s="29">
        <v>1</v>
      </c>
    </row>
    <row r="104" spans="1:2" x14ac:dyDescent="0.25">
      <c r="A104" s="29" t="s">
        <v>97</v>
      </c>
      <c r="B104" s="29">
        <v>1</v>
      </c>
    </row>
    <row r="105" spans="1:2" x14ac:dyDescent="0.25">
      <c r="A105" s="29" t="s">
        <v>98</v>
      </c>
      <c r="B105" s="29">
        <v>1</v>
      </c>
    </row>
    <row r="106" spans="1:2" x14ac:dyDescent="0.25">
      <c r="A106" s="29" t="s">
        <v>99</v>
      </c>
      <c r="B106" s="29">
        <v>1</v>
      </c>
    </row>
    <row r="107" spans="1:2" x14ac:dyDescent="0.25">
      <c r="A107" s="29" t="s">
        <v>100</v>
      </c>
      <c r="B107" s="29">
        <v>1</v>
      </c>
    </row>
    <row r="108" spans="1:2" x14ac:dyDescent="0.25">
      <c r="A108" s="29" t="s">
        <v>101</v>
      </c>
      <c r="B108" s="29">
        <v>1</v>
      </c>
    </row>
    <row r="109" spans="1:2" x14ac:dyDescent="0.25">
      <c r="A109" s="29" t="s">
        <v>102</v>
      </c>
      <c r="B109" s="29">
        <v>1</v>
      </c>
    </row>
    <row r="110" spans="1:2" x14ac:dyDescent="0.25">
      <c r="A110" s="29" t="s">
        <v>103</v>
      </c>
      <c r="B110" s="29">
        <v>1</v>
      </c>
    </row>
    <row r="111" spans="1:2" x14ac:dyDescent="0.25">
      <c r="A111" s="29" t="s">
        <v>104</v>
      </c>
      <c r="B111" s="29">
        <v>1</v>
      </c>
    </row>
    <row r="112" spans="1:2" x14ac:dyDescent="0.25">
      <c r="A112" s="29" t="s">
        <v>105</v>
      </c>
      <c r="B112" s="29">
        <v>1</v>
      </c>
    </row>
    <row r="113" spans="1:2" x14ac:dyDescent="0.25">
      <c r="A113" s="29" t="s">
        <v>106</v>
      </c>
      <c r="B113" s="29">
        <v>1</v>
      </c>
    </row>
    <row r="114" spans="1:2" x14ac:dyDescent="0.25">
      <c r="A114" s="29" t="s">
        <v>107</v>
      </c>
      <c r="B114" s="29">
        <v>1</v>
      </c>
    </row>
    <row r="115" spans="1:2" x14ac:dyDescent="0.25">
      <c r="A115" s="29" t="s">
        <v>108</v>
      </c>
      <c r="B115" s="29">
        <v>1</v>
      </c>
    </row>
    <row r="116" spans="1:2" x14ac:dyDescent="0.25">
      <c r="A116" s="29" t="s">
        <v>109</v>
      </c>
      <c r="B116" s="29">
        <v>1</v>
      </c>
    </row>
    <row r="117" spans="1:2" x14ac:dyDescent="0.25">
      <c r="A117" s="29" t="s">
        <v>110</v>
      </c>
      <c r="B117" s="29">
        <v>1</v>
      </c>
    </row>
    <row r="118" spans="1:2" x14ac:dyDescent="0.25">
      <c r="A118" s="29" t="s">
        <v>111</v>
      </c>
      <c r="B118" s="29">
        <v>1</v>
      </c>
    </row>
    <row r="119" spans="1:2" x14ac:dyDescent="0.25">
      <c r="A119" s="29" t="s">
        <v>112</v>
      </c>
      <c r="B119" s="29">
        <v>1</v>
      </c>
    </row>
    <row r="120" spans="1:2" x14ac:dyDescent="0.25">
      <c r="A120" s="29" t="s">
        <v>113</v>
      </c>
      <c r="B120" s="29">
        <v>1</v>
      </c>
    </row>
    <row r="121" spans="1:2" x14ac:dyDescent="0.25">
      <c r="A121" s="29" t="s">
        <v>114</v>
      </c>
      <c r="B121" s="29">
        <v>1</v>
      </c>
    </row>
    <row r="122" spans="1:2" x14ac:dyDescent="0.25">
      <c r="A122" s="29" t="s">
        <v>115</v>
      </c>
      <c r="B122" s="29">
        <v>1</v>
      </c>
    </row>
    <row r="123" spans="1:2" x14ac:dyDescent="0.25">
      <c r="A123" s="29" t="s">
        <v>116</v>
      </c>
      <c r="B123" s="29">
        <v>1</v>
      </c>
    </row>
    <row r="124" spans="1:2" x14ac:dyDescent="0.25">
      <c r="A124" s="29" t="s">
        <v>117</v>
      </c>
      <c r="B124" s="29">
        <v>1</v>
      </c>
    </row>
    <row r="125" spans="1:2" x14ac:dyDescent="0.25">
      <c r="A125" s="29" t="s">
        <v>118</v>
      </c>
      <c r="B125" s="29">
        <v>1</v>
      </c>
    </row>
    <row r="126" spans="1:2" x14ac:dyDescent="0.25">
      <c r="A126" s="29" t="s">
        <v>119</v>
      </c>
      <c r="B126" s="29">
        <v>1</v>
      </c>
    </row>
    <row r="127" spans="1:2" x14ac:dyDescent="0.25">
      <c r="A127" s="29" t="s">
        <v>120</v>
      </c>
      <c r="B127" s="29">
        <v>1</v>
      </c>
    </row>
    <row r="128" spans="1:2" x14ac:dyDescent="0.25">
      <c r="A128" s="29" t="s">
        <v>121</v>
      </c>
      <c r="B128" s="29">
        <v>1</v>
      </c>
    </row>
    <row r="129" spans="1:2" x14ac:dyDescent="0.25">
      <c r="A129" s="29" t="s">
        <v>122</v>
      </c>
      <c r="B129" s="29">
        <v>1</v>
      </c>
    </row>
    <row r="130" spans="1:2" x14ac:dyDescent="0.25">
      <c r="A130" s="29" t="s">
        <v>123</v>
      </c>
      <c r="B130" s="29">
        <v>1</v>
      </c>
    </row>
    <row r="131" spans="1:2" x14ac:dyDescent="0.25">
      <c r="A131" s="29" t="s">
        <v>124</v>
      </c>
      <c r="B131" s="29">
        <v>1</v>
      </c>
    </row>
    <row r="132" spans="1:2" x14ac:dyDescent="0.25">
      <c r="A132" s="29" t="s">
        <v>125</v>
      </c>
      <c r="B132" s="29">
        <v>1</v>
      </c>
    </row>
    <row r="133" spans="1:2" x14ac:dyDescent="0.25">
      <c r="A133" s="29" t="s">
        <v>126</v>
      </c>
      <c r="B133" s="29">
        <v>1</v>
      </c>
    </row>
    <row r="134" spans="1:2" x14ac:dyDescent="0.25">
      <c r="A134" s="29" t="s">
        <v>127</v>
      </c>
      <c r="B134" s="29">
        <v>1</v>
      </c>
    </row>
    <row r="135" spans="1:2" x14ac:dyDescent="0.25">
      <c r="A135" s="29" t="s">
        <v>128</v>
      </c>
      <c r="B135" s="29">
        <v>1</v>
      </c>
    </row>
    <row r="136" spans="1:2" x14ac:dyDescent="0.25">
      <c r="A136" s="29"/>
      <c r="B136" s="29"/>
    </row>
    <row r="137" spans="1:2" x14ac:dyDescent="0.25">
      <c r="A137" s="29" t="s">
        <v>140</v>
      </c>
      <c r="B137" s="42">
        <f>SUM(B21:B136)</f>
        <v>12351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5"/>
  <sheetViews>
    <sheetView topLeftCell="F139" workbookViewId="0">
      <selection activeCell="F1" sqref="F1:M1"/>
    </sheetView>
  </sheetViews>
  <sheetFormatPr baseColWidth="10" defaultColWidth="9.140625" defaultRowHeight="15" x14ac:dyDescent="0.25"/>
  <cols>
    <col min="1" max="1" width="15.5703125" hidden="1" customWidth="1"/>
    <col min="2" max="2" width="16.28515625" hidden="1" customWidth="1"/>
    <col min="3" max="3" width="9.5703125" hidden="1" customWidth="1"/>
    <col min="4" max="4" width="12.42578125" hidden="1" customWidth="1"/>
    <col min="5" max="5" width="11.28515625" hidden="1" customWidth="1"/>
    <col min="6" max="6" width="17" bestFit="1" customWidth="1"/>
    <col min="7" max="7" width="21.5703125" customWidth="1"/>
    <col min="8" max="8" width="17.85546875" customWidth="1"/>
  </cols>
  <sheetData>
    <row r="1" spans="1:13" x14ac:dyDescent="0.25">
      <c r="A1" s="3" t="s">
        <v>138</v>
      </c>
      <c r="B1" s="3" t="s">
        <v>136</v>
      </c>
      <c r="F1" s="47" t="s">
        <v>177</v>
      </c>
      <c r="G1" s="47"/>
      <c r="H1" s="47"/>
      <c r="I1" s="47"/>
      <c r="J1" s="47"/>
      <c r="K1" s="47"/>
      <c r="L1" s="47"/>
      <c r="M1" s="47"/>
    </row>
    <row r="2" spans="1:13" x14ac:dyDescent="0.25">
      <c r="A2" s="3" t="s">
        <v>134</v>
      </c>
      <c r="B2" t="s">
        <v>133</v>
      </c>
      <c r="C2" t="s">
        <v>131</v>
      </c>
      <c r="D2" t="s">
        <v>132</v>
      </c>
      <c r="E2" t="s">
        <v>135</v>
      </c>
    </row>
    <row r="3" spans="1:13" x14ac:dyDescent="0.25">
      <c r="A3" s="2">
        <v>44652</v>
      </c>
      <c r="B3" s="5"/>
      <c r="C3" s="5">
        <v>204</v>
      </c>
      <c r="D3" s="5">
        <v>33</v>
      </c>
      <c r="E3" s="5">
        <v>237</v>
      </c>
    </row>
    <row r="4" spans="1:13" x14ac:dyDescent="0.25">
      <c r="A4" s="2">
        <v>44653</v>
      </c>
      <c r="B4" s="5"/>
      <c r="C4" s="5">
        <v>100</v>
      </c>
      <c r="D4" s="5"/>
      <c r="E4" s="5">
        <v>100</v>
      </c>
    </row>
    <row r="5" spans="1:13" x14ac:dyDescent="0.25">
      <c r="A5" s="2">
        <v>44654</v>
      </c>
      <c r="B5" s="5"/>
      <c r="C5" s="5">
        <v>3</v>
      </c>
      <c r="D5" s="5">
        <v>69</v>
      </c>
      <c r="E5" s="5">
        <v>72</v>
      </c>
      <c r="F5" s="1" t="s">
        <v>208</v>
      </c>
      <c r="G5" s="1" t="s">
        <v>209</v>
      </c>
      <c r="H5" s="1" t="s">
        <v>137</v>
      </c>
    </row>
    <row r="6" spans="1:13" x14ac:dyDescent="0.25">
      <c r="A6" s="2">
        <v>44655</v>
      </c>
      <c r="B6" s="5"/>
      <c r="C6" s="5">
        <v>233</v>
      </c>
      <c r="D6" s="5">
        <v>1</v>
      </c>
      <c r="E6" s="5">
        <v>234</v>
      </c>
      <c r="F6" s="2">
        <v>44664</v>
      </c>
      <c r="G6" s="1" t="s">
        <v>131</v>
      </c>
      <c r="H6" s="1">
        <v>229</v>
      </c>
    </row>
    <row r="7" spans="1:13" x14ac:dyDescent="0.25">
      <c r="A7" s="2">
        <v>44656</v>
      </c>
      <c r="B7" s="5"/>
      <c r="C7" s="5">
        <v>172</v>
      </c>
      <c r="D7" s="5"/>
      <c r="E7" s="5">
        <v>172</v>
      </c>
      <c r="F7" s="2">
        <v>44727</v>
      </c>
      <c r="G7" s="1" t="s">
        <v>132</v>
      </c>
      <c r="H7" s="1">
        <v>163</v>
      </c>
    </row>
    <row r="8" spans="1:13" x14ac:dyDescent="0.25">
      <c r="A8" s="2">
        <v>44657</v>
      </c>
      <c r="B8" s="5"/>
      <c r="C8" s="5">
        <v>243</v>
      </c>
      <c r="D8" s="5">
        <v>1</v>
      </c>
      <c r="E8" s="5">
        <v>244</v>
      </c>
      <c r="F8" s="2">
        <v>44723</v>
      </c>
      <c r="G8" s="1" t="s">
        <v>131</v>
      </c>
      <c r="H8" s="1">
        <v>55</v>
      </c>
    </row>
    <row r="9" spans="1:13" x14ac:dyDescent="0.25">
      <c r="A9" s="2">
        <v>44658</v>
      </c>
      <c r="B9" s="5"/>
      <c r="C9" s="5">
        <v>245</v>
      </c>
      <c r="D9" s="5">
        <v>2</v>
      </c>
      <c r="E9" s="5">
        <v>247</v>
      </c>
      <c r="F9" s="2">
        <v>44728</v>
      </c>
      <c r="G9" s="1" t="s">
        <v>131</v>
      </c>
      <c r="H9" s="1">
        <v>13</v>
      </c>
    </row>
    <row r="10" spans="1:13" x14ac:dyDescent="0.25">
      <c r="A10" s="2">
        <v>44659</v>
      </c>
      <c r="B10" s="5"/>
      <c r="C10" s="5">
        <v>216</v>
      </c>
      <c r="D10" s="5"/>
      <c r="E10" s="5">
        <v>216</v>
      </c>
      <c r="F10" s="2">
        <v>44663</v>
      </c>
      <c r="G10" s="1" t="s">
        <v>132</v>
      </c>
      <c r="H10" s="1">
        <v>4</v>
      </c>
    </row>
    <row r="11" spans="1:13" x14ac:dyDescent="0.25">
      <c r="A11" s="2">
        <v>44660</v>
      </c>
      <c r="B11" s="5"/>
      <c r="C11" s="5">
        <v>107</v>
      </c>
      <c r="D11" s="5"/>
      <c r="E11" s="5">
        <v>107</v>
      </c>
      <c r="F11" s="2">
        <v>44736</v>
      </c>
      <c r="G11" s="1" t="s">
        <v>132</v>
      </c>
      <c r="H11" s="1">
        <v>23</v>
      </c>
    </row>
    <row r="12" spans="1:13" x14ac:dyDescent="0.25">
      <c r="A12" s="2">
        <v>44661</v>
      </c>
      <c r="B12" s="5"/>
      <c r="C12" s="5">
        <v>18</v>
      </c>
      <c r="D12" s="5"/>
      <c r="E12" s="5">
        <v>18</v>
      </c>
      <c r="F12" s="2">
        <v>44689</v>
      </c>
      <c r="G12" s="1" t="s">
        <v>131</v>
      </c>
      <c r="H12" s="1">
        <v>12</v>
      </c>
    </row>
    <row r="13" spans="1:13" x14ac:dyDescent="0.25">
      <c r="A13" s="2">
        <v>44662</v>
      </c>
      <c r="B13" s="5"/>
      <c r="C13" s="5">
        <v>270</v>
      </c>
      <c r="D13" s="5">
        <v>7</v>
      </c>
      <c r="E13" s="5">
        <v>277</v>
      </c>
      <c r="F13" s="2">
        <v>44698</v>
      </c>
      <c r="G13" s="1" t="s">
        <v>131</v>
      </c>
      <c r="H13" s="1">
        <v>155</v>
      </c>
    </row>
    <row r="14" spans="1:13" x14ac:dyDescent="0.25">
      <c r="A14" s="2">
        <v>44663</v>
      </c>
      <c r="B14" s="5"/>
      <c r="C14" s="5">
        <v>243</v>
      </c>
      <c r="D14" s="5">
        <v>4</v>
      </c>
      <c r="E14" s="5">
        <v>247</v>
      </c>
      <c r="F14" s="2">
        <v>44693</v>
      </c>
      <c r="G14" s="1" t="s">
        <v>132</v>
      </c>
      <c r="H14" s="1">
        <v>15</v>
      </c>
    </row>
    <row r="15" spans="1:13" x14ac:dyDescent="0.25">
      <c r="A15" s="2">
        <v>44664</v>
      </c>
      <c r="B15" s="5"/>
      <c r="C15" s="5">
        <v>229</v>
      </c>
      <c r="D15" s="5">
        <v>1</v>
      </c>
      <c r="E15" s="5">
        <v>230</v>
      </c>
      <c r="F15" s="2">
        <v>44655</v>
      </c>
      <c r="G15" s="1" t="s">
        <v>131</v>
      </c>
      <c r="H15" s="1">
        <v>233</v>
      </c>
    </row>
    <row r="16" spans="1:13" x14ac:dyDescent="0.25">
      <c r="A16" s="2">
        <v>44665</v>
      </c>
      <c r="B16" s="5"/>
      <c r="C16" s="5">
        <v>47</v>
      </c>
      <c r="D16" s="5"/>
      <c r="E16" s="5">
        <v>47</v>
      </c>
      <c r="F16" s="2">
        <v>44732</v>
      </c>
      <c r="G16" s="1" t="s">
        <v>132</v>
      </c>
      <c r="H16" s="1">
        <v>65</v>
      </c>
    </row>
    <row r="17" spans="1:8" x14ac:dyDescent="0.25">
      <c r="A17" s="2">
        <v>44667</v>
      </c>
      <c r="B17" s="5"/>
      <c r="C17" s="5">
        <v>2</v>
      </c>
      <c r="D17" s="5"/>
      <c r="E17" s="5">
        <v>2</v>
      </c>
      <c r="F17" s="2">
        <v>44659</v>
      </c>
      <c r="G17" s="1" t="s">
        <v>131</v>
      </c>
      <c r="H17" s="1">
        <v>216</v>
      </c>
    </row>
    <row r="18" spans="1:8" x14ac:dyDescent="0.25">
      <c r="A18" s="2">
        <v>44668</v>
      </c>
      <c r="B18" s="5"/>
      <c r="C18" s="5">
        <v>12</v>
      </c>
      <c r="D18" s="5"/>
      <c r="E18" s="5">
        <v>12</v>
      </c>
      <c r="F18" s="2">
        <v>44731</v>
      </c>
      <c r="G18" s="1" t="s">
        <v>132</v>
      </c>
      <c r="H18" s="1">
        <v>37</v>
      </c>
    </row>
    <row r="19" spans="1:8" x14ac:dyDescent="0.25">
      <c r="A19" s="2">
        <v>44669</v>
      </c>
      <c r="B19" s="5"/>
      <c r="C19" s="5">
        <v>268</v>
      </c>
      <c r="D19" s="5"/>
      <c r="E19" s="5">
        <v>268</v>
      </c>
      <c r="F19" s="2">
        <v>44741</v>
      </c>
      <c r="G19" s="1" t="s">
        <v>131</v>
      </c>
      <c r="H19" s="1">
        <v>178</v>
      </c>
    </row>
    <row r="20" spans="1:8" x14ac:dyDescent="0.25">
      <c r="A20" s="2">
        <v>44670</v>
      </c>
      <c r="B20" s="5"/>
      <c r="C20" s="5">
        <v>208</v>
      </c>
      <c r="D20" s="5">
        <v>3</v>
      </c>
      <c r="E20" s="5">
        <v>211</v>
      </c>
      <c r="F20" s="2">
        <v>44660</v>
      </c>
      <c r="G20" s="1" t="s">
        <v>131</v>
      </c>
      <c r="H20" s="1">
        <v>107</v>
      </c>
    </row>
    <row r="21" spans="1:8" x14ac:dyDescent="0.25">
      <c r="A21" s="2">
        <v>44671</v>
      </c>
      <c r="B21" s="5"/>
      <c r="C21" s="5">
        <v>225</v>
      </c>
      <c r="D21" s="5">
        <v>2</v>
      </c>
      <c r="E21" s="5">
        <v>227</v>
      </c>
      <c r="F21" s="2">
        <v>44677</v>
      </c>
      <c r="G21" s="1" t="s">
        <v>131</v>
      </c>
      <c r="H21" s="1">
        <v>193</v>
      </c>
    </row>
    <row r="22" spans="1:8" x14ac:dyDescent="0.25">
      <c r="A22" s="2">
        <v>44672</v>
      </c>
      <c r="B22" s="5"/>
      <c r="C22" s="5">
        <v>225</v>
      </c>
      <c r="D22" s="5">
        <v>21</v>
      </c>
      <c r="E22" s="5">
        <v>246</v>
      </c>
      <c r="F22" s="2">
        <v>44727</v>
      </c>
      <c r="G22" s="1" t="s">
        <v>131</v>
      </c>
      <c r="H22" s="1">
        <v>109</v>
      </c>
    </row>
    <row r="23" spans="1:8" x14ac:dyDescent="0.25">
      <c r="A23" s="2">
        <v>44673</v>
      </c>
      <c r="B23" s="5"/>
      <c r="C23" s="5">
        <v>221</v>
      </c>
      <c r="D23" s="5">
        <v>2</v>
      </c>
      <c r="E23" s="5">
        <v>223</v>
      </c>
      <c r="F23" s="2">
        <v>44710</v>
      </c>
      <c r="G23" s="1" t="s">
        <v>131</v>
      </c>
      <c r="H23" s="1">
        <v>7</v>
      </c>
    </row>
    <row r="24" spans="1:8" x14ac:dyDescent="0.25">
      <c r="A24" s="2">
        <v>44674</v>
      </c>
      <c r="B24" s="5"/>
      <c r="C24" s="5">
        <v>132</v>
      </c>
      <c r="D24" s="5"/>
      <c r="E24" s="5">
        <v>132</v>
      </c>
      <c r="F24" s="2">
        <v>44714</v>
      </c>
      <c r="G24" s="1" t="s">
        <v>132</v>
      </c>
      <c r="H24" s="1">
        <v>59</v>
      </c>
    </row>
    <row r="25" spans="1:8" x14ac:dyDescent="0.25">
      <c r="A25" s="2">
        <v>44675</v>
      </c>
      <c r="B25" s="5"/>
      <c r="C25" s="5">
        <v>9</v>
      </c>
      <c r="D25" s="5"/>
      <c r="E25" s="5">
        <v>9</v>
      </c>
      <c r="F25" s="2">
        <v>44664</v>
      </c>
      <c r="G25" s="1" t="s">
        <v>132</v>
      </c>
      <c r="H25" s="1">
        <v>1</v>
      </c>
    </row>
    <row r="26" spans="1:8" x14ac:dyDescent="0.25">
      <c r="A26" s="2">
        <v>44676</v>
      </c>
      <c r="B26" s="5"/>
      <c r="C26" s="5">
        <v>308</v>
      </c>
      <c r="D26" s="5"/>
      <c r="E26" s="5">
        <v>308</v>
      </c>
      <c r="F26" s="2">
        <v>44724</v>
      </c>
      <c r="G26" s="1" t="s">
        <v>131</v>
      </c>
      <c r="H26" s="1">
        <v>10</v>
      </c>
    </row>
    <row r="27" spans="1:8" x14ac:dyDescent="0.25">
      <c r="A27" s="2">
        <v>44677</v>
      </c>
      <c r="B27" s="5"/>
      <c r="C27" s="5">
        <v>193</v>
      </c>
      <c r="D27" s="5">
        <v>1</v>
      </c>
      <c r="E27" s="5">
        <v>194</v>
      </c>
      <c r="F27" s="2">
        <v>44720</v>
      </c>
      <c r="G27" s="1" t="s">
        <v>131</v>
      </c>
      <c r="H27" s="1">
        <v>140</v>
      </c>
    </row>
    <row r="28" spans="1:8" x14ac:dyDescent="0.25">
      <c r="A28" s="2">
        <v>44678</v>
      </c>
      <c r="B28" s="5"/>
      <c r="C28" s="5">
        <v>250</v>
      </c>
      <c r="D28" s="5">
        <v>11</v>
      </c>
      <c r="E28" s="5">
        <v>261</v>
      </c>
      <c r="F28" s="2">
        <v>44706</v>
      </c>
      <c r="G28" s="1" t="s">
        <v>131</v>
      </c>
      <c r="H28" s="1">
        <v>203</v>
      </c>
    </row>
    <row r="29" spans="1:8" x14ac:dyDescent="0.25">
      <c r="A29" s="2">
        <v>44679</v>
      </c>
      <c r="B29" s="5"/>
      <c r="C29" s="5">
        <v>199</v>
      </c>
      <c r="D29" s="5">
        <v>2</v>
      </c>
      <c r="E29" s="5">
        <v>201</v>
      </c>
      <c r="F29" s="2">
        <v>44663</v>
      </c>
      <c r="G29" s="1" t="s">
        <v>131</v>
      </c>
      <c r="H29" s="1">
        <v>243</v>
      </c>
    </row>
    <row r="30" spans="1:8" x14ac:dyDescent="0.25">
      <c r="A30" s="2">
        <v>44680</v>
      </c>
      <c r="B30" s="5"/>
      <c r="C30" s="5">
        <v>197</v>
      </c>
      <c r="D30" s="5">
        <v>2</v>
      </c>
      <c r="E30" s="5">
        <v>199</v>
      </c>
      <c r="F30" s="2">
        <v>44656</v>
      </c>
      <c r="G30" s="1" t="s">
        <v>131</v>
      </c>
      <c r="H30" s="1">
        <v>172</v>
      </c>
    </row>
    <row r="31" spans="1:8" x14ac:dyDescent="0.25">
      <c r="A31" s="2">
        <v>44681</v>
      </c>
      <c r="B31" s="5"/>
      <c r="C31" s="5">
        <v>69</v>
      </c>
      <c r="D31" s="5"/>
      <c r="E31" s="5">
        <v>69</v>
      </c>
      <c r="F31" s="2">
        <v>44739</v>
      </c>
      <c r="G31" s="1" t="s">
        <v>133</v>
      </c>
      <c r="H31" s="1">
        <v>1</v>
      </c>
    </row>
    <row r="32" spans="1:8" x14ac:dyDescent="0.25">
      <c r="A32" s="2">
        <v>44682</v>
      </c>
      <c r="B32" s="5"/>
      <c r="C32" s="5">
        <v>2</v>
      </c>
      <c r="D32" s="5"/>
      <c r="E32" s="5">
        <v>2</v>
      </c>
      <c r="F32" s="2">
        <v>44671</v>
      </c>
      <c r="G32" s="1" t="s">
        <v>132</v>
      </c>
      <c r="H32" s="1">
        <v>2</v>
      </c>
    </row>
    <row r="33" spans="1:8" x14ac:dyDescent="0.25">
      <c r="A33" s="2">
        <v>44683</v>
      </c>
      <c r="B33" s="5"/>
      <c r="C33" s="5">
        <v>18</v>
      </c>
      <c r="D33" s="5">
        <v>4</v>
      </c>
      <c r="E33" s="5">
        <v>22</v>
      </c>
      <c r="F33" s="2">
        <v>44728</v>
      </c>
      <c r="G33" s="1" t="s">
        <v>132</v>
      </c>
      <c r="H33" s="1">
        <v>1</v>
      </c>
    </row>
    <row r="34" spans="1:8" x14ac:dyDescent="0.25">
      <c r="A34" s="2">
        <v>44684</v>
      </c>
      <c r="B34" s="5"/>
      <c r="C34" s="5">
        <v>268</v>
      </c>
      <c r="D34" s="5"/>
      <c r="E34" s="5">
        <v>268</v>
      </c>
      <c r="F34" s="2">
        <v>44681</v>
      </c>
      <c r="G34" s="1" t="s">
        <v>131</v>
      </c>
      <c r="H34" s="1">
        <v>69</v>
      </c>
    </row>
    <row r="35" spans="1:8" x14ac:dyDescent="0.25">
      <c r="A35" s="2">
        <v>44685</v>
      </c>
      <c r="B35" s="5"/>
      <c r="C35" s="5">
        <v>259</v>
      </c>
      <c r="D35" s="5"/>
      <c r="E35" s="5">
        <v>259</v>
      </c>
      <c r="F35" s="2">
        <v>44735</v>
      </c>
      <c r="G35" s="1" t="s">
        <v>132</v>
      </c>
      <c r="H35" s="1">
        <v>6</v>
      </c>
    </row>
    <row r="36" spans="1:8" x14ac:dyDescent="0.25">
      <c r="A36" s="2">
        <v>44686</v>
      </c>
      <c r="B36" s="5"/>
      <c r="C36" s="5">
        <v>216</v>
      </c>
      <c r="D36" s="5">
        <v>2</v>
      </c>
      <c r="E36" s="5">
        <v>218</v>
      </c>
      <c r="F36" s="2">
        <v>44731</v>
      </c>
      <c r="G36" s="1" t="s">
        <v>131</v>
      </c>
      <c r="H36" s="1">
        <v>6</v>
      </c>
    </row>
    <row r="37" spans="1:8" x14ac:dyDescent="0.25">
      <c r="A37" s="2">
        <v>44687</v>
      </c>
      <c r="B37" s="5"/>
      <c r="C37" s="5">
        <v>194</v>
      </c>
      <c r="D37" s="5">
        <v>1</v>
      </c>
      <c r="E37" s="5">
        <v>195</v>
      </c>
      <c r="F37" s="2">
        <v>44725</v>
      </c>
      <c r="G37" s="1" t="s">
        <v>132</v>
      </c>
      <c r="H37" s="1">
        <v>42</v>
      </c>
    </row>
    <row r="38" spans="1:8" x14ac:dyDescent="0.25">
      <c r="A38" s="2">
        <v>44688</v>
      </c>
      <c r="B38" s="5"/>
      <c r="C38" s="5">
        <v>105</v>
      </c>
      <c r="D38" s="5">
        <v>1</v>
      </c>
      <c r="E38" s="5">
        <v>106</v>
      </c>
      <c r="F38" s="2">
        <v>44683</v>
      </c>
      <c r="G38" s="1" t="s">
        <v>131</v>
      </c>
      <c r="H38" s="1">
        <v>18</v>
      </c>
    </row>
    <row r="39" spans="1:8" x14ac:dyDescent="0.25">
      <c r="A39" s="2">
        <v>44689</v>
      </c>
      <c r="B39" s="5"/>
      <c r="C39" s="5">
        <v>12</v>
      </c>
      <c r="D39" s="5"/>
      <c r="E39" s="5">
        <v>12</v>
      </c>
      <c r="F39" s="2">
        <v>44691</v>
      </c>
      <c r="G39" s="1" t="s">
        <v>132</v>
      </c>
      <c r="H39" s="1">
        <v>1</v>
      </c>
    </row>
    <row r="40" spans="1:8" x14ac:dyDescent="0.25">
      <c r="A40" s="2">
        <v>44690</v>
      </c>
      <c r="B40" s="5"/>
      <c r="C40" s="5">
        <v>284</v>
      </c>
      <c r="D40" s="5"/>
      <c r="E40" s="5">
        <v>284</v>
      </c>
      <c r="F40" s="2">
        <v>44717</v>
      </c>
      <c r="G40" s="1" t="s">
        <v>131</v>
      </c>
      <c r="H40" s="1">
        <v>23</v>
      </c>
    </row>
    <row r="41" spans="1:8" x14ac:dyDescent="0.25">
      <c r="A41" s="2">
        <v>44691</v>
      </c>
      <c r="B41" s="5"/>
      <c r="C41" s="5">
        <v>146</v>
      </c>
      <c r="D41" s="5">
        <v>1</v>
      </c>
      <c r="E41" s="5">
        <v>147</v>
      </c>
      <c r="F41" s="2">
        <v>44734</v>
      </c>
      <c r="G41" s="1" t="s">
        <v>131</v>
      </c>
      <c r="H41" s="1">
        <v>127</v>
      </c>
    </row>
    <row r="42" spans="1:8" x14ac:dyDescent="0.25">
      <c r="A42" s="2">
        <v>44692</v>
      </c>
      <c r="B42" s="5"/>
      <c r="C42" s="5">
        <v>208</v>
      </c>
      <c r="D42" s="5">
        <v>24</v>
      </c>
      <c r="E42" s="5">
        <v>232</v>
      </c>
      <c r="F42" s="2">
        <v>44657</v>
      </c>
      <c r="G42" s="1" t="s">
        <v>132</v>
      </c>
      <c r="H42" s="1">
        <v>1</v>
      </c>
    </row>
    <row r="43" spans="1:8" x14ac:dyDescent="0.25">
      <c r="A43" s="2">
        <v>44693</v>
      </c>
      <c r="B43" s="5"/>
      <c r="C43" s="5">
        <v>223</v>
      </c>
      <c r="D43" s="5">
        <v>15</v>
      </c>
      <c r="E43" s="5">
        <v>238</v>
      </c>
      <c r="F43" s="2">
        <v>44700</v>
      </c>
      <c r="G43" s="1" t="s">
        <v>131</v>
      </c>
      <c r="H43" s="1">
        <v>187</v>
      </c>
    </row>
    <row r="44" spans="1:8" x14ac:dyDescent="0.25">
      <c r="A44" s="2">
        <v>44694</v>
      </c>
      <c r="B44" s="5"/>
      <c r="C44" s="5">
        <v>160</v>
      </c>
      <c r="D44" s="5">
        <v>3</v>
      </c>
      <c r="E44" s="5">
        <v>163</v>
      </c>
      <c r="F44" s="2">
        <v>44721</v>
      </c>
      <c r="G44" s="1" t="s">
        <v>131</v>
      </c>
      <c r="H44" s="1">
        <v>186</v>
      </c>
    </row>
    <row r="45" spans="1:8" x14ac:dyDescent="0.25">
      <c r="A45" s="2">
        <v>44695</v>
      </c>
      <c r="B45" s="5"/>
      <c r="C45" s="5">
        <v>85</v>
      </c>
      <c r="D45" s="5"/>
      <c r="E45" s="5">
        <v>85</v>
      </c>
      <c r="F45" s="2">
        <v>44670</v>
      </c>
      <c r="G45" s="1" t="s">
        <v>132</v>
      </c>
      <c r="H45" s="1">
        <v>3</v>
      </c>
    </row>
    <row r="46" spans="1:8" x14ac:dyDescent="0.25">
      <c r="A46" s="2">
        <v>44696</v>
      </c>
      <c r="B46" s="5"/>
      <c r="C46" s="5">
        <v>17</v>
      </c>
      <c r="D46" s="5"/>
      <c r="E46" s="5">
        <v>17</v>
      </c>
      <c r="F46" s="2">
        <v>44729</v>
      </c>
      <c r="G46" s="1" t="s">
        <v>132</v>
      </c>
      <c r="H46" s="1">
        <v>59</v>
      </c>
    </row>
    <row r="47" spans="1:8" x14ac:dyDescent="0.25">
      <c r="A47" s="2">
        <v>44697</v>
      </c>
      <c r="B47" s="5"/>
      <c r="C47" s="5">
        <v>163</v>
      </c>
      <c r="D47" s="5">
        <v>2</v>
      </c>
      <c r="E47" s="5">
        <v>165</v>
      </c>
      <c r="F47" s="2">
        <v>44730</v>
      </c>
      <c r="G47" s="1" t="s">
        <v>131</v>
      </c>
      <c r="H47" s="1">
        <v>92</v>
      </c>
    </row>
    <row r="48" spans="1:8" x14ac:dyDescent="0.25">
      <c r="A48" s="2">
        <v>44698</v>
      </c>
      <c r="B48" s="5"/>
      <c r="C48" s="5">
        <v>155</v>
      </c>
      <c r="D48" s="5">
        <v>16</v>
      </c>
      <c r="E48" s="5">
        <v>171</v>
      </c>
      <c r="F48" s="2">
        <v>44687</v>
      </c>
      <c r="G48" s="1" t="s">
        <v>131</v>
      </c>
      <c r="H48" s="1">
        <v>194</v>
      </c>
    </row>
    <row r="49" spans="1:8" x14ac:dyDescent="0.25">
      <c r="A49" s="2">
        <v>44699</v>
      </c>
      <c r="B49" s="5"/>
      <c r="C49" s="5">
        <v>180</v>
      </c>
      <c r="D49" s="5">
        <v>9</v>
      </c>
      <c r="E49" s="5">
        <v>189</v>
      </c>
      <c r="F49" s="2">
        <v>44696</v>
      </c>
      <c r="G49" s="1" t="s">
        <v>131</v>
      </c>
      <c r="H49" s="1">
        <v>17</v>
      </c>
    </row>
    <row r="50" spans="1:8" x14ac:dyDescent="0.25">
      <c r="A50" s="2">
        <v>44700</v>
      </c>
      <c r="B50" s="5"/>
      <c r="C50" s="5">
        <v>187</v>
      </c>
      <c r="D50" s="5">
        <v>2</v>
      </c>
      <c r="E50" s="5">
        <v>189</v>
      </c>
      <c r="F50" s="2">
        <v>44653</v>
      </c>
      <c r="G50" s="1" t="s">
        <v>131</v>
      </c>
      <c r="H50" s="1">
        <v>100</v>
      </c>
    </row>
    <row r="51" spans="1:8" x14ac:dyDescent="0.25">
      <c r="A51" s="2">
        <v>44701</v>
      </c>
      <c r="B51" s="5"/>
      <c r="C51" s="5">
        <v>185</v>
      </c>
      <c r="D51" s="5">
        <v>6</v>
      </c>
      <c r="E51" s="5">
        <v>191</v>
      </c>
      <c r="F51" s="2">
        <v>44662</v>
      </c>
      <c r="G51" s="1" t="s">
        <v>131</v>
      </c>
      <c r="H51" s="1">
        <v>270</v>
      </c>
    </row>
    <row r="52" spans="1:8" x14ac:dyDescent="0.25">
      <c r="A52" s="2">
        <v>44702</v>
      </c>
      <c r="B52" s="5"/>
      <c r="C52" s="5">
        <v>88</v>
      </c>
      <c r="D52" s="5"/>
      <c r="E52" s="5">
        <v>88</v>
      </c>
      <c r="F52" s="2">
        <v>44722</v>
      </c>
      <c r="G52" s="1" t="s">
        <v>132</v>
      </c>
      <c r="H52" s="1">
        <v>41</v>
      </c>
    </row>
    <row r="53" spans="1:8" x14ac:dyDescent="0.25">
      <c r="A53" s="2">
        <v>44703</v>
      </c>
      <c r="B53" s="5"/>
      <c r="C53" s="5">
        <v>7</v>
      </c>
      <c r="D53" s="5"/>
      <c r="E53" s="5">
        <v>7</v>
      </c>
      <c r="F53" s="2">
        <v>44718</v>
      </c>
      <c r="G53" s="1" t="s">
        <v>131</v>
      </c>
      <c r="H53" s="1">
        <v>193</v>
      </c>
    </row>
    <row r="54" spans="1:8" x14ac:dyDescent="0.25">
      <c r="A54" s="2">
        <v>44704</v>
      </c>
      <c r="B54" s="5"/>
      <c r="C54" s="5">
        <v>206</v>
      </c>
      <c r="D54" s="5"/>
      <c r="E54" s="5">
        <v>206</v>
      </c>
      <c r="F54" s="2">
        <v>44658</v>
      </c>
      <c r="G54" s="1" t="s">
        <v>132</v>
      </c>
      <c r="H54" s="1">
        <v>2</v>
      </c>
    </row>
    <row r="55" spans="1:8" x14ac:dyDescent="0.25">
      <c r="A55" s="2">
        <v>44705</v>
      </c>
      <c r="B55" s="5"/>
      <c r="C55" s="5">
        <v>169</v>
      </c>
      <c r="D55" s="5"/>
      <c r="E55" s="5">
        <v>169</v>
      </c>
      <c r="F55" s="2">
        <v>44682</v>
      </c>
      <c r="G55" s="1" t="s">
        <v>131</v>
      </c>
      <c r="H55" s="1">
        <v>2</v>
      </c>
    </row>
    <row r="56" spans="1:8" x14ac:dyDescent="0.25">
      <c r="A56" s="2">
        <v>44706</v>
      </c>
      <c r="B56" s="5"/>
      <c r="C56" s="5">
        <v>203</v>
      </c>
      <c r="D56" s="5"/>
      <c r="E56" s="5">
        <v>203</v>
      </c>
      <c r="F56" s="2">
        <v>44707</v>
      </c>
      <c r="G56" s="1" t="s">
        <v>132</v>
      </c>
      <c r="H56" s="1">
        <v>2</v>
      </c>
    </row>
    <row r="57" spans="1:8" x14ac:dyDescent="0.25">
      <c r="A57" s="2">
        <v>44707</v>
      </c>
      <c r="B57" s="5">
        <v>1</v>
      </c>
      <c r="C57" s="5">
        <v>102</v>
      </c>
      <c r="D57" s="5">
        <v>2</v>
      </c>
      <c r="E57" s="5">
        <v>105</v>
      </c>
      <c r="F57" s="2">
        <v>44684</v>
      </c>
      <c r="G57" s="1" t="s">
        <v>131</v>
      </c>
      <c r="H57" s="1">
        <v>268</v>
      </c>
    </row>
    <row r="58" spans="1:8" x14ac:dyDescent="0.25">
      <c r="A58" s="2">
        <v>44708</v>
      </c>
      <c r="B58" s="5"/>
      <c r="C58" s="5">
        <v>188</v>
      </c>
      <c r="D58" s="5"/>
      <c r="E58" s="5">
        <v>188</v>
      </c>
      <c r="F58" s="2">
        <v>44669</v>
      </c>
      <c r="G58" s="1" t="s">
        <v>131</v>
      </c>
      <c r="H58" s="1">
        <v>268</v>
      </c>
    </row>
    <row r="59" spans="1:8" x14ac:dyDescent="0.25">
      <c r="A59" s="2">
        <v>44709</v>
      </c>
      <c r="B59" s="5"/>
      <c r="C59" s="5">
        <v>106</v>
      </c>
      <c r="D59" s="5"/>
      <c r="E59" s="5">
        <v>106</v>
      </c>
      <c r="F59" s="2">
        <v>44673</v>
      </c>
      <c r="G59" s="1" t="s">
        <v>132</v>
      </c>
      <c r="H59" s="1">
        <v>2</v>
      </c>
    </row>
    <row r="60" spans="1:8" x14ac:dyDescent="0.25">
      <c r="A60" s="2">
        <v>44710</v>
      </c>
      <c r="B60" s="5"/>
      <c r="C60" s="5">
        <v>7</v>
      </c>
      <c r="D60" s="5"/>
      <c r="E60" s="5">
        <v>7</v>
      </c>
      <c r="F60" s="2">
        <v>44667</v>
      </c>
      <c r="G60" s="1" t="s">
        <v>131</v>
      </c>
      <c r="H60" s="1">
        <v>2</v>
      </c>
    </row>
    <row r="61" spans="1:8" x14ac:dyDescent="0.25">
      <c r="A61" s="2">
        <v>44711</v>
      </c>
      <c r="B61" s="5"/>
      <c r="C61" s="5">
        <v>237</v>
      </c>
      <c r="D61" s="5">
        <v>5</v>
      </c>
      <c r="E61" s="5">
        <v>242</v>
      </c>
      <c r="F61" s="2">
        <v>44733</v>
      </c>
      <c r="G61" s="1" t="s">
        <v>131</v>
      </c>
      <c r="H61" s="1">
        <v>150</v>
      </c>
    </row>
    <row r="62" spans="1:8" x14ac:dyDescent="0.25">
      <c r="A62" s="2">
        <v>44712</v>
      </c>
      <c r="B62" s="5"/>
      <c r="C62" s="5">
        <v>175</v>
      </c>
      <c r="D62" s="5">
        <v>60</v>
      </c>
      <c r="E62" s="5">
        <v>235</v>
      </c>
      <c r="F62" s="2">
        <v>44678</v>
      </c>
      <c r="G62" s="1" t="s">
        <v>131</v>
      </c>
      <c r="H62" s="1">
        <v>250</v>
      </c>
    </row>
    <row r="63" spans="1:8" x14ac:dyDescent="0.25">
      <c r="A63" s="2">
        <v>44713</v>
      </c>
      <c r="B63" s="5"/>
      <c r="C63" s="5">
        <v>202</v>
      </c>
      <c r="D63" s="5">
        <v>6</v>
      </c>
      <c r="E63" s="5">
        <v>208</v>
      </c>
      <c r="F63" s="2">
        <v>44714</v>
      </c>
      <c r="G63" s="1" t="s">
        <v>131</v>
      </c>
      <c r="H63" s="1">
        <v>198</v>
      </c>
    </row>
    <row r="64" spans="1:8" x14ac:dyDescent="0.25">
      <c r="A64" s="2">
        <v>44714</v>
      </c>
      <c r="B64" s="5"/>
      <c r="C64" s="5">
        <v>198</v>
      </c>
      <c r="D64" s="5">
        <v>59</v>
      </c>
      <c r="E64" s="5">
        <v>257</v>
      </c>
      <c r="F64" s="2">
        <v>44713</v>
      </c>
      <c r="G64" s="1" t="s">
        <v>132</v>
      </c>
      <c r="H64" s="1">
        <v>6</v>
      </c>
    </row>
    <row r="65" spans="1:8" x14ac:dyDescent="0.25">
      <c r="A65" s="2">
        <v>44715</v>
      </c>
      <c r="B65" s="5"/>
      <c r="C65" s="5">
        <v>191</v>
      </c>
      <c r="D65" s="5">
        <v>42</v>
      </c>
      <c r="E65" s="5">
        <v>233</v>
      </c>
      <c r="F65" s="2">
        <v>44718</v>
      </c>
      <c r="G65" s="1" t="s">
        <v>132</v>
      </c>
      <c r="H65" s="1">
        <v>33</v>
      </c>
    </row>
    <row r="66" spans="1:8" x14ac:dyDescent="0.25">
      <c r="A66" s="2">
        <v>44716</v>
      </c>
      <c r="B66" s="5"/>
      <c r="C66" s="5">
        <v>99</v>
      </c>
      <c r="D66" s="5">
        <v>5</v>
      </c>
      <c r="E66" s="5">
        <v>104</v>
      </c>
      <c r="F66" s="2">
        <v>44671</v>
      </c>
      <c r="G66" s="1" t="s">
        <v>131</v>
      </c>
      <c r="H66" s="1">
        <v>225</v>
      </c>
    </row>
    <row r="67" spans="1:8" x14ac:dyDescent="0.25">
      <c r="A67" s="2">
        <v>44717</v>
      </c>
      <c r="B67" s="5"/>
      <c r="C67" s="5">
        <v>23</v>
      </c>
      <c r="D67" s="5"/>
      <c r="E67" s="5">
        <v>23</v>
      </c>
      <c r="F67" s="2">
        <v>44737</v>
      </c>
      <c r="G67" s="1" t="s">
        <v>131</v>
      </c>
      <c r="H67" s="1">
        <v>102</v>
      </c>
    </row>
    <row r="68" spans="1:8" x14ac:dyDescent="0.25">
      <c r="A68" s="2">
        <v>44718</v>
      </c>
      <c r="B68" s="5"/>
      <c r="C68" s="5">
        <v>193</v>
      </c>
      <c r="D68" s="5">
        <v>33</v>
      </c>
      <c r="E68" s="5">
        <v>226</v>
      </c>
      <c r="F68" s="2">
        <v>44680</v>
      </c>
      <c r="G68" s="1" t="s">
        <v>131</v>
      </c>
      <c r="H68" s="1">
        <v>197</v>
      </c>
    </row>
    <row r="69" spans="1:8" x14ac:dyDescent="0.25">
      <c r="A69" s="2">
        <v>44719</v>
      </c>
      <c r="B69" s="5"/>
      <c r="C69" s="5">
        <v>147</v>
      </c>
      <c r="D69" s="5">
        <v>27</v>
      </c>
      <c r="E69" s="5">
        <v>174</v>
      </c>
      <c r="F69" s="2">
        <v>44677</v>
      </c>
      <c r="G69" s="1" t="s">
        <v>132</v>
      </c>
      <c r="H69" s="1">
        <v>1</v>
      </c>
    </row>
    <row r="70" spans="1:8" x14ac:dyDescent="0.25">
      <c r="A70" s="2">
        <v>44720</v>
      </c>
      <c r="B70" s="5"/>
      <c r="C70" s="5">
        <v>140</v>
      </c>
      <c r="D70" s="5"/>
      <c r="E70" s="5">
        <v>140</v>
      </c>
      <c r="F70" s="2">
        <v>44673</v>
      </c>
      <c r="G70" s="1" t="s">
        <v>131</v>
      </c>
      <c r="H70" s="1">
        <v>221</v>
      </c>
    </row>
    <row r="71" spans="1:8" x14ac:dyDescent="0.25">
      <c r="A71" s="2">
        <v>44721</v>
      </c>
      <c r="B71" s="5"/>
      <c r="C71" s="5">
        <v>186</v>
      </c>
      <c r="D71" s="5">
        <v>37</v>
      </c>
      <c r="E71" s="5">
        <v>223</v>
      </c>
      <c r="F71" s="2">
        <v>44654</v>
      </c>
      <c r="G71" s="1" t="s">
        <v>132</v>
      </c>
      <c r="H71" s="1">
        <v>69</v>
      </c>
    </row>
    <row r="72" spans="1:8" x14ac:dyDescent="0.25">
      <c r="A72" s="2">
        <v>44722</v>
      </c>
      <c r="B72" s="5"/>
      <c r="C72" s="5">
        <v>151</v>
      </c>
      <c r="D72" s="5">
        <v>41</v>
      </c>
      <c r="E72" s="5">
        <v>192</v>
      </c>
      <c r="F72" s="2">
        <v>44711</v>
      </c>
      <c r="G72" s="1" t="s">
        <v>132</v>
      </c>
      <c r="H72" s="1">
        <v>5</v>
      </c>
    </row>
    <row r="73" spans="1:8" x14ac:dyDescent="0.25">
      <c r="A73" s="2">
        <v>44723</v>
      </c>
      <c r="B73" s="5"/>
      <c r="C73" s="5">
        <v>55</v>
      </c>
      <c r="D73" s="5">
        <v>1</v>
      </c>
      <c r="E73" s="5">
        <v>56</v>
      </c>
      <c r="F73" s="2">
        <v>44676</v>
      </c>
      <c r="G73" s="1" t="s">
        <v>131</v>
      </c>
      <c r="H73" s="1">
        <v>308</v>
      </c>
    </row>
    <row r="74" spans="1:8" x14ac:dyDescent="0.25">
      <c r="A74" s="2">
        <v>44724</v>
      </c>
      <c r="B74" s="5"/>
      <c r="C74" s="5">
        <v>10</v>
      </c>
      <c r="D74" s="5"/>
      <c r="E74" s="5">
        <v>10</v>
      </c>
      <c r="F74" s="2">
        <v>44675</v>
      </c>
      <c r="G74" s="1" t="s">
        <v>131</v>
      </c>
      <c r="H74" s="1">
        <v>9</v>
      </c>
    </row>
    <row r="75" spans="1:8" x14ac:dyDescent="0.25">
      <c r="A75" s="2">
        <v>44725</v>
      </c>
      <c r="B75" s="5"/>
      <c r="C75" s="5">
        <v>162</v>
      </c>
      <c r="D75" s="5">
        <v>42</v>
      </c>
      <c r="E75" s="5">
        <v>204</v>
      </c>
      <c r="F75" s="2">
        <v>44725</v>
      </c>
      <c r="G75" s="1" t="s">
        <v>131</v>
      </c>
      <c r="H75" s="1">
        <v>162</v>
      </c>
    </row>
    <row r="76" spans="1:8" x14ac:dyDescent="0.25">
      <c r="A76" s="2">
        <v>44726</v>
      </c>
      <c r="B76" s="5"/>
      <c r="C76" s="5">
        <v>123</v>
      </c>
      <c r="D76" s="5">
        <v>62</v>
      </c>
      <c r="E76" s="5">
        <v>185</v>
      </c>
      <c r="F76" s="2">
        <v>44715</v>
      </c>
      <c r="G76" s="1" t="s">
        <v>132</v>
      </c>
      <c r="H76" s="1">
        <v>42</v>
      </c>
    </row>
    <row r="77" spans="1:8" x14ac:dyDescent="0.25">
      <c r="A77" s="2">
        <v>44727</v>
      </c>
      <c r="B77" s="5">
        <v>13</v>
      </c>
      <c r="C77" s="5">
        <v>109</v>
      </c>
      <c r="D77" s="5">
        <v>163</v>
      </c>
      <c r="E77" s="5">
        <v>285</v>
      </c>
      <c r="F77" s="2">
        <v>44711</v>
      </c>
      <c r="G77" s="1" t="s">
        <v>131</v>
      </c>
      <c r="H77" s="1">
        <v>237</v>
      </c>
    </row>
    <row r="78" spans="1:8" x14ac:dyDescent="0.25">
      <c r="A78" s="2">
        <v>44728</v>
      </c>
      <c r="B78" s="5">
        <v>4</v>
      </c>
      <c r="C78" s="5">
        <v>13</v>
      </c>
      <c r="D78" s="5">
        <v>1</v>
      </c>
      <c r="E78" s="5">
        <v>18</v>
      </c>
      <c r="F78" s="2">
        <v>44716</v>
      </c>
      <c r="G78" s="1" t="s">
        <v>132</v>
      </c>
      <c r="H78" s="1">
        <v>5</v>
      </c>
    </row>
    <row r="79" spans="1:8" x14ac:dyDescent="0.25">
      <c r="A79" s="2">
        <v>44729</v>
      </c>
      <c r="B79" s="5">
        <v>2</v>
      </c>
      <c r="C79" s="5">
        <v>241</v>
      </c>
      <c r="D79" s="5">
        <v>59</v>
      </c>
      <c r="E79" s="5">
        <v>302</v>
      </c>
      <c r="F79" s="2">
        <v>44726</v>
      </c>
      <c r="G79" s="1" t="s">
        <v>131</v>
      </c>
      <c r="H79" s="1">
        <v>123</v>
      </c>
    </row>
    <row r="80" spans="1:8" x14ac:dyDescent="0.25">
      <c r="A80" s="2">
        <v>44730</v>
      </c>
      <c r="B80" s="5"/>
      <c r="C80" s="5">
        <v>92</v>
      </c>
      <c r="D80" s="5"/>
      <c r="E80" s="5">
        <v>92</v>
      </c>
      <c r="F80" s="2">
        <v>44694</v>
      </c>
      <c r="G80" s="1" t="s">
        <v>132</v>
      </c>
      <c r="H80" s="1">
        <v>3</v>
      </c>
    </row>
    <row r="81" spans="1:8" x14ac:dyDescent="0.25">
      <c r="A81" s="2">
        <v>44731</v>
      </c>
      <c r="B81" s="5"/>
      <c r="C81" s="5">
        <v>6</v>
      </c>
      <c r="D81" s="5">
        <v>37</v>
      </c>
      <c r="E81" s="5">
        <v>43</v>
      </c>
      <c r="F81" s="2">
        <v>44740</v>
      </c>
      <c r="G81" s="1" t="s">
        <v>131</v>
      </c>
      <c r="H81" s="1">
        <v>148</v>
      </c>
    </row>
    <row r="82" spans="1:8" x14ac:dyDescent="0.25">
      <c r="A82" s="2">
        <v>44732</v>
      </c>
      <c r="B82" s="5"/>
      <c r="C82" s="5">
        <v>260</v>
      </c>
      <c r="D82" s="5">
        <v>65</v>
      </c>
      <c r="E82" s="5">
        <v>325</v>
      </c>
      <c r="F82" s="2">
        <v>44697</v>
      </c>
      <c r="G82" s="1" t="s">
        <v>131</v>
      </c>
      <c r="H82" s="1">
        <v>163</v>
      </c>
    </row>
    <row r="83" spans="1:8" x14ac:dyDescent="0.25">
      <c r="A83" s="2">
        <v>44733</v>
      </c>
      <c r="B83" s="5"/>
      <c r="C83" s="5">
        <v>150</v>
      </c>
      <c r="D83" s="5">
        <v>50</v>
      </c>
      <c r="E83" s="5">
        <v>200</v>
      </c>
      <c r="F83" s="2">
        <v>44687</v>
      </c>
      <c r="G83" s="1" t="s">
        <v>132</v>
      </c>
      <c r="H83" s="1">
        <v>1</v>
      </c>
    </row>
    <row r="84" spans="1:8" x14ac:dyDescent="0.25">
      <c r="A84" s="2">
        <v>44734</v>
      </c>
      <c r="B84" s="5"/>
      <c r="C84" s="5">
        <v>127</v>
      </c>
      <c r="D84" s="5">
        <v>6</v>
      </c>
      <c r="E84" s="5">
        <v>133</v>
      </c>
      <c r="F84" s="2">
        <v>44701</v>
      </c>
      <c r="G84" s="1" t="s">
        <v>132</v>
      </c>
      <c r="H84" s="1">
        <v>6</v>
      </c>
    </row>
    <row r="85" spans="1:8" x14ac:dyDescent="0.25">
      <c r="A85" s="2">
        <v>44735</v>
      </c>
      <c r="B85" s="5"/>
      <c r="C85" s="5">
        <v>196</v>
      </c>
      <c r="D85" s="5">
        <v>6</v>
      </c>
      <c r="E85" s="5">
        <v>202</v>
      </c>
      <c r="F85" s="2">
        <v>44690</v>
      </c>
      <c r="G85" s="1" t="s">
        <v>131</v>
      </c>
      <c r="H85" s="1">
        <v>284</v>
      </c>
    </row>
    <row r="86" spans="1:8" x14ac:dyDescent="0.25">
      <c r="A86" s="2">
        <v>44736</v>
      </c>
      <c r="B86" s="5"/>
      <c r="C86" s="5">
        <v>158</v>
      </c>
      <c r="D86" s="5">
        <v>23</v>
      </c>
      <c r="E86" s="5">
        <v>181</v>
      </c>
      <c r="F86" s="2">
        <v>44704</v>
      </c>
      <c r="G86" s="1" t="s">
        <v>131</v>
      </c>
      <c r="H86" s="1">
        <v>206</v>
      </c>
    </row>
    <row r="87" spans="1:8" x14ac:dyDescent="0.25">
      <c r="A87" s="2">
        <v>44737</v>
      </c>
      <c r="B87" s="5"/>
      <c r="C87" s="5">
        <v>102</v>
      </c>
      <c r="D87" s="5">
        <v>1</v>
      </c>
      <c r="E87" s="5">
        <v>103</v>
      </c>
      <c r="F87" s="2">
        <v>44680</v>
      </c>
      <c r="G87" s="1" t="s">
        <v>132</v>
      </c>
      <c r="H87" s="1">
        <v>2</v>
      </c>
    </row>
    <row r="88" spans="1:8" x14ac:dyDescent="0.25">
      <c r="A88" s="2">
        <v>44738</v>
      </c>
      <c r="B88" s="5"/>
      <c r="C88" s="5">
        <v>10</v>
      </c>
      <c r="D88" s="5"/>
      <c r="E88" s="5">
        <v>10</v>
      </c>
      <c r="F88" s="2">
        <v>44737</v>
      </c>
      <c r="G88" s="1" t="s">
        <v>132</v>
      </c>
      <c r="H88" s="1">
        <v>1</v>
      </c>
    </row>
    <row r="89" spans="1:8" x14ac:dyDescent="0.25">
      <c r="A89" s="2">
        <v>44739</v>
      </c>
      <c r="B89" s="5">
        <v>1</v>
      </c>
      <c r="C89" s="5">
        <v>213</v>
      </c>
      <c r="D89" s="5">
        <v>39</v>
      </c>
      <c r="E89" s="5">
        <v>253</v>
      </c>
      <c r="F89" s="2">
        <v>44661</v>
      </c>
      <c r="G89" s="1" t="s">
        <v>131</v>
      </c>
      <c r="H89" s="1">
        <v>18</v>
      </c>
    </row>
    <row r="90" spans="1:8" x14ac:dyDescent="0.25">
      <c r="A90" s="2">
        <v>44740</v>
      </c>
      <c r="B90" s="5"/>
      <c r="C90" s="5">
        <v>148</v>
      </c>
      <c r="D90" s="5">
        <v>1</v>
      </c>
      <c r="E90" s="5">
        <v>149</v>
      </c>
      <c r="F90" s="2">
        <v>44654</v>
      </c>
      <c r="G90" s="1" t="s">
        <v>131</v>
      </c>
      <c r="H90" s="1">
        <v>3</v>
      </c>
    </row>
    <row r="91" spans="1:8" x14ac:dyDescent="0.25">
      <c r="A91" s="2">
        <v>44741</v>
      </c>
      <c r="B91" s="5"/>
      <c r="C91" s="5">
        <v>178</v>
      </c>
      <c r="D91" s="5">
        <v>2</v>
      </c>
      <c r="E91" s="5">
        <v>180</v>
      </c>
      <c r="F91" s="2">
        <v>44709</v>
      </c>
      <c r="G91" s="1" t="s">
        <v>131</v>
      </c>
      <c r="H91" s="1">
        <v>106</v>
      </c>
    </row>
    <row r="92" spans="1:8" x14ac:dyDescent="0.25">
      <c r="A92" s="2" t="s">
        <v>135</v>
      </c>
      <c r="B92" s="5">
        <v>21</v>
      </c>
      <c r="C92" s="5">
        <v>13286</v>
      </c>
      <c r="D92" s="5">
        <v>1123</v>
      </c>
      <c r="E92" s="5">
        <v>14430</v>
      </c>
      <c r="F92" s="2">
        <v>44707</v>
      </c>
      <c r="G92" s="1" t="s">
        <v>133</v>
      </c>
      <c r="H92" s="1">
        <v>1</v>
      </c>
    </row>
    <row r="93" spans="1:8" x14ac:dyDescent="0.25">
      <c r="F93" s="2">
        <v>44699</v>
      </c>
      <c r="G93" s="1" t="s">
        <v>132</v>
      </c>
      <c r="H93" s="1">
        <v>9</v>
      </c>
    </row>
    <row r="94" spans="1:8" x14ac:dyDescent="0.25">
      <c r="F94" s="2">
        <v>44692</v>
      </c>
      <c r="G94" s="1" t="s">
        <v>131</v>
      </c>
      <c r="H94" s="1">
        <v>208</v>
      </c>
    </row>
    <row r="95" spans="1:8" x14ac:dyDescent="0.25">
      <c r="F95" s="2">
        <v>44691</v>
      </c>
      <c r="G95" s="1" t="s">
        <v>131</v>
      </c>
      <c r="H95" s="1">
        <v>146</v>
      </c>
    </row>
    <row r="96" spans="1:8" x14ac:dyDescent="0.25">
      <c r="F96" s="2">
        <v>44700</v>
      </c>
      <c r="G96" s="1" t="s">
        <v>132</v>
      </c>
      <c r="H96" s="1">
        <v>2</v>
      </c>
    </row>
    <row r="97" spans="6:8" x14ac:dyDescent="0.25">
      <c r="F97" s="2">
        <v>44674</v>
      </c>
      <c r="G97" s="1" t="s">
        <v>131</v>
      </c>
      <c r="H97" s="1">
        <v>132</v>
      </c>
    </row>
    <row r="98" spans="6:8" x14ac:dyDescent="0.25">
      <c r="F98" s="2">
        <v>44679</v>
      </c>
      <c r="G98" s="1" t="s">
        <v>132</v>
      </c>
      <c r="H98" s="1">
        <v>2</v>
      </c>
    </row>
    <row r="99" spans="6:8" x14ac:dyDescent="0.25">
      <c r="F99" s="2">
        <v>44739</v>
      </c>
      <c r="G99" s="1" t="s">
        <v>131</v>
      </c>
      <c r="H99" s="1">
        <v>213</v>
      </c>
    </row>
    <row r="100" spans="6:8" x14ac:dyDescent="0.25">
      <c r="F100" s="2">
        <v>44688</v>
      </c>
      <c r="G100" s="1" t="s">
        <v>132</v>
      </c>
      <c r="H100" s="1">
        <v>1</v>
      </c>
    </row>
    <row r="101" spans="6:8" x14ac:dyDescent="0.25">
      <c r="F101" s="2">
        <v>44703</v>
      </c>
      <c r="G101" s="1" t="s">
        <v>131</v>
      </c>
      <c r="H101" s="1">
        <v>7</v>
      </c>
    </row>
    <row r="102" spans="6:8" x14ac:dyDescent="0.25">
      <c r="F102" s="2">
        <v>44686</v>
      </c>
      <c r="G102" s="1" t="s">
        <v>132</v>
      </c>
      <c r="H102" s="1">
        <v>2</v>
      </c>
    </row>
    <row r="103" spans="6:8" x14ac:dyDescent="0.25">
      <c r="F103" s="2">
        <v>44712</v>
      </c>
      <c r="G103" s="1" t="s">
        <v>131</v>
      </c>
      <c r="H103" s="1">
        <v>175</v>
      </c>
    </row>
    <row r="104" spans="6:8" x14ac:dyDescent="0.25">
      <c r="F104" s="2">
        <v>44729</v>
      </c>
      <c r="G104" s="1" t="s">
        <v>133</v>
      </c>
      <c r="H104" s="1">
        <v>2</v>
      </c>
    </row>
    <row r="105" spans="6:8" x14ac:dyDescent="0.25">
      <c r="F105" s="2">
        <v>44705</v>
      </c>
      <c r="G105" s="1" t="s">
        <v>131</v>
      </c>
      <c r="H105" s="1">
        <v>169</v>
      </c>
    </row>
    <row r="106" spans="6:8" x14ac:dyDescent="0.25">
      <c r="F106" s="2">
        <v>44652</v>
      </c>
      <c r="G106" s="1" t="s">
        <v>132</v>
      </c>
      <c r="H106" s="1">
        <v>33</v>
      </c>
    </row>
    <row r="107" spans="6:8" x14ac:dyDescent="0.25">
      <c r="F107" s="2">
        <v>44715</v>
      </c>
      <c r="G107" s="1" t="s">
        <v>131</v>
      </c>
      <c r="H107" s="1">
        <v>191</v>
      </c>
    </row>
    <row r="108" spans="6:8" x14ac:dyDescent="0.25">
      <c r="F108" s="2">
        <v>44729</v>
      </c>
      <c r="G108" s="1" t="s">
        <v>131</v>
      </c>
      <c r="H108" s="1">
        <v>241</v>
      </c>
    </row>
    <row r="109" spans="6:8" x14ac:dyDescent="0.25">
      <c r="F109" s="2">
        <v>44672</v>
      </c>
      <c r="G109" s="1" t="s">
        <v>131</v>
      </c>
      <c r="H109" s="1">
        <v>225</v>
      </c>
    </row>
    <row r="110" spans="6:8" x14ac:dyDescent="0.25">
      <c r="F110" s="2">
        <v>44662</v>
      </c>
      <c r="G110" s="1" t="s">
        <v>132</v>
      </c>
      <c r="H110" s="1">
        <v>7</v>
      </c>
    </row>
    <row r="111" spans="6:8" x14ac:dyDescent="0.25">
      <c r="F111" s="2">
        <v>44719</v>
      </c>
      <c r="G111" s="1" t="s">
        <v>132</v>
      </c>
      <c r="H111" s="1">
        <v>27</v>
      </c>
    </row>
    <row r="112" spans="6:8" x14ac:dyDescent="0.25">
      <c r="F112" s="2">
        <v>44722</v>
      </c>
      <c r="G112" s="1" t="s">
        <v>131</v>
      </c>
      <c r="H112" s="1">
        <v>151</v>
      </c>
    </row>
    <row r="113" spans="6:8" x14ac:dyDescent="0.25">
      <c r="F113" s="2">
        <v>44665</v>
      </c>
      <c r="G113" s="1" t="s">
        <v>131</v>
      </c>
      <c r="H113" s="1">
        <v>47</v>
      </c>
    </row>
    <row r="114" spans="6:8" x14ac:dyDescent="0.25">
      <c r="F114" s="2">
        <v>44679</v>
      </c>
      <c r="G114" s="1" t="s">
        <v>131</v>
      </c>
      <c r="H114" s="1">
        <v>199</v>
      </c>
    </row>
    <row r="115" spans="6:8" x14ac:dyDescent="0.25">
      <c r="F115" s="2">
        <v>44712</v>
      </c>
      <c r="G115" s="1" t="s">
        <v>132</v>
      </c>
      <c r="H115" s="1">
        <v>60</v>
      </c>
    </row>
    <row r="116" spans="6:8" x14ac:dyDescent="0.25">
      <c r="F116" s="2">
        <v>44726</v>
      </c>
      <c r="G116" s="1" t="s">
        <v>132</v>
      </c>
      <c r="H116" s="1">
        <v>62</v>
      </c>
    </row>
    <row r="117" spans="6:8" x14ac:dyDescent="0.25">
      <c r="F117" s="2">
        <v>44695</v>
      </c>
      <c r="G117" s="1" t="s">
        <v>131</v>
      </c>
      <c r="H117" s="1">
        <v>85</v>
      </c>
    </row>
    <row r="118" spans="6:8" x14ac:dyDescent="0.25">
      <c r="F118" s="2">
        <v>44728</v>
      </c>
      <c r="G118" s="1" t="s">
        <v>133</v>
      </c>
      <c r="H118" s="1">
        <v>4</v>
      </c>
    </row>
    <row r="119" spans="6:8" x14ac:dyDescent="0.25">
      <c r="F119" s="2">
        <v>44713</v>
      </c>
      <c r="G119" s="1" t="s">
        <v>131</v>
      </c>
      <c r="H119" s="1">
        <v>202</v>
      </c>
    </row>
    <row r="120" spans="6:8" x14ac:dyDescent="0.25">
      <c r="F120" s="2">
        <v>44670</v>
      </c>
      <c r="G120" s="1" t="s">
        <v>131</v>
      </c>
      <c r="H120" s="1">
        <v>208</v>
      </c>
    </row>
    <row r="121" spans="6:8" x14ac:dyDescent="0.25">
      <c r="F121" s="2">
        <v>44738</v>
      </c>
      <c r="G121" s="1" t="s">
        <v>131</v>
      </c>
      <c r="H121" s="1">
        <v>10</v>
      </c>
    </row>
    <row r="122" spans="6:8" x14ac:dyDescent="0.25">
      <c r="F122" s="2">
        <v>44721</v>
      </c>
      <c r="G122" s="1" t="s">
        <v>132</v>
      </c>
      <c r="H122" s="1">
        <v>37</v>
      </c>
    </row>
    <row r="123" spans="6:8" x14ac:dyDescent="0.25">
      <c r="F123" s="2">
        <v>44678</v>
      </c>
      <c r="G123" s="1" t="s">
        <v>132</v>
      </c>
      <c r="H123" s="1">
        <v>11</v>
      </c>
    </row>
    <row r="124" spans="6:8" x14ac:dyDescent="0.25">
      <c r="F124" s="2">
        <v>44688</v>
      </c>
      <c r="G124" s="1" t="s">
        <v>131</v>
      </c>
      <c r="H124" s="1">
        <v>105</v>
      </c>
    </row>
    <row r="125" spans="6:8" x14ac:dyDescent="0.25">
      <c r="F125" s="2">
        <v>44735</v>
      </c>
      <c r="G125" s="1" t="s">
        <v>131</v>
      </c>
      <c r="H125" s="1">
        <v>196</v>
      </c>
    </row>
    <row r="126" spans="6:8" x14ac:dyDescent="0.25">
      <c r="F126" s="2">
        <v>44652</v>
      </c>
      <c r="G126" s="1" t="s">
        <v>131</v>
      </c>
      <c r="H126" s="1">
        <v>204</v>
      </c>
    </row>
    <row r="127" spans="6:8" x14ac:dyDescent="0.25">
      <c r="F127" s="2">
        <v>44739</v>
      </c>
      <c r="G127" s="1" t="s">
        <v>132</v>
      </c>
      <c r="H127" s="1">
        <v>39</v>
      </c>
    </row>
    <row r="128" spans="6:8" x14ac:dyDescent="0.25">
      <c r="F128" s="2">
        <v>44716</v>
      </c>
      <c r="G128" s="1" t="s">
        <v>131</v>
      </c>
      <c r="H128" s="1">
        <v>99</v>
      </c>
    </row>
    <row r="129" spans="6:8" x14ac:dyDescent="0.25">
      <c r="F129" s="2">
        <v>44701</v>
      </c>
      <c r="G129" s="1" t="s">
        <v>131</v>
      </c>
      <c r="H129" s="1">
        <v>185</v>
      </c>
    </row>
    <row r="130" spans="6:8" x14ac:dyDescent="0.25">
      <c r="F130" s="2">
        <v>44741</v>
      </c>
      <c r="G130" s="1" t="s">
        <v>132</v>
      </c>
      <c r="H130" s="1">
        <v>2</v>
      </c>
    </row>
    <row r="131" spans="6:8" x14ac:dyDescent="0.25">
      <c r="F131" s="2">
        <v>44699</v>
      </c>
      <c r="G131" s="1" t="s">
        <v>131</v>
      </c>
      <c r="H131" s="1">
        <v>180</v>
      </c>
    </row>
    <row r="132" spans="6:8" x14ac:dyDescent="0.25">
      <c r="F132" s="2">
        <v>44686</v>
      </c>
      <c r="G132" s="1" t="s">
        <v>131</v>
      </c>
      <c r="H132" s="1">
        <v>216</v>
      </c>
    </row>
    <row r="133" spans="6:8" x14ac:dyDescent="0.25">
      <c r="F133" s="2">
        <v>44692</v>
      </c>
      <c r="G133" s="1" t="s">
        <v>132</v>
      </c>
      <c r="H133" s="1">
        <v>24</v>
      </c>
    </row>
    <row r="134" spans="6:8" x14ac:dyDescent="0.25">
      <c r="F134" s="2">
        <v>44657</v>
      </c>
      <c r="G134" s="1" t="s">
        <v>131</v>
      </c>
      <c r="H134" s="1">
        <v>243</v>
      </c>
    </row>
    <row r="135" spans="6:8" x14ac:dyDescent="0.25">
      <c r="F135" s="2">
        <v>44694</v>
      </c>
      <c r="G135" s="1" t="s">
        <v>131</v>
      </c>
      <c r="H135" s="1">
        <v>160</v>
      </c>
    </row>
    <row r="136" spans="6:8" x14ac:dyDescent="0.25">
      <c r="F136" s="2">
        <v>44698</v>
      </c>
      <c r="G136" s="1" t="s">
        <v>132</v>
      </c>
      <c r="H136" s="1">
        <v>16</v>
      </c>
    </row>
    <row r="137" spans="6:8" x14ac:dyDescent="0.25">
      <c r="F137" s="2">
        <v>44734</v>
      </c>
      <c r="G137" s="1" t="s">
        <v>132</v>
      </c>
      <c r="H137" s="1">
        <v>6</v>
      </c>
    </row>
    <row r="138" spans="6:8" x14ac:dyDescent="0.25">
      <c r="F138" s="2">
        <v>44727</v>
      </c>
      <c r="G138" s="1" t="s">
        <v>133</v>
      </c>
      <c r="H138" s="1">
        <v>13</v>
      </c>
    </row>
    <row r="139" spans="6:8" x14ac:dyDescent="0.25">
      <c r="F139" s="2">
        <v>44658</v>
      </c>
      <c r="G139" s="1" t="s">
        <v>131</v>
      </c>
      <c r="H139" s="1">
        <v>245</v>
      </c>
    </row>
    <row r="140" spans="6:8" x14ac:dyDescent="0.25">
      <c r="F140" s="2">
        <v>44733</v>
      </c>
      <c r="G140" s="1" t="s">
        <v>132</v>
      </c>
      <c r="H140" s="1">
        <v>50</v>
      </c>
    </row>
    <row r="141" spans="6:8" x14ac:dyDescent="0.25">
      <c r="F141" s="2">
        <v>44708</v>
      </c>
      <c r="G141" s="1" t="s">
        <v>131</v>
      </c>
      <c r="H141" s="1">
        <v>188</v>
      </c>
    </row>
    <row r="142" spans="6:8" x14ac:dyDescent="0.25">
      <c r="F142" s="2">
        <v>44707</v>
      </c>
      <c r="G142" s="1" t="s">
        <v>131</v>
      </c>
      <c r="H142" s="1">
        <v>102</v>
      </c>
    </row>
    <row r="143" spans="6:8" x14ac:dyDescent="0.25">
      <c r="F143" s="2">
        <v>44683</v>
      </c>
      <c r="G143" s="1" t="s">
        <v>132</v>
      </c>
      <c r="H143" s="1">
        <v>4</v>
      </c>
    </row>
    <row r="144" spans="6:8" x14ac:dyDescent="0.25">
      <c r="F144" s="2">
        <v>44697</v>
      </c>
      <c r="G144" s="1" t="s">
        <v>132</v>
      </c>
      <c r="H144" s="1">
        <v>2</v>
      </c>
    </row>
    <row r="145" spans="6:8" x14ac:dyDescent="0.25">
      <c r="F145" s="2">
        <v>44693</v>
      </c>
      <c r="G145" s="1" t="s">
        <v>131</v>
      </c>
      <c r="H145" s="1">
        <v>223</v>
      </c>
    </row>
    <row r="146" spans="6:8" x14ac:dyDescent="0.25">
      <c r="F146" s="2">
        <v>44685</v>
      </c>
      <c r="G146" s="1" t="s">
        <v>131</v>
      </c>
      <c r="H146" s="1">
        <v>259</v>
      </c>
    </row>
    <row r="147" spans="6:8" x14ac:dyDescent="0.25">
      <c r="F147" s="2">
        <v>44702</v>
      </c>
      <c r="G147" s="1" t="s">
        <v>131</v>
      </c>
      <c r="H147" s="1">
        <v>88</v>
      </c>
    </row>
    <row r="148" spans="6:8" x14ac:dyDescent="0.25">
      <c r="F148" s="2">
        <v>44732</v>
      </c>
      <c r="G148" s="1" t="s">
        <v>131</v>
      </c>
      <c r="H148" s="1">
        <v>260</v>
      </c>
    </row>
    <row r="149" spans="6:8" x14ac:dyDescent="0.25">
      <c r="F149" s="2">
        <v>44672</v>
      </c>
      <c r="G149" s="1" t="s">
        <v>132</v>
      </c>
      <c r="H149" s="1">
        <v>21</v>
      </c>
    </row>
    <row r="150" spans="6:8" x14ac:dyDescent="0.25">
      <c r="F150" s="2">
        <v>44668</v>
      </c>
      <c r="G150" s="1" t="s">
        <v>131</v>
      </c>
      <c r="H150" s="1">
        <v>12</v>
      </c>
    </row>
    <row r="151" spans="6:8" x14ac:dyDescent="0.25">
      <c r="F151" s="2">
        <v>44655</v>
      </c>
      <c r="G151" s="1" t="s">
        <v>132</v>
      </c>
      <c r="H151" s="1">
        <v>1</v>
      </c>
    </row>
    <row r="152" spans="6:8" x14ac:dyDescent="0.25">
      <c r="F152" s="2">
        <v>44736</v>
      </c>
      <c r="G152" s="1" t="s">
        <v>131</v>
      </c>
      <c r="H152" s="1">
        <v>158</v>
      </c>
    </row>
    <row r="153" spans="6:8" x14ac:dyDescent="0.25">
      <c r="F153" s="2">
        <v>44719</v>
      </c>
      <c r="G153" s="1" t="s">
        <v>131</v>
      </c>
      <c r="H153" s="1">
        <v>147</v>
      </c>
    </row>
    <row r="154" spans="6:8" x14ac:dyDescent="0.25">
      <c r="F154" s="2">
        <v>44723</v>
      </c>
      <c r="G154" s="1" t="s">
        <v>132</v>
      </c>
      <c r="H154" s="1">
        <v>1</v>
      </c>
    </row>
    <row r="155" spans="6:8" x14ac:dyDescent="0.25">
      <c r="F155" s="2">
        <v>44740</v>
      </c>
      <c r="G155" s="1" t="s">
        <v>132</v>
      </c>
      <c r="H155" s="1">
        <v>1</v>
      </c>
    </row>
  </sheetData>
  <mergeCells count="1">
    <mergeCell ref="F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opLeftCell="A46" workbookViewId="0">
      <selection activeCell="H74" sqref="H74"/>
    </sheetView>
  </sheetViews>
  <sheetFormatPr baseColWidth="10" defaultColWidth="9.140625" defaultRowHeight="15" x14ac:dyDescent="0.25"/>
  <cols>
    <col min="1" max="1" width="15.5703125" bestFit="1" customWidth="1"/>
    <col min="2" max="2" width="13.5703125" customWidth="1"/>
    <col min="3" max="3" width="15.5703125" customWidth="1"/>
  </cols>
  <sheetData>
    <row r="1" spans="1:11" x14ac:dyDescent="0.25">
      <c r="A1" s="47" t="s">
        <v>139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4" spans="1:11" x14ac:dyDescent="0.25">
      <c r="A4" t="s">
        <v>13</v>
      </c>
      <c r="B4" t="s">
        <v>1</v>
      </c>
      <c r="C4" s="9" t="s">
        <v>152</v>
      </c>
    </row>
    <row r="5" spans="1:11" x14ac:dyDescent="0.25">
      <c r="A5" t="s">
        <v>16</v>
      </c>
      <c r="B5">
        <v>4943</v>
      </c>
      <c r="C5" s="8">
        <f>(B5/B62) * 100</f>
        <v>34.255024255024253</v>
      </c>
    </row>
    <row r="6" spans="1:11" x14ac:dyDescent="0.25">
      <c r="A6" t="s">
        <v>18</v>
      </c>
      <c r="B6">
        <v>3778</v>
      </c>
      <c r="C6" s="10">
        <f>(B6/B62) * 100</f>
        <v>26.181566181566179</v>
      </c>
    </row>
    <row r="7" spans="1:11" x14ac:dyDescent="0.25">
      <c r="A7" t="s">
        <v>21</v>
      </c>
      <c r="B7">
        <v>2167</v>
      </c>
      <c r="C7" s="10">
        <f>(B7/B62) * 100</f>
        <v>15.017325017325017</v>
      </c>
    </row>
    <row r="8" spans="1:11" x14ac:dyDescent="0.25">
      <c r="A8" t="s">
        <v>25</v>
      </c>
      <c r="B8">
        <v>1473</v>
      </c>
      <c r="C8" s="10">
        <f>(B8/B62) * 100</f>
        <v>10.207900207900208</v>
      </c>
    </row>
    <row r="9" spans="1:11" x14ac:dyDescent="0.25">
      <c r="A9" t="s">
        <v>29</v>
      </c>
      <c r="B9">
        <v>582</v>
      </c>
      <c r="C9" s="10">
        <f>(B9/B62) * 100</f>
        <v>4.0332640332640333</v>
      </c>
    </row>
    <row r="10" spans="1:11" x14ac:dyDescent="0.25">
      <c r="A10" t="s">
        <v>36</v>
      </c>
      <c r="B10">
        <v>280</v>
      </c>
      <c r="C10" s="10">
        <f>(B10/B62) * 100</f>
        <v>1.9404019404019404</v>
      </c>
    </row>
    <row r="11" spans="1:11" x14ac:dyDescent="0.25">
      <c r="A11" t="s">
        <v>33</v>
      </c>
      <c r="B11">
        <v>178</v>
      </c>
      <c r="C11" s="10">
        <f>(B11/B62) * 100</f>
        <v>1.2335412335412335</v>
      </c>
    </row>
    <row r="12" spans="1:11" x14ac:dyDescent="0.25">
      <c r="A12" t="s">
        <v>24</v>
      </c>
      <c r="B12">
        <v>162</v>
      </c>
      <c r="C12" s="10">
        <f>(B12/B62) * 100</f>
        <v>1.1226611226611227</v>
      </c>
    </row>
    <row r="13" spans="1:11" x14ac:dyDescent="0.25">
      <c r="A13" t="s">
        <v>57</v>
      </c>
      <c r="B13">
        <v>109</v>
      </c>
      <c r="C13" s="10">
        <f>(B13/B62) * 100</f>
        <v>0.75537075537075538</v>
      </c>
    </row>
    <row r="14" spans="1:11" x14ac:dyDescent="0.25">
      <c r="A14" t="s">
        <v>44</v>
      </c>
      <c r="B14">
        <v>105</v>
      </c>
      <c r="C14" s="10">
        <f>(B14/B62) * 100</f>
        <v>0.72765072765072769</v>
      </c>
    </row>
    <row r="15" spans="1:11" x14ac:dyDescent="0.25">
      <c r="A15" t="s">
        <v>30</v>
      </c>
      <c r="B15">
        <v>74</v>
      </c>
      <c r="C15" s="10">
        <f>(B15/B62) * 100</f>
        <v>0.51282051282051277</v>
      </c>
    </row>
    <row r="16" spans="1:11" x14ac:dyDescent="0.25">
      <c r="A16" t="s">
        <v>37</v>
      </c>
      <c r="B16">
        <v>67</v>
      </c>
      <c r="C16" s="10">
        <f>(B16/B62) * 100</f>
        <v>0.4643104643104643</v>
      </c>
    </row>
    <row r="17" spans="1:3" x14ac:dyDescent="0.25">
      <c r="A17" t="s">
        <v>72</v>
      </c>
      <c r="B17">
        <v>49</v>
      </c>
      <c r="C17" s="10">
        <f>(B17/B62) * 100</f>
        <v>0.33957033957033955</v>
      </c>
    </row>
    <row r="18" spans="1:3" x14ac:dyDescent="0.25">
      <c r="A18" t="s">
        <v>31</v>
      </c>
      <c r="B18">
        <v>43</v>
      </c>
      <c r="C18" s="10">
        <f>(B18/B62) * 100</f>
        <v>0.29799029799029797</v>
      </c>
    </row>
    <row r="19" spans="1:3" x14ac:dyDescent="0.25">
      <c r="A19" t="s">
        <v>90</v>
      </c>
      <c r="B19">
        <v>42</v>
      </c>
      <c r="C19" s="10">
        <f>(B19/B62) * 100</f>
        <v>0.29106029106029108</v>
      </c>
    </row>
    <row r="20" spans="1:3" x14ac:dyDescent="0.25">
      <c r="A20" t="s">
        <v>69</v>
      </c>
      <c r="B20">
        <v>35</v>
      </c>
      <c r="C20" s="10">
        <f>(B20/B62) * 100</f>
        <v>0.24255024255024255</v>
      </c>
    </row>
    <row r="21" spans="1:3" x14ac:dyDescent="0.25">
      <c r="A21" t="s">
        <v>53</v>
      </c>
      <c r="B21">
        <v>31</v>
      </c>
      <c r="C21" s="10">
        <f>(B21/B62) * 100</f>
        <v>0.21483021483021483</v>
      </c>
    </row>
    <row r="22" spans="1:3" x14ac:dyDescent="0.25">
      <c r="A22" t="s">
        <v>20</v>
      </c>
      <c r="B22">
        <v>31</v>
      </c>
      <c r="C22" s="10">
        <f>(B22/B62) * 100</f>
        <v>0.21483021483021483</v>
      </c>
    </row>
    <row r="23" spans="1:3" x14ac:dyDescent="0.25">
      <c r="A23" t="s">
        <v>14</v>
      </c>
      <c r="B23">
        <v>22</v>
      </c>
      <c r="C23" s="10">
        <f>(B23/B62) * 100</f>
        <v>0.15246015246015246</v>
      </c>
    </row>
    <row r="24" spans="1:3" x14ac:dyDescent="0.25">
      <c r="A24" t="s">
        <v>27</v>
      </c>
      <c r="B24">
        <v>21</v>
      </c>
      <c r="C24" s="10">
        <f>(B24/B62) * 100</f>
        <v>0.14553014553014554</v>
      </c>
    </row>
    <row r="25" spans="1:3" x14ac:dyDescent="0.25">
      <c r="A25" t="s">
        <v>45</v>
      </c>
      <c r="B25">
        <v>16</v>
      </c>
      <c r="C25" s="10">
        <f>(B25/B62) * 100</f>
        <v>0.11088011088011088</v>
      </c>
    </row>
    <row r="26" spans="1:3" x14ac:dyDescent="0.25">
      <c r="A26" t="s">
        <v>103</v>
      </c>
      <c r="B26">
        <v>16</v>
      </c>
      <c r="C26" s="10">
        <f>(B26/B62) * 100</f>
        <v>0.11088011088011088</v>
      </c>
    </row>
    <row r="27" spans="1:3" x14ac:dyDescent="0.25">
      <c r="A27" t="s">
        <v>141</v>
      </c>
      <c r="B27">
        <v>15</v>
      </c>
      <c r="C27" s="10">
        <f>(B27/B62) * 100</f>
        <v>0.10395010395010396</v>
      </c>
    </row>
    <row r="28" spans="1:3" x14ac:dyDescent="0.25">
      <c r="A28" t="s">
        <v>80</v>
      </c>
      <c r="B28">
        <v>15</v>
      </c>
      <c r="C28" s="10">
        <f>(B28/B62) * 100</f>
        <v>0.10395010395010396</v>
      </c>
    </row>
    <row r="29" spans="1:3" x14ac:dyDescent="0.25">
      <c r="A29" t="s">
        <v>93</v>
      </c>
      <c r="B29">
        <v>14</v>
      </c>
      <c r="C29" s="10">
        <f>(B29/B62) * 100</f>
        <v>9.7020097020097021E-2</v>
      </c>
    </row>
    <row r="30" spans="1:3" x14ac:dyDescent="0.25">
      <c r="A30" t="s">
        <v>142</v>
      </c>
      <c r="B30">
        <v>13</v>
      </c>
      <c r="C30" s="10">
        <f>(B30/B62) * 100</f>
        <v>9.0090090090090086E-2</v>
      </c>
    </row>
    <row r="31" spans="1:3" x14ac:dyDescent="0.25">
      <c r="A31" t="s">
        <v>98</v>
      </c>
      <c r="B31">
        <v>13</v>
      </c>
      <c r="C31" s="10">
        <f>(B31/B62) * 100</f>
        <v>9.0090090090090086E-2</v>
      </c>
    </row>
    <row r="32" spans="1:3" x14ac:dyDescent="0.25">
      <c r="A32" t="s">
        <v>17</v>
      </c>
      <c r="B32">
        <v>12</v>
      </c>
      <c r="C32" s="10">
        <f>(B32/B62) * 100</f>
        <v>8.3160083160083165E-2</v>
      </c>
    </row>
    <row r="33" spans="1:3" x14ac:dyDescent="0.25">
      <c r="A33" t="s">
        <v>66</v>
      </c>
      <c r="B33">
        <v>12</v>
      </c>
      <c r="C33" s="10">
        <f>(B33/B62) * 100</f>
        <v>8.3160083160083165E-2</v>
      </c>
    </row>
    <row r="34" spans="1:3" x14ac:dyDescent="0.25">
      <c r="A34" t="s">
        <v>110</v>
      </c>
      <c r="B34">
        <v>11</v>
      </c>
      <c r="C34" s="10">
        <f>(B34/B62) * 100</f>
        <v>7.623007623007623E-2</v>
      </c>
    </row>
    <row r="35" spans="1:3" x14ac:dyDescent="0.25">
      <c r="A35" t="s">
        <v>15</v>
      </c>
      <c r="B35">
        <v>9</v>
      </c>
      <c r="C35" s="10">
        <f>(B35/B62) * 100</f>
        <v>6.2370062370062374E-2</v>
      </c>
    </row>
    <row r="36" spans="1:3" x14ac:dyDescent="0.25">
      <c r="A36" t="s">
        <v>79</v>
      </c>
      <c r="B36">
        <v>9</v>
      </c>
      <c r="C36" s="10">
        <f>(B36/B62) * 100</f>
        <v>6.2370062370062374E-2</v>
      </c>
    </row>
    <row r="37" spans="1:3" x14ac:dyDescent="0.25">
      <c r="A37" t="s">
        <v>143</v>
      </c>
      <c r="B37">
        <v>9</v>
      </c>
      <c r="C37" s="10">
        <f>(B37/B62) * 100</f>
        <v>6.2370062370062374E-2</v>
      </c>
    </row>
    <row r="38" spans="1:3" x14ac:dyDescent="0.25">
      <c r="A38" t="s">
        <v>144</v>
      </c>
      <c r="B38">
        <v>8</v>
      </c>
      <c r="C38" s="10">
        <f>(B38/B62) * 100</f>
        <v>5.5440055440055439E-2</v>
      </c>
    </row>
    <row r="39" spans="1:3" x14ac:dyDescent="0.25">
      <c r="A39" t="s">
        <v>78</v>
      </c>
      <c r="B39">
        <v>7</v>
      </c>
      <c r="C39" s="10">
        <f>(B39/B62) * 100</f>
        <v>4.851004851004851E-2</v>
      </c>
    </row>
    <row r="40" spans="1:3" x14ac:dyDescent="0.25">
      <c r="A40" t="s">
        <v>22</v>
      </c>
      <c r="B40">
        <v>7</v>
      </c>
      <c r="C40" s="10">
        <f>(B40/B62) * 100</f>
        <v>4.851004851004851E-2</v>
      </c>
    </row>
    <row r="41" spans="1:3" x14ac:dyDescent="0.25">
      <c r="A41" t="s">
        <v>145</v>
      </c>
      <c r="B41">
        <v>7</v>
      </c>
      <c r="C41" s="10">
        <f>(B41/B62) * 100</f>
        <v>4.851004851004851E-2</v>
      </c>
    </row>
    <row r="42" spans="1:3" x14ac:dyDescent="0.25">
      <c r="A42" t="s">
        <v>40</v>
      </c>
      <c r="B42">
        <v>6</v>
      </c>
      <c r="C42" s="10">
        <f>(B42/B62) * 100</f>
        <v>4.1580041580041582E-2</v>
      </c>
    </row>
    <row r="43" spans="1:3" x14ac:dyDescent="0.25">
      <c r="A43" t="s">
        <v>146</v>
      </c>
      <c r="B43">
        <v>6</v>
      </c>
      <c r="C43" s="10">
        <f>(B43/B62) * 100</f>
        <v>4.1580041580041582E-2</v>
      </c>
    </row>
    <row r="44" spans="1:3" x14ac:dyDescent="0.25">
      <c r="A44" t="s">
        <v>49</v>
      </c>
      <c r="B44">
        <v>5</v>
      </c>
      <c r="C44" s="10">
        <f>(B44/B62) * 100</f>
        <v>3.4650034650034647E-2</v>
      </c>
    </row>
    <row r="45" spans="1:3" x14ac:dyDescent="0.25">
      <c r="A45" t="s">
        <v>47</v>
      </c>
      <c r="B45">
        <v>5</v>
      </c>
      <c r="C45" s="10">
        <f>(B45/B62) * 100</f>
        <v>3.4650034650034647E-2</v>
      </c>
    </row>
    <row r="46" spans="1:3" x14ac:dyDescent="0.25">
      <c r="A46" t="s">
        <v>127</v>
      </c>
      <c r="B46">
        <v>3</v>
      </c>
      <c r="C46" s="10">
        <f>(B46/B62) * 100</f>
        <v>2.0790020790020791E-2</v>
      </c>
    </row>
    <row r="47" spans="1:3" x14ac:dyDescent="0.25">
      <c r="A47" t="s">
        <v>52</v>
      </c>
      <c r="B47">
        <v>3</v>
      </c>
      <c r="C47" s="10">
        <f>(B47/B62) * 100</f>
        <v>2.0790020790020791E-2</v>
      </c>
    </row>
    <row r="48" spans="1:3" x14ac:dyDescent="0.25">
      <c r="A48" t="s">
        <v>96</v>
      </c>
      <c r="B48">
        <v>2</v>
      </c>
      <c r="C48" s="10">
        <f>(B48/B62) * 100</f>
        <v>1.386001386001386E-2</v>
      </c>
    </row>
    <row r="49" spans="1:3" x14ac:dyDescent="0.25">
      <c r="A49" t="s">
        <v>62</v>
      </c>
      <c r="B49">
        <v>2</v>
      </c>
      <c r="C49" s="10">
        <f>(B49/B62) * 100</f>
        <v>1.386001386001386E-2</v>
      </c>
    </row>
    <row r="50" spans="1:3" x14ac:dyDescent="0.25">
      <c r="A50" t="s">
        <v>38</v>
      </c>
      <c r="B50">
        <v>2</v>
      </c>
      <c r="C50" s="10">
        <f>(B50/B62) * 100</f>
        <v>1.386001386001386E-2</v>
      </c>
    </row>
    <row r="51" spans="1:3" x14ac:dyDescent="0.25">
      <c r="A51" t="s">
        <v>19</v>
      </c>
      <c r="B51">
        <v>2</v>
      </c>
      <c r="C51" s="10">
        <f>(B51/B62) * 100</f>
        <v>1.386001386001386E-2</v>
      </c>
    </row>
    <row r="52" spans="1:3" x14ac:dyDescent="0.25">
      <c r="A52" t="s">
        <v>147</v>
      </c>
      <c r="B52">
        <v>1</v>
      </c>
      <c r="C52" s="10">
        <f>(B52/B62) * 100</f>
        <v>6.9300069300069298E-3</v>
      </c>
    </row>
    <row r="53" spans="1:3" x14ac:dyDescent="0.25">
      <c r="A53" t="s">
        <v>82</v>
      </c>
      <c r="B53">
        <v>1</v>
      </c>
      <c r="C53" s="10">
        <f>(B53/B62) * 100</f>
        <v>6.9300069300069298E-3</v>
      </c>
    </row>
    <row r="54" spans="1:3" x14ac:dyDescent="0.25">
      <c r="A54" t="s">
        <v>51</v>
      </c>
      <c r="B54">
        <v>1</v>
      </c>
      <c r="C54" s="10">
        <f>(B54/B62) * 100</f>
        <v>6.9300069300069298E-3</v>
      </c>
    </row>
    <row r="55" spans="1:3" x14ac:dyDescent="0.25">
      <c r="A55" t="s">
        <v>39</v>
      </c>
      <c r="B55">
        <v>1</v>
      </c>
      <c r="C55" s="10">
        <f>(B55/B62) * 100</f>
        <v>6.9300069300069298E-3</v>
      </c>
    </row>
    <row r="56" spans="1:3" x14ac:dyDescent="0.25">
      <c r="A56" t="s">
        <v>148</v>
      </c>
      <c r="B56">
        <v>1</v>
      </c>
      <c r="C56" s="10">
        <f>(B56/B62) * 100</f>
        <v>6.9300069300069298E-3</v>
      </c>
    </row>
    <row r="57" spans="1:3" x14ac:dyDescent="0.25">
      <c r="A57" t="s">
        <v>149</v>
      </c>
      <c r="B57">
        <v>1</v>
      </c>
      <c r="C57" s="10">
        <f>(B57/B62) * 100</f>
        <v>6.9300069300069298E-3</v>
      </c>
    </row>
    <row r="58" spans="1:3" x14ac:dyDescent="0.25">
      <c r="A58" t="s">
        <v>150</v>
      </c>
      <c r="B58">
        <v>1</v>
      </c>
      <c r="C58" s="10">
        <f>(B58/B62) * 100</f>
        <v>6.9300069300069298E-3</v>
      </c>
    </row>
    <row r="59" spans="1:3" x14ac:dyDescent="0.25">
      <c r="A59" t="s">
        <v>35</v>
      </c>
      <c r="B59">
        <v>1</v>
      </c>
      <c r="C59" s="10">
        <f>(B59/B62) * 100</f>
        <v>6.9300069300069298E-3</v>
      </c>
    </row>
    <row r="60" spans="1:3" x14ac:dyDescent="0.25">
      <c r="A60" t="s">
        <v>32</v>
      </c>
      <c r="B60">
        <v>1</v>
      </c>
      <c r="C60" s="10">
        <f>(B60/B62) * 100</f>
        <v>6.9300069300069298E-3</v>
      </c>
    </row>
    <row r="62" spans="1:3" x14ac:dyDescent="0.25">
      <c r="A62" s="43" t="s">
        <v>140</v>
      </c>
      <c r="B62" s="43">
        <f>SUM(B5:B61)</f>
        <v>14430</v>
      </c>
      <c r="C62" s="8">
        <f>SUM(C5:C61)</f>
        <v>99.999999999999972</v>
      </c>
    </row>
  </sheetData>
  <mergeCells count="1">
    <mergeCell ref="A1:K1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A10" sqref="A10:XFD10"/>
    </sheetView>
  </sheetViews>
  <sheetFormatPr baseColWidth="10" defaultColWidth="9.140625" defaultRowHeight="15" x14ac:dyDescent="0.25"/>
  <cols>
    <col min="1" max="1" width="19.42578125" customWidth="1"/>
  </cols>
  <sheetData>
    <row r="1" spans="1:8" ht="15.75" x14ac:dyDescent="0.25">
      <c r="A1" s="48" t="s">
        <v>153</v>
      </c>
      <c r="B1" s="48"/>
      <c r="C1" s="48"/>
      <c r="D1" s="48"/>
      <c r="E1" s="48"/>
      <c r="F1" s="48"/>
      <c r="G1" s="48"/>
      <c r="H1" s="48"/>
    </row>
    <row r="4" spans="1:8" x14ac:dyDescent="0.25">
      <c r="A4" s="29" t="s">
        <v>154</v>
      </c>
      <c r="B4" s="29" t="s">
        <v>137</v>
      </c>
    </row>
    <row r="5" spans="1:8" x14ac:dyDescent="0.25">
      <c r="A5" s="29" t="s">
        <v>155</v>
      </c>
      <c r="B5" s="29">
        <v>8742</v>
      </c>
    </row>
    <row r="6" spans="1:8" x14ac:dyDescent="0.25">
      <c r="A6" s="29" t="s">
        <v>156</v>
      </c>
      <c r="B6" s="29">
        <v>4707</v>
      </c>
    </row>
    <row r="7" spans="1:8" x14ac:dyDescent="0.25">
      <c r="A7" s="29" t="s">
        <v>157</v>
      </c>
      <c r="B7" s="29">
        <v>960</v>
      </c>
    </row>
    <row r="8" spans="1:8" x14ac:dyDescent="0.25">
      <c r="A8" s="29" t="s">
        <v>158</v>
      </c>
      <c r="B8" s="29">
        <v>21</v>
      </c>
    </row>
    <row r="9" spans="1:8" x14ac:dyDescent="0.25">
      <c r="A9" s="29"/>
      <c r="B9" s="29"/>
    </row>
  </sheetData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sqref="A1:C1"/>
    </sheetView>
  </sheetViews>
  <sheetFormatPr baseColWidth="10" defaultColWidth="9.140625" defaultRowHeight="15" x14ac:dyDescent="0.25"/>
  <cols>
    <col min="1" max="1" width="23.5703125" customWidth="1"/>
    <col min="2" max="2" width="23.85546875" bestFit="1" customWidth="1"/>
    <col min="3" max="3" width="23.42578125" bestFit="1" customWidth="1"/>
    <col min="4" max="4" width="19.85546875" bestFit="1" customWidth="1"/>
    <col min="5" max="5" width="20.140625" bestFit="1" customWidth="1"/>
    <col min="6" max="6" width="25.5703125" bestFit="1" customWidth="1"/>
    <col min="7" max="7" width="13.140625" bestFit="1" customWidth="1"/>
    <col min="8" max="8" width="9.5703125" bestFit="1" customWidth="1"/>
  </cols>
  <sheetData>
    <row r="1" spans="1:8" x14ac:dyDescent="0.25">
      <c r="A1" s="47" t="s">
        <v>174</v>
      </c>
      <c r="B1" s="47"/>
      <c r="C1" s="47"/>
    </row>
    <row r="3" spans="1:8" x14ac:dyDescent="0.25">
      <c r="A3" s="3" t="s">
        <v>173</v>
      </c>
      <c r="B3" s="3" t="s">
        <v>176</v>
      </c>
      <c r="H3" s="4"/>
    </row>
    <row r="4" spans="1:8" x14ac:dyDescent="0.25">
      <c r="A4" s="3" t="s">
        <v>173</v>
      </c>
      <c r="B4" t="s">
        <v>167</v>
      </c>
      <c r="C4" t="s">
        <v>165</v>
      </c>
      <c r="D4" t="s">
        <v>162</v>
      </c>
      <c r="E4" s="9" t="s">
        <v>164</v>
      </c>
      <c r="F4" s="9" t="s">
        <v>161</v>
      </c>
      <c r="G4" t="s">
        <v>175</v>
      </c>
      <c r="H4" s="11" t="s">
        <v>151</v>
      </c>
    </row>
    <row r="5" spans="1:8" x14ac:dyDescent="0.25">
      <c r="A5" s="1" t="s">
        <v>170</v>
      </c>
      <c r="B5" s="5">
        <v>172</v>
      </c>
      <c r="C5" s="5">
        <v>918</v>
      </c>
      <c r="D5" s="5">
        <v>70</v>
      </c>
      <c r="E5" s="5">
        <v>146</v>
      </c>
      <c r="F5" s="5">
        <v>58</v>
      </c>
      <c r="G5" s="5">
        <v>1364</v>
      </c>
      <c r="H5" s="8">
        <f>(GETPIVOTDATA("Cantidad",$A$3,"TIPO_SECTOR","Alimentos                ") / 14430) * 100</f>
        <v>9.4525294525294523</v>
      </c>
    </row>
    <row r="6" spans="1:8" x14ac:dyDescent="0.25">
      <c r="A6" s="1" t="s">
        <v>163</v>
      </c>
      <c r="B6" s="5">
        <v>61</v>
      </c>
      <c r="C6" s="5">
        <v>65</v>
      </c>
      <c r="D6" s="5"/>
      <c r="E6" s="5">
        <v>32</v>
      </c>
      <c r="F6" s="5"/>
      <c r="G6" s="5">
        <v>158</v>
      </c>
      <c r="H6" s="8">
        <f>(GETPIVOTDATA("Cantidad",$A$3,"TIPO_SECTOR","Bebidas                  ") / 14430) * 100</f>
        <v>1.0949410949410949</v>
      </c>
    </row>
    <row r="7" spans="1:8" x14ac:dyDescent="0.25">
      <c r="A7" s="1" t="s">
        <v>168</v>
      </c>
      <c r="B7" s="5">
        <v>82</v>
      </c>
      <c r="C7" s="5">
        <v>2673</v>
      </c>
      <c r="D7" s="5">
        <v>333</v>
      </c>
      <c r="E7" s="5">
        <v>4006</v>
      </c>
      <c r="F7" s="5">
        <v>77</v>
      </c>
      <c r="G7" s="5">
        <v>7171</v>
      </c>
      <c r="H7" s="8">
        <f>(GETPIVOTDATA("Cantidad",$A$3,"TIPO_SECTOR","Comercio                 ")  / 14430) * 100</f>
        <v>49.695079695079698</v>
      </c>
    </row>
    <row r="8" spans="1:8" x14ac:dyDescent="0.25">
      <c r="A8" s="1" t="s">
        <v>171</v>
      </c>
      <c r="B8" s="5">
        <v>323</v>
      </c>
      <c r="C8" s="5">
        <v>854</v>
      </c>
      <c r="D8" s="5">
        <v>7</v>
      </c>
      <c r="E8" s="5">
        <v>118</v>
      </c>
      <c r="F8" s="5">
        <v>166</v>
      </c>
      <c r="G8" s="5">
        <v>1468</v>
      </c>
      <c r="H8" s="8">
        <f>(GETPIVOTDATA("Cantidad",$A$3,"TIPO_SECTOR","Construcción             ") / 14430) * 100</f>
        <v>10.173250173250173</v>
      </c>
    </row>
    <row r="9" spans="1:8" x14ac:dyDescent="0.25">
      <c r="A9" s="1" t="s">
        <v>172</v>
      </c>
      <c r="B9" s="5">
        <v>11</v>
      </c>
      <c r="C9" s="5">
        <v>84</v>
      </c>
      <c r="D9" s="5"/>
      <c r="E9" s="5">
        <v>18</v>
      </c>
      <c r="F9" s="5">
        <v>5</v>
      </c>
      <c r="G9" s="5">
        <v>118</v>
      </c>
      <c r="H9" s="8">
        <f>(GETPIVOTDATA("Cantidad",$A$3,"TIPO_SECTOR","Energía                  ") / 14430) * 100</f>
        <v>0.81774081774081775</v>
      </c>
    </row>
    <row r="10" spans="1:8" x14ac:dyDescent="0.25">
      <c r="A10" s="1" t="s">
        <v>166</v>
      </c>
      <c r="B10" s="5">
        <v>85</v>
      </c>
      <c r="C10" s="5">
        <v>434</v>
      </c>
      <c r="D10" s="5">
        <v>79</v>
      </c>
      <c r="E10" s="5">
        <v>720</v>
      </c>
      <c r="F10" s="5">
        <v>22</v>
      </c>
      <c r="G10" s="5">
        <v>1340</v>
      </c>
      <c r="H10" s="8">
        <f>(GETPIVOTDATA("Cantidad",$A$3,"TIPO_SECTOR","Industria Manofacturera  ") / 14430) * 100</f>
        <v>9.2862092862092869</v>
      </c>
    </row>
    <row r="11" spans="1:8" x14ac:dyDescent="0.25">
      <c r="A11" s="1" t="s">
        <v>160</v>
      </c>
      <c r="B11" s="5">
        <v>34</v>
      </c>
      <c r="C11" s="5">
        <v>1531</v>
      </c>
      <c r="D11" s="5">
        <v>46</v>
      </c>
      <c r="E11" s="5">
        <v>272</v>
      </c>
      <c r="F11" s="5">
        <v>3</v>
      </c>
      <c r="G11" s="5">
        <v>1886</v>
      </c>
      <c r="H11" s="8">
        <f>(GETPIVOTDATA("Cantidad",$A$3,"TIPO_SECTOR","Salud                    ") / 14430) *100</f>
        <v>13.069993069993069</v>
      </c>
    </row>
    <row r="12" spans="1:8" x14ac:dyDescent="0.25">
      <c r="A12" s="1" t="s">
        <v>169</v>
      </c>
      <c r="B12" s="5">
        <v>263</v>
      </c>
      <c r="C12" s="5">
        <v>90</v>
      </c>
      <c r="D12" s="5">
        <v>464</v>
      </c>
      <c r="E12" s="5">
        <v>103</v>
      </c>
      <c r="F12" s="5">
        <v>5</v>
      </c>
      <c r="G12" s="5">
        <v>925</v>
      </c>
      <c r="H12" s="8">
        <f>(GETPIVOTDATA("Cantidad",$A$3,"TIPO_SECTOR","Zonas Francas            ") / 14430) *100</f>
        <v>6.4102564102564097</v>
      </c>
    </row>
    <row r="13" spans="1:8" x14ac:dyDescent="0.25">
      <c r="A13" s="1" t="s">
        <v>175</v>
      </c>
      <c r="B13" s="5">
        <v>1031</v>
      </c>
      <c r="C13" s="5">
        <v>6649</v>
      </c>
      <c r="D13" s="5">
        <v>999</v>
      </c>
      <c r="E13" s="5">
        <v>5415</v>
      </c>
      <c r="F13" s="5">
        <v>336</v>
      </c>
      <c r="G13" s="5">
        <v>14430</v>
      </c>
      <c r="H13" s="6">
        <f>SUM(H5:H12)</f>
        <v>100</v>
      </c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F23" sqref="F23"/>
    </sheetView>
  </sheetViews>
  <sheetFormatPr baseColWidth="10" defaultColWidth="9.140625" defaultRowHeight="15" x14ac:dyDescent="0.25"/>
  <cols>
    <col min="1" max="1" width="44.140625" customWidth="1"/>
    <col min="2" max="2" width="23.85546875" bestFit="1" customWidth="1"/>
    <col min="3" max="3" width="23.42578125" bestFit="1" customWidth="1"/>
    <col min="4" max="4" width="19.85546875" bestFit="1" customWidth="1"/>
    <col min="5" max="5" width="20.140625" bestFit="1" customWidth="1"/>
    <col min="6" max="6" width="25.28515625" bestFit="1" customWidth="1"/>
    <col min="7" max="7" width="12.85546875" bestFit="1" customWidth="1"/>
    <col min="8" max="8" width="6.5703125" bestFit="1" customWidth="1"/>
  </cols>
  <sheetData>
    <row r="1" spans="1:8" x14ac:dyDescent="0.25">
      <c r="A1" t="s">
        <v>174</v>
      </c>
    </row>
    <row r="3" spans="1:8" x14ac:dyDescent="0.25">
      <c r="A3" t="s">
        <v>173</v>
      </c>
      <c r="B3" t="s">
        <v>167</v>
      </c>
      <c r="C3" t="s">
        <v>165</v>
      </c>
      <c r="D3" t="s">
        <v>162</v>
      </c>
      <c r="E3" s="9" t="s">
        <v>164</v>
      </c>
      <c r="F3" s="9" t="s">
        <v>161</v>
      </c>
      <c r="G3" t="s">
        <v>175</v>
      </c>
      <c r="H3" s="38" t="s">
        <v>151</v>
      </c>
    </row>
    <row r="4" spans="1:8" x14ac:dyDescent="0.25">
      <c r="A4" s="1" t="s">
        <v>170</v>
      </c>
      <c r="B4" s="5">
        <v>172</v>
      </c>
      <c r="C4" s="5">
        <v>918</v>
      </c>
      <c r="D4" s="5">
        <v>70</v>
      </c>
      <c r="E4" s="5">
        <v>146</v>
      </c>
      <c r="F4" s="5">
        <v>58</v>
      </c>
      <c r="G4" s="5">
        <v>1364</v>
      </c>
      <c r="H4" s="8">
        <v>9.4529999999999994</v>
      </c>
    </row>
    <row r="5" spans="1:8" x14ac:dyDescent="0.25">
      <c r="A5" s="1" t="s">
        <v>163</v>
      </c>
      <c r="B5" s="5">
        <v>61</v>
      </c>
      <c r="C5" s="5">
        <v>65</v>
      </c>
      <c r="D5" s="5"/>
      <c r="E5" s="5">
        <v>32</v>
      </c>
      <c r="F5" s="5"/>
      <c r="G5" s="5">
        <v>158</v>
      </c>
      <c r="H5" s="8">
        <v>1.095</v>
      </c>
    </row>
    <row r="6" spans="1:8" x14ac:dyDescent="0.25">
      <c r="A6" s="1" t="s">
        <v>168</v>
      </c>
      <c r="B6" s="5">
        <v>82</v>
      </c>
      <c r="C6" s="5">
        <v>2673</v>
      </c>
      <c r="D6" s="5">
        <v>333</v>
      </c>
      <c r="E6" s="5">
        <v>4006</v>
      </c>
      <c r="F6" s="5">
        <v>77</v>
      </c>
      <c r="G6" s="5">
        <v>7171</v>
      </c>
      <c r="H6" s="8">
        <v>49.695</v>
      </c>
    </row>
    <row r="7" spans="1:8" x14ac:dyDescent="0.25">
      <c r="A7" s="1" t="s">
        <v>171</v>
      </c>
      <c r="B7" s="5">
        <v>323</v>
      </c>
      <c r="C7" s="5">
        <v>854</v>
      </c>
      <c r="D7" s="5">
        <v>7</v>
      </c>
      <c r="E7" s="5">
        <v>118</v>
      </c>
      <c r="F7" s="5">
        <v>166</v>
      </c>
      <c r="G7" s="5">
        <v>1468</v>
      </c>
      <c r="H7" s="8">
        <v>10.173</v>
      </c>
    </row>
    <row r="8" spans="1:8" x14ac:dyDescent="0.25">
      <c r="A8" s="1" t="s">
        <v>172</v>
      </c>
      <c r="B8" s="5">
        <v>11</v>
      </c>
      <c r="C8" s="5">
        <v>84</v>
      </c>
      <c r="D8" s="5"/>
      <c r="E8" s="5">
        <v>18</v>
      </c>
      <c r="F8" s="5">
        <v>5</v>
      </c>
      <c r="G8" s="5">
        <v>118</v>
      </c>
      <c r="H8" s="8">
        <v>0.81799999999999995</v>
      </c>
    </row>
    <row r="9" spans="1:8" x14ac:dyDescent="0.25">
      <c r="A9" s="1" t="s">
        <v>166</v>
      </c>
      <c r="B9" s="5">
        <v>85</v>
      </c>
      <c r="C9" s="5">
        <v>434</v>
      </c>
      <c r="D9" s="5">
        <v>79</v>
      </c>
      <c r="E9" s="5">
        <v>720</v>
      </c>
      <c r="F9" s="5">
        <v>22</v>
      </c>
      <c r="G9" s="5">
        <v>1340</v>
      </c>
      <c r="H9" s="8">
        <v>9.2859999999999996</v>
      </c>
    </row>
    <row r="10" spans="1:8" x14ac:dyDescent="0.25">
      <c r="A10" s="1" t="s">
        <v>160</v>
      </c>
      <c r="B10" s="5">
        <v>34</v>
      </c>
      <c r="C10" s="5">
        <v>1531</v>
      </c>
      <c r="D10" s="5">
        <v>46</v>
      </c>
      <c r="E10" s="5">
        <v>272</v>
      </c>
      <c r="F10" s="5">
        <v>3</v>
      </c>
      <c r="G10" s="5">
        <v>1886</v>
      </c>
      <c r="H10" s="8">
        <v>13.07</v>
      </c>
    </row>
    <row r="11" spans="1:8" x14ac:dyDescent="0.25">
      <c r="A11" s="1" t="s">
        <v>169</v>
      </c>
      <c r="B11" s="5">
        <v>263</v>
      </c>
      <c r="C11" s="5">
        <v>90</v>
      </c>
      <c r="D11" s="5">
        <v>464</v>
      </c>
      <c r="E11" s="5">
        <v>103</v>
      </c>
      <c r="F11" s="5">
        <v>5</v>
      </c>
      <c r="G11" s="5">
        <v>925</v>
      </c>
      <c r="H11" s="8">
        <v>6.41</v>
      </c>
    </row>
    <row r="12" spans="1:8" x14ac:dyDescent="0.25">
      <c r="A12" s="1"/>
      <c r="B12" s="5"/>
      <c r="C12" s="5"/>
      <c r="D12" s="5"/>
      <c r="E12" s="5"/>
      <c r="F12" s="5"/>
      <c r="G12" s="5"/>
      <c r="H12" s="3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4"/>
  <sheetViews>
    <sheetView topLeftCell="A265" workbookViewId="0">
      <selection activeCell="H218" sqref="H218"/>
    </sheetView>
  </sheetViews>
  <sheetFormatPr baseColWidth="10" defaultColWidth="18" defaultRowHeight="15" x14ac:dyDescent="0.25"/>
  <cols>
    <col min="4" max="4" width="20.7109375" customWidth="1"/>
    <col min="10" max="10" width="23" customWidth="1"/>
  </cols>
  <sheetData>
    <row r="1" spans="1:12" x14ac:dyDescent="0.25">
      <c r="A1" s="49" t="s">
        <v>210</v>
      </c>
      <c r="B1" s="49"/>
      <c r="C1" s="49"/>
      <c r="D1" s="49"/>
    </row>
    <row r="2" spans="1:12" x14ac:dyDescent="0.25">
      <c r="A2" s="44"/>
      <c r="B2" s="44"/>
      <c r="C2" s="44"/>
      <c r="D2" s="45"/>
    </row>
    <row r="3" spans="1:12" x14ac:dyDescent="0.25">
      <c r="A3" s="44"/>
      <c r="B3" s="44"/>
      <c r="C3" s="44"/>
      <c r="D3" s="45"/>
    </row>
    <row r="4" spans="1:12" x14ac:dyDescent="0.25">
      <c r="A4" t="s">
        <v>211</v>
      </c>
      <c r="B4" t="s">
        <v>212</v>
      </c>
      <c r="C4" t="s">
        <v>213</v>
      </c>
      <c r="D4" s="9" t="s">
        <v>137</v>
      </c>
    </row>
    <row r="5" spans="1:12" ht="52.5" customHeight="1" x14ac:dyDescent="0.25">
      <c r="A5" t="s">
        <v>184</v>
      </c>
      <c r="B5" t="s">
        <v>214</v>
      </c>
      <c r="C5" t="s">
        <v>201</v>
      </c>
      <c r="D5">
        <v>3</v>
      </c>
      <c r="E5" s="12"/>
      <c r="F5" s="12"/>
      <c r="G5" s="13"/>
      <c r="H5" s="14"/>
      <c r="I5" s="14"/>
      <c r="J5" s="13"/>
      <c r="K5" s="13"/>
      <c r="L5" s="22"/>
    </row>
    <row r="6" spans="1:12" x14ac:dyDescent="0.25">
      <c r="A6" t="s">
        <v>184</v>
      </c>
      <c r="B6" t="s">
        <v>214</v>
      </c>
      <c r="C6" t="s">
        <v>215</v>
      </c>
      <c r="D6">
        <v>1975</v>
      </c>
      <c r="E6" s="18"/>
      <c r="F6" s="19"/>
      <c r="G6" s="19"/>
      <c r="H6" s="19"/>
      <c r="I6" s="19"/>
      <c r="J6" s="20"/>
      <c r="K6" s="19"/>
      <c r="L6" s="21"/>
    </row>
    <row r="7" spans="1:12" x14ac:dyDescent="0.25">
      <c r="A7" t="s">
        <v>184</v>
      </c>
      <c r="B7" t="s">
        <v>214</v>
      </c>
      <c r="C7" t="s">
        <v>199</v>
      </c>
      <c r="D7">
        <v>53</v>
      </c>
      <c r="E7" s="18"/>
      <c r="F7" s="19"/>
      <c r="G7" s="19"/>
      <c r="H7" s="19"/>
      <c r="I7" s="19"/>
      <c r="J7" s="20"/>
      <c r="K7" s="19"/>
      <c r="L7" s="21"/>
    </row>
    <row r="8" spans="1:12" x14ac:dyDescent="0.25">
      <c r="A8" t="s">
        <v>184</v>
      </c>
      <c r="B8" t="s">
        <v>216</v>
      </c>
      <c r="C8" t="s">
        <v>217</v>
      </c>
      <c r="D8">
        <v>6</v>
      </c>
      <c r="E8" s="18"/>
      <c r="F8" s="19"/>
      <c r="G8" s="19"/>
      <c r="H8" s="19"/>
      <c r="I8" s="19"/>
      <c r="J8" s="20"/>
      <c r="K8" s="19"/>
      <c r="L8" s="21"/>
    </row>
    <row r="9" spans="1:12" x14ac:dyDescent="0.25">
      <c r="A9" t="s">
        <v>184</v>
      </c>
      <c r="B9" t="s">
        <v>216</v>
      </c>
      <c r="C9" t="s">
        <v>201</v>
      </c>
      <c r="D9">
        <v>74</v>
      </c>
      <c r="E9" s="18"/>
      <c r="F9" s="19"/>
      <c r="G9" s="19"/>
      <c r="H9" s="19"/>
      <c r="I9" s="19"/>
      <c r="J9" s="20"/>
      <c r="K9" s="19"/>
      <c r="L9" s="21"/>
    </row>
    <row r="10" spans="1:12" x14ac:dyDescent="0.25">
      <c r="A10" t="s">
        <v>184</v>
      </c>
      <c r="B10" t="s">
        <v>216</v>
      </c>
      <c r="C10" t="s">
        <v>215</v>
      </c>
      <c r="D10">
        <v>1957</v>
      </c>
      <c r="E10" s="18"/>
      <c r="F10" s="19"/>
      <c r="G10" s="19"/>
      <c r="H10" s="19"/>
      <c r="I10" s="19"/>
      <c r="J10" s="20"/>
      <c r="K10" s="19"/>
      <c r="L10" s="21"/>
    </row>
    <row r="11" spans="1:12" x14ac:dyDescent="0.25">
      <c r="A11" t="s">
        <v>184</v>
      </c>
      <c r="B11" t="s">
        <v>216</v>
      </c>
      <c r="C11" t="s">
        <v>199</v>
      </c>
      <c r="D11">
        <v>1345</v>
      </c>
      <c r="E11" s="18"/>
      <c r="F11" s="19"/>
      <c r="G11" s="19"/>
      <c r="H11" s="19"/>
      <c r="I11" s="19"/>
      <c r="J11" s="20"/>
      <c r="K11" s="19"/>
      <c r="L11" s="21"/>
    </row>
    <row r="12" spans="1:12" x14ac:dyDescent="0.25">
      <c r="A12" t="s">
        <v>184</v>
      </c>
      <c r="B12" t="s">
        <v>218</v>
      </c>
      <c r="C12" t="s">
        <v>199</v>
      </c>
      <c r="D12">
        <v>10</v>
      </c>
      <c r="E12" s="18"/>
      <c r="F12" s="19"/>
      <c r="G12" s="19"/>
      <c r="H12" s="19"/>
      <c r="I12" s="19"/>
      <c r="J12" s="20"/>
      <c r="K12" s="19"/>
      <c r="L12" s="21"/>
    </row>
    <row r="13" spans="1:12" x14ac:dyDescent="0.25">
      <c r="A13" t="s">
        <v>184</v>
      </c>
      <c r="B13" t="s">
        <v>219</v>
      </c>
      <c r="C13" t="s">
        <v>215</v>
      </c>
      <c r="D13">
        <v>32</v>
      </c>
      <c r="E13" s="18"/>
      <c r="F13" s="19"/>
      <c r="G13" s="19"/>
      <c r="H13" s="19"/>
      <c r="I13" s="19"/>
      <c r="J13" s="20"/>
      <c r="K13" s="19"/>
      <c r="L13" s="21"/>
    </row>
    <row r="14" spans="1:12" x14ac:dyDescent="0.25">
      <c r="A14" t="s">
        <v>184</v>
      </c>
      <c r="B14" t="s">
        <v>219</v>
      </c>
      <c r="C14" t="s">
        <v>199</v>
      </c>
      <c r="D14">
        <v>7</v>
      </c>
      <c r="E14" s="18"/>
      <c r="F14" s="19"/>
      <c r="G14" s="19"/>
      <c r="H14" s="19"/>
      <c r="I14" s="19"/>
      <c r="J14" s="20"/>
      <c r="K14" s="19"/>
      <c r="L14" s="21"/>
    </row>
    <row r="15" spans="1:12" x14ac:dyDescent="0.25">
      <c r="A15" t="s">
        <v>184</v>
      </c>
      <c r="B15" t="s">
        <v>220</v>
      </c>
      <c r="C15" t="s">
        <v>217</v>
      </c>
      <c r="D15">
        <v>438</v>
      </c>
      <c r="E15" s="18"/>
      <c r="F15" s="19"/>
      <c r="G15" s="19"/>
      <c r="H15" s="19"/>
      <c r="I15" s="19"/>
      <c r="J15" s="20"/>
      <c r="K15" s="19"/>
      <c r="L15" s="21"/>
    </row>
    <row r="16" spans="1:12" x14ac:dyDescent="0.25">
      <c r="A16" t="s">
        <v>184</v>
      </c>
      <c r="B16" t="s">
        <v>220</v>
      </c>
      <c r="C16" t="s">
        <v>201</v>
      </c>
      <c r="D16">
        <v>22</v>
      </c>
      <c r="E16" s="18"/>
      <c r="F16" s="19"/>
      <c r="G16" s="19"/>
      <c r="H16" s="19"/>
      <c r="I16" s="19"/>
      <c r="J16" s="20"/>
      <c r="K16" s="19"/>
      <c r="L16" s="21"/>
    </row>
    <row r="17" spans="1:12" x14ac:dyDescent="0.25">
      <c r="A17" t="s">
        <v>184</v>
      </c>
      <c r="B17" t="s">
        <v>220</v>
      </c>
      <c r="C17" t="s">
        <v>199</v>
      </c>
      <c r="D17">
        <v>626</v>
      </c>
      <c r="E17" s="18"/>
      <c r="F17" s="19"/>
      <c r="G17" s="19"/>
      <c r="H17" s="19"/>
      <c r="I17" s="19"/>
      <c r="J17" s="20"/>
      <c r="K17" s="19"/>
      <c r="L17" s="21"/>
    </row>
    <row r="18" spans="1:12" x14ac:dyDescent="0.25">
      <c r="A18" t="s">
        <v>184</v>
      </c>
      <c r="B18" t="s">
        <v>221</v>
      </c>
      <c r="C18" t="s">
        <v>217</v>
      </c>
      <c r="D18">
        <v>67</v>
      </c>
      <c r="E18" s="18"/>
      <c r="F18" s="19"/>
      <c r="G18" s="19"/>
      <c r="H18" s="19"/>
      <c r="I18" s="19"/>
      <c r="J18" s="20"/>
      <c r="K18" s="19"/>
      <c r="L18" s="21"/>
    </row>
    <row r="19" spans="1:12" x14ac:dyDescent="0.25">
      <c r="A19" t="s">
        <v>184</v>
      </c>
      <c r="B19" t="s">
        <v>221</v>
      </c>
      <c r="C19" t="s">
        <v>201</v>
      </c>
      <c r="D19">
        <v>3</v>
      </c>
      <c r="E19" s="18"/>
      <c r="F19" s="19"/>
      <c r="G19" s="19"/>
      <c r="H19" s="19"/>
      <c r="I19" s="19"/>
      <c r="J19" s="20"/>
      <c r="K19" s="19"/>
      <c r="L19" s="21"/>
    </row>
    <row r="20" spans="1:12" x14ac:dyDescent="0.25">
      <c r="A20" t="s">
        <v>184</v>
      </c>
      <c r="B20" t="s">
        <v>221</v>
      </c>
      <c r="C20" t="s">
        <v>199</v>
      </c>
      <c r="D20">
        <v>102</v>
      </c>
      <c r="E20" s="18"/>
      <c r="F20" s="19"/>
      <c r="G20" s="19"/>
      <c r="H20" s="19"/>
      <c r="I20" s="19"/>
      <c r="J20" s="20"/>
      <c r="K20" s="19"/>
      <c r="L20" s="21"/>
    </row>
    <row r="21" spans="1:12" x14ac:dyDescent="0.25">
      <c r="A21" t="s">
        <v>185</v>
      </c>
      <c r="B21" t="s">
        <v>214</v>
      </c>
      <c r="C21" t="s">
        <v>201</v>
      </c>
      <c r="D21">
        <v>1</v>
      </c>
      <c r="E21" s="18"/>
      <c r="F21" s="19"/>
      <c r="G21" s="19"/>
      <c r="H21" s="19"/>
      <c r="I21" s="19"/>
      <c r="J21" s="20"/>
      <c r="K21" s="19"/>
      <c r="L21" s="21"/>
    </row>
    <row r="22" spans="1:12" x14ac:dyDescent="0.25">
      <c r="A22" t="s">
        <v>185</v>
      </c>
      <c r="B22" t="s">
        <v>214</v>
      </c>
      <c r="C22" t="s">
        <v>215</v>
      </c>
      <c r="D22">
        <v>631</v>
      </c>
      <c r="E22" s="18"/>
      <c r="F22" s="19"/>
      <c r="G22" s="19"/>
      <c r="H22" s="19"/>
      <c r="I22" s="19"/>
      <c r="J22" s="20"/>
      <c r="K22" s="19"/>
      <c r="L22" s="21"/>
    </row>
    <row r="23" spans="1:12" x14ac:dyDescent="0.25">
      <c r="A23" t="s">
        <v>185</v>
      </c>
      <c r="B23" t="s">
        <v>214</v>
      </c>
      <c r="C23" t="s">
        <v>199</v>
      </c>
      <c r="D23">
        <v>18</v>
      </c>
      <c r="E23" s="18"/>
      <c r="F23" s="19"/>
      <c r="G23" s="19"/>
      <c r="H23" s="19"/>
      <c r="I23" s="19"/>
      <c r="J23" s="20"/>
      <c r="K23" s="19"/>
      <c r="L23" s="21"/>
    </row>
    <row r="24" spans="1:12" x14ac:dyDescent="0.25">
      <c r="A24" t="s">
        <v>185</v>
      </c>
      <c r="B24" t="s">
        <v>216</v>
      </c>
      <c r="C24" t="s">
        <v>201</v>
      </c>
      <c r="D24">
        <v>40</v>
      </c>
      <c r="E24" s="18"/>
      <c r="F24" s="19"/>
      <c r="G24" s="19"/>
      <c r="H24" s="19"/>
      <c r="I24" s="9"/>
      <c r="J24" s="20"/>
      <c r="K24" s="19"/>
      <c r="L24" s="21"/>
    </row>
    <row r="25" spans="1:12" x14ac:dyDescent="0.25">
      <c r="A25" t="s">
        <v>185</v>
      </c>
      <c r="B25" t="s">
        <v>216</v>
      </c>
      <c r="C25" t="s">
        <v>215</v>
      </c>
      <c r="D25">
        <v>548</v>
      </c>
    </row>
    <row r="26" spans="1:12" x14ac:dyDescent="0.25">
      <c r="A26" t="s">
        <v>185</v>
      </c>
      <c r="B26" t="s">
        <v>216</v>
      </c>
      <c r="C26" t="s">
        <v>199</v>
      </c>
      <c r="D26">
        <v>598</v>
      </c>
      <c r="E26" s="28"/>
      <c r="F26" s="28"/>
      <c r="G26" s="28"/>
      <c r="H26" s="28"/>
      <c r="I26" s="28"/>
      <c r="J26" s="28"/>
      <c r="K26" s="28"/>
      <c r="L26" s="28"/>
    </row>
    <row r="27" spans="1:12" x14ac:dyDescent="0.25">
      <c r="A27" t="s">
        <v>185</v>
      </c>
      <c r="B27" t="s">
        <v>218</v>
      </c>
      <c r="C27" t="s">
        <v>199</v>
      </c>
      <c r="D27">
        <v>6</v>
      </c>
    </row>
    <row r="28" spans="1:12" x14ac:dyDescent="0.25">
      <c r="A28" t="s">
        <v>185</v>
      </c>
      <c r="B28" t="s">
        <v>220</v>
      </c>
      <c r="C28" t="s">
        <v>217</v>
      </c>
      <c r="D28">
        <v>8</v>
      </c>
    </row>
    <row r="29" spans="1:12" x14ac:dyDescent="0.25">
      <c r="A29" t="s">
        <v>185</v>
      </c>
      <c r="B29" t="s">
        <v>220</v>
      </c>
      <c r="C29" t="s">
        <v>201</v>
      </c>
      <c r="D29">
        <v>13</v>
      </c>
    </row>
    <row r="30" spans="1:12" x14ac:dyDescent="0.25">
      <c r="A30" t="s">
        <v>185</v>
      </c>
      <c r="B30" t="s">
        <v>220</v>
      </c>
      <c r="C30" t="s">
        <v>199</v>
      </c>
      <c r="D30">
        <v>234</v>
      </c>
    </row>
    <row r="31" spans="1:12" x14ac:dyDescent="0.25">
      <c r="A31" t="s">
        <v>185</v>
      </c>
      <c r="B31" t="s">
        <v>221</v>
      </c>
      <c r="C31" t="s">
        <v>201</v>
      </c>
      <c r="D31">
        <v>1</v>
      </c>
    </row>
    <row r="32" spans="1:12" x14ac:dyDescent="0.25">
      <c r="A32" t="s">
        <v>185</v>
      </c>
      <c r="B32" t="s">
        <v>221</v>
      </c>
      <c r="C32" t="s">
        <v>199</v>
      </c>
      <c r="D32">
        <v>31</v>
      </c>
    </row>
    <row r="33" spans="1:4" x14ac:dyDescent="0.25">
      <c r="A33" t="s">
        <v>186</v>
      </c>
      <c r="B33" t="s">
        <v>214</v>
      </c>
      <c r="C33" t="s">
        <v>201</v>
      </c>
      <c r="D33">
        <v>9</v>
      </c>
    </row>
    <row r="34" spans="1:4" x14ac:dyDescent="0.25">
      <c r="A34" t="s">
        <v>186</v>
      </c>
      <c r="B34" t="s">
        <v>214</v>
      </c>
      <c r="C34" t="s">
        <v>215</v>
      </c>
      <c r="D34">
        <v>2397</v>
      </c>
    </row>
    <row r="35" spans="1:4" x14ac:dyDescent="0.25">
      <c r="A35" t="s">
        <v>186</v>
      </c>
      <c r="B35" t="s">
        <v>214</v>
      </c>
      <c r="C35" t="s">
        <v>199</v>
      </c>
      <c r="D35">
        <v>78</v>
      </c>
    </row>
    <row r="36" spans="1:4" x14ac:dyDescent="0.25">
      <c r="A36" t="s">
        <v>186</v>
      </c>
      <c r="B36" t="s">
        <v>216</v>
      </c>
      <c r="C36" t="s">
        <v>217</v>
      </c>
      <c r="D36">
        <v>2</v>
      </c>
    </row>
    <row r="37" spans="1:4" x14ac:dyDescent="0.25">
      <c r="A37" t="s">
        <v>186</v>
      </c>
      <c r="B37" t="s">
        <v>216</v>
      </c>
      <c r="C37" t="s">
        <v>201</v>
      </c>
      <c r="D37">
        <v>78</v>
      </c>
    </row>
    <row r="38" spans="1:4" x14ac:dyDescent="0.25">
      <c r="A38" t="s">
        <v>186</v>
      </c>
      <c r="B38" t="s">
        <v>216</v>
      </c>
      <c r="C38" t="s">
        <v>215</v>
      </c>
      <c r="D38">
        <v>2372</v>
      </c>
    </row>
    <row r="39" spans="1:4" x14ac:dyDescent="0.25">
      <c r="A39" t="s">
        <v>186</v>
      </c>
      <c r="B39" t="s">
        <v>216</v>
      </c>
      <c r="C39" t="s">
        <v>199</v>
      </c>
      <c r="D39">
        <v>1152</v>
      </c>
    </row>
    <row r="40" spans="1:4" x14ac:dyDescent="0.25">
      <c r="A40" t="s">
        <v>186</v>
      </c>
      <c r="B40" t="s">
        <v>218</v>
      </c>
      <c r="C40" t="s">
        <v>199</v>
      </c>
      <c r="D40">
        <v>2</v>
      </c>
    </row>
    <row r="41" spans="1:4" x14ac:dyDescent="0.25">
      <c r="A41" t="s">
        <v>186</v>
      </c>
      <c r="B41" t="s">
        <v>219</v>
      </c>
      <c r="C41" t="s">
        <v>199</v>
      </c>
      <c r="D41">
        <v>3</v>
      </c>
    </row>
    <row r="42" spans="1:4" x14ac:dyDescent="0.25">
      <c r="A42" t="s">
        <v>186</v>
      </c>
      <c r="B42" t="s">
        <v>220</v>
      </c>
      <c r="C42" t="s">
        <v>201</v>
      </c>
      <c r="D42">
        <v>3</v>
      </c>
    </row>
    <row r="43" spans="1:4" x14ac:dyDescent="0.25">
      <c r="A43" t="s">
        <v>186</v>
      </c>
      <c r="B43" t="s">
        <v>220</v>
      </c>
      <c r="C43" t="s">
        <v>199</v>
      </c>
      <c r="D43">
        <v>84</v>
      </c>
    </row>
    <row r="44" spans="1:4" x14ac:dyDescent="0.25">
      <c r="A44" t="s">
        <v>186</v>
      </c>
      <c r="B44" t="s">
        <v>221</v>
      </c>
      <c r="C44" t="s">
        <v>199</v>
      </c>
      <c r="D44">
        <v>6</v>
      </c>
    </row>
    <row r="45" spans="1:4" x14ac:dyDescent="0.25">
      <c r="A45" t="s">
        <v>189</v>
      </c>
      <c r="B45" t="s">
        <v>216</v>
      </c>
      <c r="C45" t="s">
        <v>199</v>
      </c>
      <c r="D45">
        <v>5</v>
      </c>
    </row>
    <row r="46" spans="1:4" x14ac:dyDescent="0.25">
      <c r="A46" t="s">
        <v>206</v>
      </c>
      <c r="B46" t="s">
        <v>216</v>
      </c>
      <c r="C46" t="s">
        <v>217</v>
      </c>
      <c r="D46">
        <v>103</v>
      </c>
    </row>
    <row r="47" spans="1:4" x14ac:dyDescent="0.25">
      <c r="A47" t="s">
        <v>206</v>
      </c>
      <c r="B47" t="s">
        <v>216</v>
      </c>
      <c r="C47" t="s">
        <v>201</v>
      </c>
      <c r="D47">
        <v>74</v>
      </c>
    </row>
    <row r="48" spans="1:4" x14ac:dyDescent="0.25">
      <c r="A48" t="s">
        <v>206</v>
      </c>
      <c r="B48" t="s">
        <v>216</v>
      </c>
      <c r="C48" t="s">
        <v>215</v>
      </c>
      <c r="D48">
        <v>481</v>
      </c>
    </row>
    <row r="49" spans="1:4" x14ac:dyDescent="0.25">
      <c r="A49" t="s">
        <v>206</v>
      </c>
      <c r="B49" t="s">
        <v>216</v>
      </c>
      <c r="C49" t="s">
        <v>199</v>
      </c>
      <c r="D49">
        <v>2083</v>
      </c>
    </row>
    <row r="50" spans="1:4" x14ac:dyDescent="0.25">
      <c r="A50" t="s">
        <v>206</v>
      </c>
      <c r="B50" t="s">
        <v>218</v>
      </c>
      <c r="C50" t="s">
        <v>215</v>
      </c>
      <c r="D50">
        <v>1</v>
      </c>
    </row>
    <row r="51" spans="1:4" x14ac:dyDescent="0.25">
      <c r="A51" t="s">
        <v>206</v>
      </c>
      <c r="B51" t="s">
        <v>218</v>
      </c>
      <c r="C51" t="s">
        <v>199</v>
      </c>
      <c r="D51">
        <v>2</v>
      </c>
    </row>
    <row r="52" spans="1:4" x14ac:dyDescent="0.25">
      <c r="A52" t="s">
        <v>206</v>
      </c>
      <c r="B52" t="s">
        <v>219</v>
      </c>
      <c r="C52" t="s">
        <v>201</v>
      </c>
      <c r="D52">
        <v>1</v>
      </c>
    </row>
    <row r="53" spans="1:4" x14ac:dyDescent="0.25">
      <c r="A53" t="s">
        <v>206</v>
      </c>
      <c r="B53" t="s">
        <v>219</v>
      </c>
      <c r="C53" t="s">
        <v>215</v>
      </c>
      <c r="D53">
        <v>20</v>
      </c>
    </row>
    <row r="54" spans="1:4" x14ac:dyDescent="0.25">
      <c r="A54" t="s">
        <v>206</v>
      </c>
      <c r="B54" t="s">
        <v>219</v>
      </c>
      <c r="C54" t="s">
        <v>199</v>
      </c>
      <c r="D54">
        <v>4</v>
      </c>
    </row>
    <row r="55" spans="1:4" x14ac:dyDescent="0.25">
      <c r="A55" t="s">
        <v>206</v>
      </c>
      <c r="B55" t="s">
        <v>220</v>
      </c>
      <c r="C55" t="s">
        <v>217</v>
      </c>
      <c r="D55">
        <v>83</v>
      </c>
    </row>
    <row r="56" spans="1:4" x14ac:dyDescent="0.25">
      <c r="A56" t="s">
        <v>206</v>
      </c>
      <c r="B56" t="s">
        <v>220</v>
      </c>
      <c r="C56" t="s">
        <v>201</v>
      </c>
      <c r="D56">
        <v>11</v>
      </c>
    </row>
    <row r="57" spans="1:4" x14ac:dyDescent="0.25">
      <c r="A57" t="s">
        <v>206</v>
      </c>
      <c r="B57" t="s">
        <v>220</v>
      </c>
      <c r="C57" t="s">
        <v>199</v>
      </c>
      <c r="D57">
        <v>331</v>
      </c>
    </row>
    <row r="58" spans="1:4" x14ac:dyDescent="0.25">
      <c r="A58" t="s">
        <v>206</v>
      </c>
      <c r="B58" t="s">
        <v>221</v>
      </c>
      <c r="C58" t="s">
        <v>217</v>
      </c>
      <c r="D58">
        <v>12</v>
      </c>
    </row>
    <row r="59" spans="1:4" x14ac:dyDescent="0.25">
      <c r="A59" t="s">
        <v>206</v>
      </c>
      <c r="B59" t="s">
        <v>221</v>
      </c>
      <c r="C59" t="s">
        <v>201</v>
      </c>
      <c r="D59">
        <v>2</v>
      </c>
    </row>
    <row r="60" spans="1:4" x14ac:dyDescent="0.25">
      <c r="A60" t="s">
        <v>206</v>
      </c>
      <c r="B60" t="s">
        <v>221</v>
      </c>
      <c r="C60" t="s">
        <v>199</v>
      </c>
      <c r="D60">
        <v>55</v>
      </c>
    </row>
    <row r="61" spans="1:4" x14ac:dyDescent="0.25">
      <c r="A61" t="s">
        <v>196</v>
      </c>
      <c r="B61" t="s">
        <v>214</v>
      </c>
      <c r="C61" t="s">
        <v>215</v>
      </c>
      <c r="D61">
        <v>1866</v>
      </c>
    </row>
    <row r="62" spans="1:4" x14ac:dyDescent="0.25">
      <c r="A62" t="s">
        <v>196</v>
      </c>
      <c r="B62" t="s">
        <v>214</v>
      </c>
      <c r="C62" t="s">
        <v>199</v>
      </c>
      <c r="D62">
        <v>5</v>
      </c>
    </row>
    <row r="63" spans="1:4" x14ac:dyDescent="0.25">
      <c r="A63" t="s">
        <v>196</v>
      </c>
      <c r="B63" t="s">
        <v>216</v>
      </c>
      <c r="C63" t="s">
        <v>217</v>
      </c>
      <c r="D63">
        <v>13</v>
      </c>
    </row>
    <row r="64" spans="1:4" x14ac:dyDescent="0.25">
      <c r="A64" t="s">
        <v>196</v>
      </c>
      <c r="B64" t="s">
        <v>216</v>
      </c>
      <c r="C64" t="s">
        <v>201</v>
      </c>
      <c r="D64">
        <v>159</v>
      </c>
    </row>
    <row r="65" spans="1:4" x14ac:dyDescent="0.25">
      <c r="A65" t="s">
        <v>196</v>
      </c>
      <c r="B65" t="s">
        <v>216</v>
      </c>
      <c r="C65" t="s">
        <v>215</v>
      </c>
      <c r="D65">
        <v>1683</v>
      </c>
    </row>
    <row r="66" spans="1:4" x14ac:dyDescent="0.25">
      <c r="A66" t="s">
        <v>196</v>
      </c>
      <c r="B66" t="s">
        <v>216</v>
      </c>
      <c r="C66" t="s">
        <v>199</v>
      </c>
      <c r="D66">
        <v>1983</v>
      </c>
    </row>
    <row r="67" spans="1:4" x14ac:dyDescent="0.25">
      <c r="A67" t="s">
        <v>196</v>
      </c>
      <c r="B67" t="s">
        <v>218</v>
      </c>
      <c r="C67" t="s">
        <v>199</v>
      </c>
      <c r="D67">
        <v>13</v>
      </c>
    </row>
    <row r="68" spans="1:4" x14ac:dyDescent="0.25">
      <c r="A68" t="s">
        <v>196</v>
      </c>
      <c r="B68" t="s">
        <v>219</v>
      </c>
      <c r="C68" t="s">
        <v>199</v>
      </c>
      <c r="D68">
        <v>1</v>
      </c>
    </row>
    <row r="69" spans="1:4" x14ac:dyDescent="0.25">
      <c r="A69" t="s">
        <v>196</v>
      </c>
      <c r="B69" t="s">
        <v>220</v>
      </c>
      <c r="C69" t="s">
        <v>217</v>
      </c>
      <c r="D69">
        <v>30</v>
      </c>
    </row>
    <row r="70" spans="1:4" x14ac:dyDescent="0.25">
      <c r="A70" t="s">
        <v>196</v>
      </c>
      <c r="B70" t="s">
        <v>220</v>
      </c>
      <c r="C70" t="s">
        <v>201</v>
      </c>
      <c r="D70">
        <v>24</v>
      </c>
    </row>
    <row r="71" spans="1:4" x14ac:dyDescent="0.25">
      <c r="A71" t="s">
        <v>196</v>
      </c>
      <c r="B71" t="s">
        <v>220</v>
      </c>
      <c r="C71" t="s">
        <v>199</v>
      </c>
      <c r="D71">
        <v>560</v>
      </c>
    </row>
    <row r="72" spans="1:4" x14ac:dyDescent="0.25">
      <c r="A72" t="s">
        <v>196</v>
      </c>
      <c r="B72" t="s">
        <v>221</v>
      </c>
      <c r="C72" t="s">
        <v>217</v>
      </c>
      <c r="D72">
        <v>2</v>
      </c>
    </row>
    <row r="73" spans="1:4" x14ac:dyDescent="0.25">
      <c r="A73" t="s">
        <v>196</v>
      </c>
      <c r="B73" t="s">
        <v>221</v>
      </c>
      <c r="C73" t="s">
        <v>201</v>
      </c>
      <c r="D73">
        <v>7</v>
      </c>
    </row>
    <row r="74" spans="1:4" x14ac:dyDescent="0.25">
      <c r="A74" t="s">
        <v>196</v>
      </c>
      <c r="B74" t="s">
        <v>221</v>
      </c>
      <c r="C74" t="s">
        <v>199</v>
      </c>
      <c r="D74">
        <v>124</v>
      </c>
    </row>
    <row r="75" spans="1:4" x14ac:dyDescent="0.25">
      <c r="A75" t="s">
        <v>190</v>
      </c>
      <c r="B75" t="s">
        <v>214</v>
      </c>
      <c r="C75" t="s">
        <v>201</v>
      </c>
      <c r="D75">
        <v>5</v>
      </c>
    </row>
    <row r="76" spans="1:4" x14ac:dyDescent="0.25">
      <c r="A76" t="s">
        <v>190</v>
      </c>
      <c r="B76" t="s">
        <v>214</v>
      </c>
      <c r="C76" t="s">
        <v>215</v>
      </c>
      <c r="D76">
        <v>2224</v>
      </c>
    </row>
    <row r="77" spans="1:4" x14ac:dyDescent="0.25">
      <c r="A77" t="s">
        <v>190</v>
      </c>
      <c r="B77" t="s">
        <v>214</v>
      </c>
      <c r="C77" t="s">
        <v>199</v>
      </c>
      <c r="D77">
        <v>78</v>
      </c>
    </row>
    <row r="78" spans="1:4" x14ac:dyDescent="0.25">
      <c r="A78" t="s">
        <v>190</v>
      </c>
      <c r="B78" t="s">
        <v>216</v>
      </c>
      <c r="C78" t="s">
        <v>217</v>
      </c>
      <c r="D78">
        <v>12</v>
      </c>
    </row>
    <row r="79" spans="1:4" x14ac:dyDescent="0.25">
      <c r="A79" t="s">
        <v>190</v>
      </c>
      <c r="B79" t="s">
        <v>216</v>
      </c>
      <c r="C79" t="s">
        <v>201</v>
      </c>
      <c r="D79">
        <v>130</v>
      </c>
    </row>
    <row r="80" spans="1:4" x14ac:dyDescent="0.25">
      <c r="A80" t="s">
        <v>190</v>
      </c>
      <c r="B80" t="s">
        <v>216</v>
      </c>
      <c r="C80" t="s">
        <v>215</v>
      </c>
      <c r="D80">
        <v>2223</v>
      </c>
    </row>
    <row r="81" spans="1:4" x14ac:dyDescent="0.25">
      <c r="A81" t="s">
        <v>190</v>
      </c>
      <c r="B81" t="s">
        <v>216</v>
      </c>
      <c r="C81" t="s">
        <v>199</v>
      </c>
      <c r="D81">
        <v>2825</v>
      </c>
    </row>
    <row r="82" spans="1:4" x14ac:dyDescent="0.25">
      <c r="A82" t="s">
        <v>190</v>
      </c>
      <c r="B82" t="s">
        <v>218</v>
      </c>
      <c r="C82" t="s">
        <v>201</v>
      </c>
      <c r="D82">
        <v>2</v>
      </c>
    </row>
    <row r="83" spans="1:4" x14ac:dyDescent="0.25">
      <c r="A83" t="s">
        <v>190</v>
      </c>
      <c r="B83" t="s">
        <v>218</v>
      </c>
      <c r="C83" t="s">
        <v>199</v>
      </c>
      <c r="D83">
        <v>9</v>
      </c>
    </row>
    <row r="84" spans="1:4" x14ac:dyDescent="0.25">
      <c r="A84" t="s">
        <v>190</v>
      </c>
      <c r="B84" t="s">
        <v>219</v>
      </c>
      <c r="C84" t="s">
        <v>215</v>
      </c>
      <c r="D84">
        <v>4</v>
      </c>
    </row>
    <row r="85" spans="1:4" x14ac:dyDescent="0.25">
      <c r="A85" t="s">
        <v>190</v>
      </c>
      <c r="B85" t="s">
        <v>219</v>
      </c>
      <c r="C85" t="s">
        <v>199</v>
      </c>
      <c r="D85">
        <v>7</v>
      </c>
    </row>
    <row r="86" spans="1:4" x14ac:dyDescent="0.25">
      <c r="A86" t="s">
        <v>190</v>
      </c>
      <c r="B86" t="s">
        <v>220</v>
      </c>
      <c r="C86" t="s">
        <v>217</v>
      </c>
      <c r="D86">
        <v>375</v>
      </c>
    </row>
    <row r="87" spans="1:4" x14ac:dyDescent="0.25">
      <c r="A87" t="s">
        <v>190</v>
      </c>
      <c r="B87" t="s">
        <v>220</v>
      </c>
      <c r="C87" t="s">
        <v>201</v>
      </c>
      <c r="D87">
        <v>53</v>
      </c>
    </row>
    <row r="88" spans="1:4" x14ac:dyDescent="0.25">
      <c r="A88" t="s">
        <v>190</v>
      </c>
      <c r="B88" t="s">
        <v>220</v>
      </c>
      <c r="C88" t="s">
        <v>199</v>
      </c>
      <c r="D88">
        <v>797</v>
      </c>
    </row>
    <row r="89" spans="1:4" x14ac:dyDescent="0.25">
      <c r="A89" t="s">
        <v>190</v>
      </c>
      <c r="B89" t="s">
        <v>221</v>
      </c>
      <c r="C89" t="s">
        <v>201</v>
      </c>
      <c r="D89">
        <v>5</v>
      </c>
    </row>
    <row r="90" spans="1:4" x14ac:dyDescent="0.25">
      <c r="A90" t="s">
        <v>190</v>
      </c>
      <c r="B90" t="s">
        <v>221</v>
      </c>
      <c r="C90" t="s">
        <v>199</v>
      </c>
      <c r="D90">
        <v>151</v>
      </c>
    </row>
    <row r="91" spans="1:4" x14ac:dyDescent="0.25">
      <c r="A91" t="s">
        <v>191</v>
      </c>
      <c r="B91" t="s">
        <v>214</v>
      </c>
      <c r="C91" t="s">
        <v>201</v>
      </c>
      <c r="D91">
        <v>4</v>
      </c>
    </row>
    <row r="92" spans="1:4" x14ac:dyDescent="0.25">
      <c r="A92" t="s">
        <v>191</v>
      </c>
      <c r="B92" t="s">
        <v>214</v>
      </c>
      <c r="C92" t="s">
        <v>215</v>
      </c>
      <c r="D92">
        <v>2117</v>
      </c>
    </row>
    <row r="93" spans="1:4" x14ac:dyDescent="0.25">
      <c r="A93" t="s">
        <v>191</v>
      </c>
      <c r="B93" t="s">
        <v>214</v>
      </c>
      <c r="C93" t="s">
        <v>199</v>
      </c>
      <c r="D93">
        <v>57</v>
      </c>
    </row>
    <row r="94" spans="1:4" x14ac:dyDescent="0.25">
      <c r="A94" t="s">
        <v>191</v>
      </c>
      <c r="B94" t="s">
        <v>216</v>
      </c>
      <c r="C94" t="s">
        <v>217</v>
      </c>
      <c r="D94">
        <v>2</v>
      </c>
    </row>
    <row r="95" spans="1:4" x14ac:dyDescent="0.25">
      <c r="A95" t="s">
        <v>191</v>
      </c>
      <c r="B95" t="s">
        <v>216</v>
      </c>
      <c r="C95" t="s">
        <v>201</v>
      </c>
      <c r="D95">
        <v>117</v>
      </c>
    </row>
    <row r="96" spans="1:4" x14ac:dyDescent="0.25">
      <c r="A96" t="s">
        <v>191</v>
      </c>
      <c r="B96" t="s">
        <v>216</v>
      </c>
      <c r="C96" t="s">
        <v>215</v>
      </c>
      <c r="D96">
        <v>1820</v>
      </c>
    </row>
    <row r="97" spans="1:4" x14ac:dyDescent="0.25">
      <c r="A97" t="s">
        <v>191</v>
      </c>
      <c r="B97" t="s">
        <v>216</v>
      </c>
      <c r="C97" t="s">
        <v>199</v>
      </c>
      <c r="D97">
        <v>3827</v>
      </c>
    </row>
    <row r="98" spans="1:4" x14ac:dyDescent="0.25">
      <c r="A98" t="s">
        <v>191</v>
      </c>
      <c r="B98" t="s">
        <v>218</v>
      </c>
      <c r="C98" t="s">
        <v>199</v>
      </c>
      <c r="D98">
        <v>14</v>
      </c>
    </row>
    <row r="99" spans="1:4" x14ac:dyDescent="0.25">
      <c r="A99" t="s">
        <v>191</v>
      </c>
      <c r="B99" t="s">
        <v>219</v>
      </c>
      <c r="C99" t="s">
        <v>215</v>
      </c>
      <c r="D99">
        <v>34</v>
      </c>
    </row>
    <row r="100" spans="1:4" x14ac:dyDescent="0.25">
      <c r="A100" t="s">
        <v>191</v>
      </c>
      <c r="B100" t="s">
        <v>219</v>
      </c>
      <c r="C100" t="s">
        <v>199</v>
      </c>
      <c r="D100">
        <v>6</v>
      </c>
    </row>
    <row r="101" spans="1:4" x14ac:dyDescent="0.25">
      <c r="A101" t="s">
        <v>191</v>
      </c>
      <c r="B101" t="s">
        <v>220</v>
      </c>
      <c r="C101" t="s">
        <v>217</v>
      </c>
      <c r="D101">
        <v>24</v>
      </c>
    </row>
    <row r="102" spans="1:4" x14ac:dyDescent="0.25">
      <c r="A102" t="s">
        <v>191</v>
      </c>
      <c r="B102" t="s">
        <v>220</v>
      </c>
      <c r="C102" t="s">
        <v>201</v>
      </c>
      <c r="D102">
        <v>20</v>
      </c>
    </row>
    <row r="103" spans="1:4" x14ac:dyDescent="0.25">
      <c r="A103" t="s">
        <v>191</v>
      </c>
      <c r="B103" t="s">
        <v>220</v>
      </c>
      <c r="C103" t="s">
        <v>199</v>
      </c>
      <c r="D103">
        <v>562</v>
      </c>
    </row>
    <row r="104" spans="1:4" x14ac:dyDescent="0.25">
      <c r="A104" t="s">
        <v>191</v>
      </c>
      <c r="B104" t="s">
        <v>221</v>
      </c>
      <c r="C104" t="s">
        <v>201</v>
      </c>
      <c r="D104">
        <v>7</v>
      </c>
    </row>
    <row r="105" spans="1:4" x14ac:dyDescent="0.25">
      <c r="A105" t="s">
        <v>191</v>
      </c>
      <c r="B105" t="s">
        <v>221</v>
      </c>
      <c r="C105" t="s">
        <v>199</v>
      </c>
      <c r="D105">
        <v>59</v>
      </c>
    </row>
    <row r="106" spans="1:4" x14ac:dyDescent="0.25">
      <c r="A106" t="s">
        <v>193</v>
      </c>
      <c r="B106" t="s">
        <v>214</v>
      </c>
      <c r="C106" t="s">
        <v>201</v>
      </c>
      <c r="D106">
        <v>3</v>
      </c>
    </row>
    <row r="107" spans="1:4" x14ac:dyDescent="0.25">
      <c r="A107" t="s">
        <v>193</v>
      </c>
      <c r="B107" t="s">
        <v>214</v>
      </c>
      <c r="C107" t="s">
        <v>215</v>
      </c>
      <c r="D107">
        <v>1265</v>
      </c>
    </row>
    <row r="108" spans="1:4" x14ac:dyDescent="0.25">
      <c r="A108" t="s">
        <v>193</v>
      </c>
      <c r="B108" t="s">
        <v>214</v>
      </c>
      <c r="C108" t="s">
        <v>199</v>
      </c>
      <c r="D108">
        <v>37</v>
      </c>
    </row>
    <row r="109" spans="1:4" x14ac:dyDescent="0.25">
      <c r="A109" t="s">
        <v>193</v>
      </c>
      <c r="B109" t="s">
        <v>216</v>
      </c>
      <c r="C109" t="s">
        <v>217</v>
      </c>
      <c r="D109">
        <v>6</v>
      </c>
    </row>
    <row r="110" spans="1:4" x14ac:dyDescent="0.25">
      <c r="A110" t="s">
        <v>193</v>
      </c>
      <c r="B110" t="s">
        <v>216</v>
      </c>
      <c r="C110" t="s">
        <v>201</v>
      </c>
      <c r="D110">
        <v>59</v>
      </c>
    </row>
    <row r="111" spans="1:4" x14ac:dyDescent="0.25">
      <c r="A111" t="s">
        <v>193</v>
      </c>
      <c r="B111" t="s">
        <v>216</v>
      </c>
      <c r="C111" t="s">
        <v>215</v>
      </c>
      <c r="D111">
        <v>1236</v>
      </c>
    </row>
    <row r="112" spans="1:4" x14ac:dyDescent="0.25">
      <c r="A112" t="s">
        <v>193</v>
      </c>
      <c r="B112" t="s">
        <v>216</v>
      </c>
      <c r="C112" t="s">
        <v>199</v>
      </c>
      <c r="D112">
        <v>2979</v>
      </c>
    </row>
    <row r="113" spans="1:4" x14ac:dyDescent="0.25">
      <c r="A113" t="s">
        <v>193</v>
      </c>
      <c r="B113" t="s">
        <v>218</v>
      </c>
      <c r="C113" t="s">
        <v>199</v>
      </c>
      <c r="D113">
        <v>17</v>
      </c>
    </row>
    <row r="114" spans="1:4" x14ac:dyDescent="0.25">
      <c r="A114" t="s">
        <v>193</v>
      </c>
      <c r="B114" t="s">
        <v>219</v>
      </c>
      <c r="C114" t="s">
        <v>201</v>
      </c>
      <c r="D114">
        <v>1</v>
      </c>
    </row>
    <row r="115" spans="1:4" x14ac:dyDescent="0.25">
      <c r="A115" t="s">
        <v>193</v>
      </c>
      <c r="B115" t="s">
        <v>219</v>
      </c>
      <c r="C115" t="s">
        <v>215</v>
      </c>
      <c r="D115">
        <v>7</v>
      </c>
    </row>
    <row r="116" spans="1:4" x14ac:dyDescent="0.25">
      <c r="A116" t="s">
        <v>193</v>
      </c>
      <c r="B116" t="s">
        <v>219</v>
      </c>
      <c r="C116" t="s">
        <v>199</v>
      </c>
      <c r="D116">
        <v>7</v>
      </c>
    </row>
    <row r="117" spans="1:4" x14ac:dyDescent="0.25">
      <c r="A117" t="s">
        <v>193</v>
      </c>
      <c r="B117" t="s">
        <v>220</v>
      </c>
      <c r="C117" t="s">
        <v>217</v>
      </c>
      <c r="D117">
        <v>13</v>
      </c>
    </row>
    <row r="118" spans="1:4" x14ac:dyDescent="0.25">
      <c r="A118" t="s">
        <v>193</v>
      </c>
      <c r="B118" t="s">
        <v>220</v>
      </c>
      <c r="C118" t="s">
        <v>201</v>
      </c>
      <c r="D118">
        <v>18</v>
      </c>
    </row>
    <row r="119" spans="1:4" x14ac:dyDescent="0.25">
      <c r="A119" t="s">
        <v>193</v>
      </c>
      <c r="B119" t="s">
        <v>220</v>
      </c>
      <c r="C119" t="s">
        <v>199</v>
      </c>
      <c r="D119">
        <v>581</v>
      </c>
    </row>
    <row r="120" spans="1:4" x14ac:dyDescent="0.25">
      <c r="A120" t="s">
        <v>193</v>
      </c>
      <c r="B120" t="s">
        <v>221</v>
      </c>
      <c r="C120" t="s">
        <v>217</v>
      </c>
      <c r="D120">
        <v>2</v>
      </c>
    </row>
    <row r="121" spans="1:4" x14ac:dyDescent="0.25">
      <c r="A121" t="s">
        <v>193</v>
      </c>
      <c r="B121" t="s">
        <v>221</v>
      </c>
      <c r="C121" t="s">
        <v>201</v>
      </c>
      <c r="D121">
        <v>2</v>
      </c>
    </row>
    <row r="122" spans="1:4" x14ac:dyDescent="0.25">
      <c r="A122" t="s">
        <v>193</v>
      </c>
      <c r="B122" t="s">
        <v>221</v>
      </c>
      <c r="C122" t="s">
        <v>199</v>
      </c>
      <c r="D122">
        <v>88</v>
      </c>
    </row>
    <row r="123" spans="1:4" x14ac:dyDescent="0.25">
      <c r="A123" t="s">
        <v>194</v>
      </c>
      <c r="B123" t="s">
        <v>216</v>
      </c>
      <c r="C123" t="s">
        <v>201</v>
      </c>
      <c r="D123">
        <v>445</v>
      </c>
    </row>
    <row r="124" spans="1:4" x14ac:dyDescent="0.25">
      <c r="A124" t="s">
        <v>194</v>
      </c>
      <c r="B124" t="s">
        <v>216</v>
      </c>
      <c r="C124" t="s">
        <v>199</v>
      </c>
      <c r="D124">
        <v>5756</v>
      </c>
    </row>
    <row r="125" spans="1:4" x14ac:dyDescent="0.25">
      <c r="A125" t="s">
        <v>194</v>
      </c>
      <c r="B125" t="s">
        <v>218</v>
      </c>
      <c r="C125" t="s">
        <v>201</v>
      </c>
      <c r="D125">
        <v>1</v>
      </c>
    </row>
    <row r="126" spans="1:4" x14ac:dyDescent="0.25">
      <c r="A126" t="s">
        <v>194</v>
      </c>
      <c r="B126" t="s">
        <v>218</v>
      </c>
      <c r="C126" t="s">
        <v>199</v>
      </c>
      <c r="D126">
        <v>7</v>
      </c>
    </row>
    <row r="127" spans="1:4" x14ac:dyDescent="0.25">
      <c r="A127" t="s">
        <v>194</v>
      </c>
      <c r="B127" t="s">
        <v>219</v>
      </c>
      <c r="C127" t="s">
        <v>199</v>
      </c>
      <c r="D127">
        <v>3</v>
      </c>
    </row>
    <row r="128" spans="1:4" x14ac:dyDescent="0.25">
      <c r="A128" t="s">
        <v>194</v>
      </c>
      <c r="B128" t="s">
        <v>220</v>
      </c>
      <c r="C128" t="s">
        <v>201</v>
      </c>
      <c r="D128">
        <v>70</v>
      </c>
    </row>
    <row r="129" spans="1:4" x14ac:dyDescent="0.25">
      <c r="A129" t="s">
        <v>194</v>
      </c>
      <c r="B129" t="s">
        <v>220</v>
      </c>
      <c r="C129" t="s">
        <v>199</v>
      </c>
      <c r="D129">
        <v>848</v>
      </c>
    </row>
    <row r="130" spans="1:4" x14ac:dyDescent="0.25">
      <c r="A130" t="s">
        <v>194</v>
      </c>
      <c r="B130" t="s">
        <v>221</v>
      </c>
      <c r="C130" t="s">
        <v>201</v>
      </c>
      <c r="D130">
        <v>9</v>
      </c>
    </row>
    <row r="131" spans="1:4" x14ac:dyDescent="0.25">
      <c r="A131" t="s">
        <v>194</v>
      </c>
      <c r="B131" t="s">
        <v>221</v>
      </c>
      <c r="C131" t="s">
        <v>199</v>
      </c>
      <c r="D131">
        <v>122</v>
      </c>
    </row>
    <row r="132" spans="1:4" x14ac:dyDescent="0.25">
      <c r="A132" t="s">
        <v>192</v>
      </c>
      <c r="B132" t="s">
        <v>216</v>
      </c>
      <c r="C132" t="s">
        <v>201</v>
      </c>
      <c r="D132">
        <v>697</v>
      </c>
    </row>
    <row r="133" spans="1:4" x14ac:dyDescent="0.25">
      <c r="A133" t="s">
        <v>192</v>
      </c>
      <c r="B133" t="s">
        <v>216</v>
      </c>
      <c r="C133" t="s">
        <v>199</v>
      </c>
      <c r="D133">
        <v>16477</v>
      </c>
    </row>
    <row r="134" spans="1:4" x14ac:dyDescent="0.25">
      <c r="A134" t="s">
        <v>192</v>
      </c>
      <c r="B134" t="s">
        <v>218</v>
      </c>
      <c r="C134" t="s">
        <v>201</v>
      </c>
      <c r="D134">
        <v>2</v>
      </c>
    </row>
    <row r="135" spans="1:4" x14ac:dyDescent="0.25">
      <c r="A135" t="s">
        <v>192</v>
      </c>
      <c r="B135" t="s">
        <v>218</v>
      </c>
      <c r="C135" t="s">
        <v>199</v>
      </c>
      <c r="D135">
        <v>23</v>
      </c>
    </row>
    <row r="136" spans="1:4" x14ac:dyDescent="0.25">
      <c r="A136" t="s">
        <v>192</v>
      </c>
      <c r="B136" t="s">
        <v>219</v>
      </c>
      <c r="C136" t="s">
        <v>201</v>
      </c>
      <c r="D136">
        <v>2</v>
      </c>
    </row>
    <row r="137" spans="1:4" x14ac:dyDescent="0.25">
      <c r="A137" t="s">
        <v>192</v>
      </c>
      <c r="B137" t="s">
        <v>219</v>
      </c>
      <c r="C137" t="s">
        <v>199</v>
      </c>
      <c r="D137">
        <v>4</v>
      </c>
    </row>
    <row r="138" spans="1:4" x14ac:dyDescent="0.25">
      <c r="A138" t="s">
        <v>192</v>
      </c>
      <c r="B138" t="s">
        <v>220</v>
      </c>
      <c r="C138" t="s">
        <v>201</v>
      </c>
      <c r="D138">
        <v>80</v>
      </c>
    </row>
    <row r="139" spans="1:4" x14ac:dyDescent="0.25">
      <c r="A139" t="s">
        <v>192</v>
      </c>
      <c r="B139" t="s">
        <v>220</v>
      </c>
      <c r="C139" t="s">
        <v>199</v>
      </c>
      <c r="D139">
        <v>1693</v>
      </c>
    </row>
    <row r="140" spans="1:4" x14ac:dyDescent="0.25">
      <c r="A140" t="s">
        <v>192</v>
      </c>
      <c r="B140" t="s">
        <v>221</v>
      </c>
      <c r="C140" t="s">
        <v>201</v>
      </c>
      <c r="D140">
        <v>21</v>
      </c>
    </row>
    <row r="141" spans="1:4" x14ac:dyDescent="0.25">
      <c r="A141" t="s">
        <v>192</v>
      </c>
      <c r="B141" t="s">
        <v>221</v>
      </c>
      <c r="C141" t="s">
        <v>199</v>
      </c>
      <c r="D141">
        <v>271</v>
      </c>
    </row>
    <row r="142" spans="1:4" x14ac:dyDescent="0.25">
      <c r="A142" t="s">
        <v>187</v>
      </c>
      <c r="B142" t="s">
        <v>214</v>
      </c>
      <c r="C142" t="s">
        <v>215</v>
      </c>
      <c r="D142">
        <v>971</v>
      </c>
    </row>
    <row r="143" spans="1:4" x14ac:dyDescent="0.25">
      <c r="A143" t="s">
        <v>187</v>
      </c>
      <c r="B143" t="s">
        <v>214</v>
      </c>
      <c r="C143" t="s">
        <v>199</v>
      </c>
      <c r="D143">
        <v>32</v>
      </c>
    </row>
    <row r="144" spans="1:4" x14ac:dyDescent="0.25">
      <c r="A144" t="s">
        <v>187</v>
      </c>
      <c r="B144" t="s">
        <v>216</v>
      </c>
      <c r="C144" t="s">
        <v>217</v>
      </c>
      <c r="D144">
        <v>3</v>
      </c>
    </row>
    <row r="145" spans="1:4" x14ac:dyDescent="0.25">
      <c r="A145" t="s">
        <v>187</v>
      </c>
      <c r="B145" t="s">
        <v>216</v>
      </c>
      <c r="C145" t="s">
        <v>201</v>
      </c>
      <c r="D145">
        <v>51</v>
      </c>
    </row>
    <row r="146" spans="1:4" x14ac:dyDescent="0.25">
      <c r="A146" t="s">
        <v>187</v>
      </c>
      <c r="B146" t="s">
        <v>216</v>
      </c>
      <c r="C146" t="s">
        <v>215</v>
      </c>
      <c r="D146">
        <v>954</v>
      </c>
    </row>
    <row r="147" spans="1:4" x14ac:dyDescent="0.25">
      <c r="A147" t="s">
        <v>187</v>
      </c>
      <c r="B147" t="s">
        <v>216</v>
      </c>
      <c r="C147" t="s">
        <v>199</v>
      </c>
      <c r="D147">
        <v>1265</v>
      </c>
    </row>
    <row r="148" spans="1:4" x14ac:dyDescent="0.25">
      <c r="A148" t="s">
        <v>187</v>
      </c>
      <c r="B148" t="s">
        <v>218</v>
      </c>
      <c r="C148" t="s">
        <v>199</v>
      </c>
      <c r="D148">
        <v>13</v>
      </c>
    </row>
    <row r="149" spans="1:4" x14ac:dyDescent="0.25">
      <c r="A149" t="s">
        <v>187</v>
      </c>
      <c r="B149" t="s">
        <v>219</v>
      </c>
      <c r="C149" t="s">
        <v>215</v>
      </c>
      <c r="D149">
        <v>8</v>
      </c>
    </row>
    <row r="150" spans="1:4" x14ac:dyDescent="0.25">
      <c r="A150" t="s">
        <v>187</v>
      </c>
      <c r="B150" t="s">
        <v>220</v>
      </c>
      <c r="C150" t="s">
        <v>217</v>
      </c>
      <c r="D150">
        <v>13</v>
      </c>
    </row>
    <row r="151" spans="1:4" x14ac:dyDescent="0.25">
      <c r="A151" t="s">
        <v>187</v>
      </c>
      <c r="B151" t="s">
        <v>220</v>
      </c>
      <c r="C151" t="s">
        <v>201</v>
      </c>
      <c r="D151">
        <v>6</v>
      </c>
    </row>
    <row r="152" spans="1:4" x14ac:dyDescent="0.25">
      <c r="A152" t="s">
        <v>187</v>
      </c>
      <c r="B152" t="s">
        <v>220</v>
      </c>
      <c r="C152" t="s">
        <v>199</v>
      </c>
      <c r="D152">
        <v>252</v>
      </c>
    </row>
    <row r="153" spans="1:4" x14ac:dyDescent="0.25">
      <c r="A153" t="s">
        <v>187</v>
      </c>
      <c r="B153" t="s">
        <v>221</v>
      </c>
      <c r="C153" t="s">
        <v>217</v>
      </c>
      <c r="D153">
        <v>2</v>
      </c>
    </row>
    <row r="154" spans="1:4" x14ac:dyDescent="0.25">
      <c r="A154" t="s">
        <v>187</v>
      </c>
      <c r="B154" t="s">
        <v>221</v>
      </c>
      <c r="C154" t="s">
        <v>201</v>
      </c>
      <c r="D154">
        <v>1</v>
      </c>
    </row>
    <row r="155" spans="1:4" x14ac:dyDescent="0.25">
      <c r="A155" t="s">
        <v>187</v>
      </c>
      <c r="B155" t="s">
        <v>221</v>
      </c>
      <c r="C155" t="s">
        <v>199</v>
      </c>
      <c r="D155">
        <v>33</v>
      </c>
    </row>
    <row r="156" spans="1:4" x14ac:dyDescent="0.25">
      <c r="A156" t="s">
        <v>182</v>
      </c>
      <c r="B156" t="s">
        <v>216</v>
      </c>
      <c r="C156" t="s">
        <v>201</v>
      </c>
      <c r="D156">
        <v>41</v>
      </c>
    </row>
    <row r="157" spans="1:4" x14ac:dyDescent="0.25">
      <c r="A157" t="s">
        <v>182</v>
      </c>
      <c r="B157" t="s">
        <v>216</v>
      </c>
      <c r="C157" t="s">
        <v>199</v>
      </c>
      <c r="D157">
        <v>755</v>
      </c>
    </row>
    <row r="158" spans="1:4" x14ac:dyDescent="0.25">
      <c r="A158" t="s">
        <v>182</v>
      </c>
      <c r="B158" t="s">
        <v>218</v>
      </c>
      <c r="C158" t="s">
        <v>199</v>
      </c>
      <c r="D158">
        <v>1</v>
      </c>
    </row>
    <row r="159" spans="1:4" x14ac:dyDescent="0.25">
      <c r="A159" t="s">
        <v>182</v>
      </c>
      <c r="B159" t="s">
        <v>220</v>
      </c>
      <c r="C159" t="s">
        <v>201</v>
      </c>
      <c r="D159">
        <v>9</v>
      </c>
    </row>
    <row r="160" spans="1:4" x14ac:dyDescent="0.25">
      <c r="A160" t="s">
        <v>182</v>
      </c>
      <c r="B160" t="s">
        <v>220</v>
      </c>
      <c r="C160" t="s">
        <v>199</v>
      </c>
      <c r="D160">
        <v>67</v>
      </c>
    </row>
    <row r="161" spans="1:4" x14ac:dyDescent="0.25">
      <c r="A161" t="s">
        <v>182</v>
      </c>
      <c r="B161" t="s">
        <v>221</v>
      </c>
      <c r="C161" t="s">
        <v>199</v>
      </c>
      <c r="D161">
        <v>16</v>
      </c>
    </row>
    <row r="162" spans="1:4" x14ac:dyDescent="0.25">
      <c r="A162" t="s">
        <v>204</v>
      </c>
      <c r="B162" t="s">
        <v>216</v>
      </c>
      <c r="C162" t="s">
        <v>217</v>
      </c>
      <c r="D162">
        <v>77</v>
      </c>
    </row>
    <row r="163" spans="1:4" x14ac:dyDescent="0.25">
      <c r="A163" t="s">
        <v>204</v>
      </c>
      <c r="B163" t="s">
        <v>216</v>
      </c>
      <c r="C163" t="s">
        <v>201</v>
      </c>
      <c r="D163">
        <v>12</v>
      </c>
    </row>
    <row r="164" spans="1:4" x14ac:dyDescent="0.25">
      <c r="A164" t="s">
        <v>204</v>
      </c>
      <c r="B164" t="s">
        <v>216</v>
      </c>
      <c r="C164" t="s">
        <v>215</v>
      </c>
      <c r="D164">
        <v>315</v>
      </c>
    </row>
    <row r="165" spans="1:4" x14ac:dyDescent="0.25">
      <c r="A165" t="s">
        <v>204</v>
      </c>
      <c r="B165" t="s">
        <v>216</v>
      </c>
      <c r="C165" t="s">
        <v>199</v>
      </c>
      <c r="D165">
        <v>896</v>
      </c>
    </row>
    <row r="166" spans="1:4" x14ac:dyDescent="0.25">
      <c r="A166" t="s">
        <v>204</v>
      </c>
      <c r="B166" t="s">
        <v>219</v>
      </c>
      <c r="C166" t="s">
        <v>217</v>
      </c>
      <c r="D166">
        <v>2</v>
      </c>
    </row>
    <row r="167" spans="1:4" x14ac:dyDescent="0.25">
      <c r="A167" t="s">
        <v>204</v>
      </c>
      <c r="B167" t="s">
        <v>219</v>
      </c>
      <c r="C167" t="s">
        <v>215</v>
      </c>
      <c r="D167">
        <v>39</v>
      </c>
    </row>
    <row r="168" spans="1:4" x14ac:dyDescent="0.25">
      <c r="A168" t="s">
        <v>204</v>
      </c>
      <c r="B168" t="s">
        <v>219</v>
      </c>
      <c r="C168" t="s">
        <v>199</v>
      </c>
      <c r="D168">
        <v>1</v>
      </c>
    </row>
    <row r="169" spans="1:4" x14ac:dyDescent="0.25">
      <c r="A169" t="s">
        <v>204</v>
      </c>
      <c r="B169" t="s">
        <v>220</v>
      </c>
      <c r="C169" t="s">
        <v>217</v>
      </c>
      <c r="D169">
        <v>37</v>
      </c>
    </row>
    <row r="170" spans="1:4" x14ac:dyDescent="0.25">
      <c r="A170" t="s">
        <v>204</v>
      </c>
      <c r="B170" t="s">
        <v>220</v>
      </c>
      <c r="C170" t="s">
        <v>201</v>
      </c>
      <c r="D170">
        <v>4</v>
      </c>
    </row>
    <row r="171" spans="1:4" x14ac:dyDescent="0.25">
      <c r="A171" t="s">
        <v>204</v>
      </c>
      <c r="B171" t="s">
        <v>220</v>
      </c>
      <c r="C171" t="s">
        <v>199</v>
      </c>
      <c r="D171">
        <v>74</v>
      </c>
    </row>
    <row r="172" spans="1:4" x14ac:dyDescent="0.25">
      <c r="A172" t="s">
        <v>204</v>
      </c>
      <c r="B172" t="s">
        <v>221</v>
      </c>
      <c r="C172" t="s">
        <v>217</v>
      </c>
      <c r="D172">
        <v>3</v>
      </c>
    </row>
    <row r="173" spans="1:4" x14ac:dyDescent="0.25">
      <c r="A173" t="s">
        <v>204</v>
      </c>
      <c r="B173" t="s">
        <v>221</v>
      </c>
      <c r="C173" t="s">
        <v>199</v>
      </c>
      <c r="D173">
        <v>4</v>
      </c>
    </row>
    <row r="174" spans="1:4" x14ac:dyDescent="0.25">
      <c r="A174" t="s">
        <v>179</v>
      </c>
      <c r="B174" t="s">
        <v>214</v>
      </c>
      <c r="C174" t="s">
        <v>201</v>
      </c>
      <c r="D174">
        <v>6</v>
      </c>
    </row>
    <row r="175" spans="1:4" x14ac:dyDescent="0.25">
      <c r="A175" t="s">
        <v>179</v>
      </c>
      <c r="B175" t="s">
        <v>214</v>
      </c>
      <c r="C175" t="s">
        <v>215</v>
      </c>
      <c r="D175">
        <v>1142</v>
      </c>
    </row>
    <row r="176" spans="1:4" x14ac:dyDescent="0.25">
      <c r="A176" t="s">
        <v>179</v>
      </c>
      <c r="B176" t="s">
        <v>214</v>
      </c>
      <c r="C176" t="s">
        <v>199</v>
      </c>
      <c r="D176">
        <v>23</v>
      </c>
    </row>
    <row r="177" spans="1:4" x14ac:dyDescent="0.25">
      <c r="A177" t="s">
        <v>179</v>
      </c>
      <c r="B177" t="s">
        <v>216</v>
      </c>
      <c r="C177" t="s">
        <v>217</v>
      </c>
      <c r="D177">
        <v>6</v>
      </c>
    </row>
    <row r="178" spans="1:4" x14ac:dyDescent="0.25">
      <c r="A178" t="s">
        <v>179</v>
      </c>
      <c r="B178" t="s">
        <v>216</v>
      </c>
      <c r="C178" t="s">
        <v>201</v>
      </c>
      <c r="D178">
        <v>97</v>
      </c>
    </row>
    <row r="179" spans="1:4" x14ac:dyDescent="0.25">
      <c r="A179" t="s">
        <v>179</v>
      </c>
      <c r="B179" t="s">
        <v>216</v>
      </c>
      <c r="C179" t="s">
        <v>215</v>
      </c>
      <c r="D179">
        <v>1070</v>
      </c>
    </row>
    <row r="180" spans="1:4" x14ac:dyDescent="0.25">
      <c r="A180" t="s">
        <v>179</v>
      </c>
      <c r="B180" t="s">
        <v>216</v>
      </c>
      <c r="C180" t="s">
        <v>199</v>
      </c>
      <c r="D180">
        <v>2468</v>
      </c>
    </row>
    <row r="181" spans="1:4" x14ac:dyDescent="0.25">
      <c r="A181" t="s">
        <v>179</v>
      </c>
      <c r="B181" t="s">
        <v>218</v>
      </c>
      <c r="C181" t="s">
        <v>199</v>
      </c>
      <c r="D181">
        <v>1</v>
      </c>
    </row>
    <row r="182" spans="1:4" x14ac:dyDescent="0.25">
      <c r="A182" t="s">
        <v>179</v>
      </c>
      <c r="B182" t="s">
        <v>219</v>
      </c>
      <c r="C182" t="s">
        <v>215</v>
      </c>
      <c r="D182">
        <v>38</v>
      </c>
    </row>
    <row r="183" spans="1:4" x14ac:dyDescent="0.25">
      <c r="A183" t="s">
        <v>179</v>
      </c>
      <c r="B183" t="s">
        <v>219</v>
      </c>
      <c r="C183" t="s">
        <v>199</v>
      </c>
      <c r="D183">
        <v>6</v>
      </c>
    </row>
    <row r="184" spans="1:4" x14ac:dyDescent="0.25">
      <c r="A184" t="s">
        <v>179</v>
      </c>
      <c r="B184" t="s">
        <v>220</v>
      </c>
      <c r="C184" t="s">
        <v>217</v>
      </c>
      <c r="D184">
        <v>9</v>
      </c>
    </row>
    <row r="185" spans="1:4" x14ac:dyDescent="0.25">
      <c r="A185" t="s">
        <v>179</v>
      </c>
      <c r="B185" t="s">
        <v>220</v>
      </c>
      <c r="C185" t="s">
        <v>201</v>
      </c>
      <c r="D185">
        <v>14</v>
      </c>
    </row>
    <row r="186" spans="1:4" x14ac:dyDescent="0.25">
      <c r="A186" t="s">
        <v>179</v>
      </c>
      <c r="B186" t="s">
        <v>220</v>
      </c>
      <c r="C186" t="s">
        <v>199</v>
      </c>
      <c r="D186">
        <v>441</v>
      </c>
    </row>
    <row r="187" spans="1:4" x14ac:dyDescent="0.25">
      <c r="A187" t="s">
        <v>179</v>
      </c>
      <c r="B187" t="s">
        <v>221</v>
      </c>
      <c r="C187" t="s">
        <v>217</v>
      </c>
      <c r="D187">
        <v>2</v>
      </c>
    </row>
    <row r="188" spans="1:4" x14ac:dyDescent="0.25">
      <c r="A188" t="s">
        <v>179</v>
      </c>
      <c r="B188" t="s">
        <v>221</v>
      </c>
      <c r="C188" t="s">
        <v>201</v>
      </c>
      <c r="D188">
        <v>3</v>
      </c>
    </row>
    <row r="189" spans="1:4" x14ac:dyDescent="0.25">
      <c r="A189" t="s">
        <v>179</v>
      </c>
      <c r="B189" t="s">
        <v>221</v>
      </c>
      <c r="C189" t="s">
        <v>199</v>
      </c>
      <c r="D189">
        <v>63</v>
      </c>
    </row>
    <row r="190" spans="1:4" x14ac:dyDescent="0.25">
      <c r="A190" t="s">
        <v>180</v>
      </c>
      <c r="B190" t="s">
        <v>216</v>
      </c>
      <c r="C190" t="s">
        <v>201</v>
      </c>
      <c r="D190">
        <v>303</v>
      </c>
    </row>
    <row r="191" spans="1:4" x14ac:dyDescent="0.25">
      <c r="A191" t="s">
        <v>180</v>
      </c>
      <c r="B191" t="s">
        <v>216</v>
      </c>
      <c r="C191" t="s">
        <v>199</v>
      </c>
      <c r="D191">
        <v>3230</v>
      </c>
    </row>
    <row r="192" spans="1:4" x14ac:dyDescent="0.25">
      <c r="A192" t="s">
        <v>180</v>
      </c>
      <c r="B192" t="s">
        <v>218</v>
      </c>
      <c r="C192" t="s">
        <v>199</v>
      </c>
      <c r="D192">
        <v>7</v>
      </c>
    </row>
    <row r="193" spans="1:4" x14ac:dyDescent="0.25">
      <c r="A193" t="s">
        <v>180</v>
      </c>
      <c r="B193" t="s">
        <v>219</v>
      </c>
      <c r="C193" t="s">
        <v>199</v>
      </c>
      <c r="D193">
        <v>1</v>
      </c>
    </row>
    <row r="194" spans="1:4" x14ac:dyDescent="0.25">
      <c r="A194" t="s">
        <v>180</v>
      </c>
      <c r="B194" t="s">
        <v>220</v>
      </c>
      <c r="C194" t="s">
        <v>201</v>
      </c>
      <c r="D194">
        <v>56</v>
      </c>
    </row>
    <row r="195" spans="1:4" x14ac:dyDescent="0.25">
      <c r="A195" t="s">
        <v>180</v>
      </c>
      <c r="B195" t="s">
        <v>220</v>
      </c>
      <c r="C195" t="s">
        <v>199</v>
      </c>
      <c r="D195">
        <v>586</v>
      </c>
    </row>
    <row r="196" spans="1:4" x14ac:dyDescent="0.25">
      <c r="A196" t="s">
        <v>180</v>
      </c>
      <c r="B196" t="s">
        <v>221</v>
      </c>
      <c r="C196" t="s">
        <v>201</v>
      </c>
      <c r="D196">
        <v>5</v>
      </c>
    </row>
    <row r="197" spans="1:4" x14ac:dyDescent="0.25">
      <c r="A197" t="s">
        <v>180</v>
      </c>
      <c r="B197" t="s">
        <v>221</v>
      </c>
      <c r="C197" t="s">
        <v>199</v>
      </c>
      <c r="D197">
        <v>91</v>
      </c>
    </row>
    <row r="198" spans="1:4" x14ac:dyDescent="0.25">
      <c r="A198" t="s">
        <v>181</v>
      </c>
      <c r="B198" t="s">
        <v>214</v>
      </c>
      <c r="C198" t="s">
        <v>215</v>
      </c>
      <c r="D198">
        <v>1138</v>
      </c>
    </row>
    <row r="199" spans="1:4" x14ac:dyDescent="0.25">
      <c r="A199" t="s">
        <v>181</v>
      </c>
      <c r="B199" t="s">
        <v>214</v>
      </c>
      <c r="C199" t="s">
        <v>199</v>
      </c>
      <c r="D199">
        <v>36</v>
      </c>
    </row>
    <row r="200" spans="1:4" x14ac:dyDescent="0.25">
      <c r="A200" t="s">
        <v>181</v>
      </c>
      <c r="B200" t="s">
        <v>216</v>
      </c>
      <c r="C200" t="s">
        <v>217</v>
      </c>
      <c r="D200">
        <v>11</v>
      </c>
    </row>
    <row r="201" spans="1:4" x14ac:dyDescent="0.25">
      <c r="A201" t="s">
        <v>181</v>
      </c>
      <c r="B201" t="s">
        <v>216</v>
      </c>
      <c r="C201" t="s">
        <v>201</v>
      </c>
      <c r="D201">
        <v>102</v>
      </c>
    </row>
    <row r="202" spans="1:4" x14ac:dyDescent="0.25">
      <c r="A202" t="s">
        <v>181</v>
      </c>
      <c r="B202" t="s">
        <v>216</v>
      </c>
      <c r="C202" t="s">
        <v>215</v>
      </c>
      <c r="D202">
        <v>1140</v>
      </c>
    </row>
    <row r="203" spans="1:4" x14ac:dyDescent="0.25">
      <c r="A203" t="s">
        <v>181</v>
      </c>
      <c r="B203" t="s">
        <v>216</v>
      </c>
      <c r="C203" t="s">
        <v>199</v>
      </c>
      <c r="D203">
        <v>3020</v>
      </c>
    </row>
    <row r="204" spans="1:4" x14ac:dyDescent="0.25">
      <c r="A204" t="s">
        <v>181</v>
      </c>
      <c r="B204" t="s">
        <v>218</v>
      </c>
      <c r="C204" t="s">
        <v>201</v>
      </c>
      <c r="D204">
        <v>2</v>
      </c>
    </row>
    <row r="205" spans="1:4" x14ac:dyDescent="0.25">
      <c r="A205" t="s">
        <v>181</v>
      </c>
      <c r="B205" t="s">
        <v>218</v>
      </c>
      <c r="C205" t="s">
        <v>199</v>
      </c>
      <c r="D205">
        <v>19</v>
      </c>
    </row>
    <row r="206" spans="1:4" x14ac:dyDescent="0.25">
      <c r="A206" t="s">
        <v>181</v>
      </c>
      <c r="B206" t="s">
        <v>219</v>
      </c>
      <c r="C206" t="s">
        <v>215</v>
      </c>
      <c r="D206">
        <v>17</v>
      </c>
    </row>
    <row r="207" spans="1:4" x14ac:dyDescent="0.25">
      <c r="A207" t="s">
        <v>181</v>
      </c>
      <c r="B207" t="s">
        <v>219</v>
      </c>
      <c r="C207" t="s">
        <v>199</v>
      </c>
      <c r="D207">
        <v>4</v>
      </c>
    </row>
    <row r="208" spans="1:4" x14ac:dyDescent="0.25">
      <c r="A208" t="s">
        <v>181</v>
      </c>
      <c r="B208" t="s">
        <v>220</v>
      </c>
      <c r="C208" t="s">
        <v>217</v>
      </c>
      <c r="D208">
        <v>217</v>
      </c>
    </row>
    <row r="209" spans="1:4" x14ac:dyDescent="0.25">
      <c r="A209" t="s">
        <v>181</v>
      </c>
      <c r="B209" t="s">
        <v>220</v>
      </c>
      <c r="C209" t="s">
        <v>201</v>
      </c>
      <c r="D209">
        <v>15</v>
      </c>
    </row>
    <row r="210" spans="1:4" x14ac:dyDescent="0.25">
      <c r="A210" t="s">
        <v>181</v>
      </c>
      <c r="B210" t="s">
        <v>220</v>
      </c>
      <c r="C210" t="s">
        <v>199</v>
      </c>
      <c r="D210">
        <v>475</v>
      </c>
    </row>
    <row r="211" spans="1:4" x14ac:dyDescent="0.25">
      <c r="A211" t="s">
        <v>181</v>
      </c>
      <c r="B211" t="s">
        <v>221</v>
      </c>
      <c r="C211" t="s">
        <v>217</v>
      </c>
      <c r="D211">
        <v>9</v>
      </c>
    </row>
    <row r="212" spans="1:4" x14ac:dyDescent="0.25">
      <c r="A212" t="s">
        <v>181</v>
      </c>
      <c r="B212" t="s">
        <v>221</v>
      </c>
      <c r="C212" t="s">
        <v>201</v>
      </c>
      <c r="D212">
        <v>1</v>
      </c>
    </row>
    <row r="213" spans="1:4" x14ac:dyDescent="0.25">
      <c r="A213" t="s">
        <v>181</v>
      </c>
      <c r="B213" t="s">
        <v>221</v>
      </c>
      <c r="C213" t="s">
        <v>199</v>
      </c>
      <c r="D213">
        <v>34</v>
      </c>
    </row>
    <row r="214" spans="1:4" x14ac:dyDescent="0.25">
      <c r="A214" t="s">
        <v>183</v>
      </c>
      <c r="B214" t="s">
        <v>214</v>
      </c>
      <c r="C214" t="s">
        <v>215</v>
      </c>
      <c r="D214">
        <v>445</v>
      </c>
    </row>
    <row r="215" spans="1:4" x14ac:dyDescent="0.25">
      <c r="A215" t="s">
        <v>183</v>
      </c>
      <c r="B215" t="s">
        <v>214</v>
      </c>
      <c r="C215" t="s">
        <v>199</v>
      </c>
      <c r="D215">
        <v>10</v>
      </c>
    </row>
    <row r="216" spans="1:4" x14ac:dyDescent="0.25">
      <c r="A216" t="s">
        <v>183</v>
      </c>
      <c r="B216" t="s">
        <v>216</v>
      </c>
      <c r="C216" t="s">
        <v>217</v>
      </c>
      <c r="D216">
        <v>1</v>
      </c>
    </row>
    <row r="217" spans="1:4" x14ac:dyDescent="0.25">
      <c r="A217" t="s">
        <v>183</v>
      </c>
      <c r="B217" t="s">
        <v>216</v>
      </c>
      <c r="C217" t="s">
        <v>201</v>
      </c>
      <c r="D217">
        <v>22</v>
      </c>
    </row>
    <row r="218" spans="1:4" x14ac:dyDescent="0.25">
      <c r="A218" t="s">
        <v>183</v>
      </c>
      <c r="B218" t="s">
        <v>216</v>
      </c>
      <c r="C218" t="s">
        <v>215</v>
      </c>
      <c r="D218">
        <v>455</v>
      </c>
    </row>
    <row r="219" spans="1:4" x14ac:dyDescent="0.25">
      <c r="A219" t="s">
        <v>183</v>
      </c>
      <c r="B219" t="s">
        <v>216</v>
      </c>
      <c r="C219" t="s">
        <v>199</v>
      </c>
      <c r="D219">
        <v>824</v>
      </c>
    </row>
    <row r="220" spans="1:4" x14ac:dyDescent="0.25">
      <c r="A220" t="s">
        <v>183</v>
      </c>
      <c r="B220" t="s">
        <v>218</v>
      </c>
      <c r="C220" t="s">
        <v>199</v>
      </c>
      <c r="D220">
        <v>7</v>
      </c>
    </row>
    <row r="221" spans="1:4" x14ac:dyDescent="0.25">
      <c r="A221" t="s">
        <v>183</v>
      </c>
      <c r="B221" t="s">
        <v>219</v>
      </c>
      <c r="C221" t="s">
        <v>215</v>
      </c>
      <c r="D221">
        <v>6</v>
      </c>
    </row>
    <row r="222" spans="1:4" x14ac:dyDescent="0.25">
      <c r="A222" t="s">
        <v>183</v>
      </c>
      <c r="B222" t="s">
        <v>219</v>
      </c>
      <c r="C222" t="s">
        <v>199</v>
      </c>
      <c r="D222">
        <v>1</v>
      </c>
    </row>
    <row r="223" spans="1:4" x14ac:dyDescent="0.25">
      <c r="A223" t="s">
        <v>183</v>
      </c>
      <c r="B223" t="s">
        <v>220</v>
      </c>
      <c r="C223" t="s">
        <v>217</v>
      </c>
      <c r="D223">
        <v>6</v>
      </c>
    </row>
    <row r="224" spans="1:4" x14ac:dyDescent="0.25">
      <c r="A224" t="s">
        <v>183</v>
      </c>
      <c r="B224" t="s">
        <v>220</v>
      </c>
      <c r="C224" t="s">
        <v>201</v>
      </c>
      <c r="D224">
        <v>7</v>
      </c>
    </row>
    <row r="225" spans="1:4" x14ac:dyDescent="0.25">
      <c r="A225" t="s">
        <v>183</v>
      </c>
      <c r="B225" t="s">
        <v>220</v>
      </c>
      <c r="C225" t="s">
        <v>199</v>
      </c>
      <c r="D225">
        <v>229</v>
      </c>
    </row>
    <row r="226" spans="1:4" x14ac:dyDescent="0.25">
      <c r="A226" t="s">
        <v>183</v>
      </c>
      <c r="B226" t="s">
        <v>221</v>
      </c>
      <c r="C226" t="s">
        <v>217</v>
      </c>
      <c r="D226">
        <v>3</v>
      </c>
    </row>
    <row r="227" spans="1:4" x14ac:dyDescent="0.25">
      <c r="A227" t="s">
        <v>183</v>
      </c>
      <c r="B227" t="s">
        <v>221</v>
      </c>
      <c r="C227" t="s">
        <v>201</v>
      </c>
      <c r="D227">
        <v>1</v>
      </c>
    </row>
    <row r="228" spans="1:4" x14ac:dyDescent="0.25">
      <c r="A228" t="s">
        <v>183</v>
      </c>
      <c r="B228" t="s">
        <v>221</v>
      </c>
      <c r="C228" t="s">
        <v>199</v>
      </c>
      <c r="D228">
        <v>22</v>
      </c>
    </row>
    <row r="229" spans="1:4" x14ac:dyDescent="0.25">
      <c r="A229" t="s">
        <v>188</v>
      </c>
      <c r="B229" t="s">
        <v>214</v>
      </c>
      <c r="C229" t="s">
        <v>201</v>
      </c>
      <c r="D229">
        <v>7</v>
      </c>
    </row>
    <row r="230" spans="1:4" x14ac:dyDescent="0.25">
      <c r="A230" t="s">
        <v>188</v>
      </c>
      <c r="B230" t="s">
        <v>214</v>
      </c>
      <c r="C230" t="s">
        <v>215</v>
      </c>
      <c r="D230">
        <v>3993</v>
      </c>
    </row>
    <row r="231" spans="1:4" x14ac:dyDescent="0.25">
      <c r="A231" t="s">
        <v>188</v>
      </c>
      <c r="B231" t="s">
        <v>214</v>
      </c>
      <c r="C231" t="s">
        <v>199</v>
      </c>
      <c r="D231">
        <v>130</v>
      </c>
    </row>
    <row r="232" spans="1:4" x14ac:dyDescent="0.25">
      <c r="A232" t="s">
        <v>188</v>
      </c>
      <c r="B232" t="s">
        <v>216</v>
      </c>
      <c r="C232" t="s">
        <v>217</v>
      </c>
      <c r="D232">
        <v>20</v>
      </c>
    </row>
    <row r="233" spans="1:4" x14ac:dyDescent="0.25">
      <c r="A233" t="s">
        <v>188</v>
      </c>
      <c r="B233" t="s">
        <v>216</v>
      </c>
      <c r="C233" t="s">
        <v>201</v>
      </c>
      <c r="D233">
        <v>332</v>
      </c>
    </row>
    <row r="234" spans="1:4" x14ac:dyDescent="0.25">
      <c r="A234" t="s">
        <v>188</v>
      </c>
      <c r="B234" t="s">
        <v>216</v>
      </c>
      <c r="C234" t="s">
        <v>215</v>
      </c>
      <c r="D234">
        <v>3668</v>
      </c>
    </row>
    <row r="235" spans="1:4" x14ac:dyDescent="0.25">
      <c r="A235" t="s">
        <v>188</v>
      </c>
      <c r="B235" t="s">
        <v>216</v>
      </c>
      <c r="C235" t="s">
        <v>199</v>
      </c>
      <c r="D235">
        <v>7263</v>
      </c>
    </row>
    <row r="236" spans="1:4" x14ac:dyDescent="0.25">
      <c r="A236" t="s">
        <v>188</v>
      </c>
      <c r="B236" t="s">
        <v>218</v>
      </c>
      <c r="C236" t="s">
        <v>201</v>
      </c>
      <c r="D236">
        <v>1</v>
      </c>
    </row>
    <row r="237" spans="1:4" x14ac:dyDescent="0.25">
      <c r="A237" t="s">
        <v>188</v>
      </c>
      <c r="B237" t="s">
        <v>218</v>
      </c>
      <c r="C237" t="s">
        <v>215</v>
      </c>
      <c r="D237">
        <v>19</v>
      </c>
    </row>
    <row r="238" spans="1:4" x14ac:dyDescent="0.25">
      <c r="A238" t="s">
        <v>188</v>
      </c>
      <c r="B238" t="s">
        <v>218</v>
      </c>
      <c r="C238" t="s">
        <v>199</v>
      </c>
      <c r="D238">
        <v>2</v>
      </c>
    </row>
    <row r="239" spans="1:4" x14ac:dyDescent="0.25">
      <c r="A239" t="s">
        <v>188</v>
      </c>
      <c r="B239" t="s">
        <v>219</v>
      </c>
      <c r="C239" t="s">
        <v>201</v>
      </c>
      <c r="D239">
        <v>1</v>
      </c>
    </row>
    <row r="240" spans="1:4" x14ac:dyDescent="0.25">
      <c r="A240" t="s">
        <v>188</v>
      </c>
      <c r="B240" t="s">
        <v>219</v>
      </c>
      <c r="C240" t="s">
        <v>199</v>
      </c>
      <c r="D240">
        <v>5</v>
      </c>
    </row>
    <row r="241" spans="1:4" x14ac:dyDescent="0.25">
      <c r="A241" t="s">
        <v>188</v>
      </c>
      <c r="B241" t="s">
        <v>220</v>
      </c>
      <c r="C241" t="s">
        <v>217</v>
      </c>
      <c r="D241">
        <v>465</v>
      </c>
    </row>
    <row r="242" spans="1:4" x14ac:dyDescent="0.25">
      <c r="A242" t="s">
        <v>188</v>
      </c>
      <c r="B242" t="s">
        <v>220</v>
      </c>
      <c r="C242" t="s">
        <v>201</v>
      </c>
      <c r="D242">
        <v>43</v>
      </c>
    </row>
    <row r="243" spans="1:4" x14ac:dyDescent="0.25">
      <c r="A243" t="s">
        <v>188</v>
      </c>
      <c r="B243" t="s">
        <v>220</v>
      </c>
      <c r="C243" t="s">
        <v>199</v>
      </c>
      <c r="D243">
        <v>707</v>
      </c>
    </row>
    <row r="244" spans="1:4" x14ac:dyDescent="0.25">
      <c r="A244" t="s">
        <v>188</v>
      </c>
      <c r="B244" t="s">
        <v>221</v>
      </c>
      <c r="C244" t="s">
        <v>217</v>
      </c>
      <c r="D244">
        <v>59</v>
      </c>
    </row>
    <row r="245" spans="1:4" x14ac:dyDescent="0.25">
      <c r="A245" t="s">
        <v>188</v>
      </c>
      <c r="B245" t="s">
        <v>221</v>
      </c>
      <c r="C245" t="s">
        <v>201</v>
      </c>
      <c r="D245">
        <v>2</v>
      </c>
    </row>
    <row r="246" spans="1:4" x14ac:dyDescent="0.25">
      <c r="A246" t="s">
        <v>188</v>
      </c>
      <c r="B246" t="s">
        <v>221</v>
      </c>
      <c r="C246" t="s">
        <v>199</v>
      </c>
      <c r="D246">
        <v>49</v>
      </c>
    </row>
    <row r="247" spans="1:4" x14ac:dyDescent="0.25">
      <c r="A247" t="s">
        <v>178</v>
      </c>
      <c r="B247" t="s">
        <v>214</v>
      </c>
      <c r="C247" t="s">
        <v>215</v>
      </c>
      <c r="D247">
        <v>1</v>
      </c>
    </row>
    <row r="248" spans="1:4" x14ac:dyDescent="0.25">
      <c r="A248" t="s">
        <v>178</v>
      </c>
      <c r="B248" t="s">
        <v>216</v>
      </c>
      <c r="C248" t="s">
        <v>217</v>
      </c>
      <c r="D248">
        <v>4</v>
      </c>
    </row>
    <row r="249" spans="1:4" x14ac:dyDescent="0.25">
      <c r="A249" t="s">
        <v>178</v>
      </c>
      <c r="B249" t="s">
        <v>216</v>
      </c>
      <c r="C249" t="s">
        <v>201</v>
      </c>
      <c r="D249">
        <v>3</v>
      </c>
    </row>
    <row r="250" spans="1:4" x14ac:dyDescent="0.25">
      <c r="A250" t="s">
        <v>178</v>
      </c>
      <c r="B250" t="s">
        <v>216</v>
      </c>
      <c r="C250" t="s">
        <v>215</v>
      </c>
      <c r="D250">
        <v>66</v>
      </c>
    </row>
    <row r="251" spans="1:4" x14ac:dyDescent="0.25">
      <c r="A251" t="s">
        <v>178</v>
      </c>
      <c r="B251" t="s">
        <v>216</v>
      </c>
      <c r="C251" t="s">
        <v>199</v>
      </c>
      <c r="D251">
        <v>129</v>
      </c>
    </row>
    <row r="252" spans="1:4" x14ac:dyDescent="0.25">
      <c r="A252" t="s">
        <v>178</v>
      </c>
      <c r="B252" t="s">
        <v>219</v>
      </c>
      <c r="C252" t="s">
        <v>217</v>
      </c>
      <c r="D252">
        <v>1</v>
      </c>
    </row>
    <row r="253" spans="1:4" x14ac:dyDescent="0.25">
      <c r="A253" t="s">
        <v>178</v>
      </c>
      <c r="B253" t="s">
        <v>220</v>
      </c>
      <c r="C253" t="s">
        <v>217</v>
      </c>
      <c r="D253">
        <v>5</v>
      </c>
    </row>
    <row r="254" spans="1:4" x14ac:dyDescent="0.25">
      <c r="A254" t="s">
        <v>178</v>
      </c>
      <c r="B254" t="s">
        <v>220</v>
      </c>
      <c r="C254" t="s">
        <v>199</v>
      </c>
      <c r="D254">
        <v>1</v>
      </c>
    </row>
    <row r="255" spans="1:4" x14ac:dyDescent="0.25">
      <c r="A255" t="s">
        <v>195</v>
      </c>
      <c r="B255" t="s">
        <v>214</v>
      </c>
      <c r="C255" t="s">
        <v>201</v>
      </c>
      <c r="D255">
        <v>51</v>
      </c>
    </row>
    <row r="256" spans="1:4" x14ac:dyDescent="0.25">
      <c r="A256" t="s">
        <v>195</v>
      </c>
      <c r="B256" t="s">
        <v>214</v>
      </c>
      <c r="C256" t="s">
        <v>215</v>
      </c>
      <c r="D256">
        <v>12221</v>
      </c>
    </row>
    <row r="257" spans="1:4" x14ac:dyDescent="0.25">
      <c r="A257" t="s">
        <v>195</v>
      </c>
      <c r="B257" t="s">
        <v>214</v>
      </c>
      <c r="C257" t="s">
        <v>199</v>
      </c>
      <c r="D257">
        <v>484</v>
      </c>
    </row>
    <row r="258" spans="1:4" x14ac:dyDescent="0.25">
      <c r="A258" t="s">
        <v>195</v>
      </c>
      <c r="B258" t="s">
        <v>216</v>
      </c>
      <c r="C258" t="s">
        <v>217</v>
      </c>
      <c r="D258">
        <v>1265</v>
      </c>
    </row>
    <row r="259" spans="1:4" x14ac:dyDescent="0.25">
      <c r="A259" t="s">
        <v>195</v>
      </c>
      <c r="B259" t="s">
        <v>216</v>
      </c>
      <c r="C259" t="s">
        <v>201</v>
      </c>
      <c r="D259">
        <v>605</v>
      </c>
    </row>
    <row r="260" spans="1:4" x14ac:dyDescent="0.25">
      <c r="A260" t="s">
        <v>195</v>
      </c>
      <c r="B260" t="s">
        <v>216</v>
      </c>
      <c r="C260" t="s">
        <v>215</v>
      </c>
      <c r="D260">
        <v>12205</v>
      </c>
    </row>
    <row r="261" spans="1:4" x14ac:dyDescent="0.25">
      <c r="A261" t="s">
        <v>195</v>
      </c>
      <c r="B261" t="s">
        <v>216</v>
      </c>
      <c r="C261" t="s">
        <v>199</v>
      </c>
      <c r="D261">
        <v>6506</v>
      </c>
    </row>
    <row r="262" spans="1:4" x14ac:dyDescent="0.25">
      <c r="A262" t="s">
        <v>195</v>
      </c>
      <c r="B262" t="s">
        <v>218</v>
      </c>
      <c r="C262" t="s">
        <v>201</v>
      </c>
      <c r="D262">
        <v>1</v>
      </c>
    </row>
    <row r="263" spans="1:4" x14ac:dyDescent="0.25">
      <c r="A263" t="s">
        <v>195</v>
      </c>
      <c r="B263" t="s">
        <v>218</v>
      </c>
      <c r="C263" t="s">
        <v>215</v>
      </c>
      <c r="D263">
        <v>158</v>
      </c>
    </row>
    <row r="264" spans="1:4" x14ac:dyDescent="0.25">
      <c r="A264" t="s">
        <v>195</v>
      </c>
      <c r="B264" t="s">
        <v>218</v>
      </c>
      <c r="C264" t="s">
        <v>199</v>
      </c>
      <c r="D264">
        <v>41</v>
      </c>
    </row>
    <row r="265" spans="1:4" x14ac:dyDescent="0.25">
      <c r="A265" t="s">
        <v>195</v>
      </c>
      <c r="B265" t="s">
        <v>219</v>
      </c>
      <c r="C265" t="s">
        <v>217</v>
      </c>
      <c r="D265">
        <v>9</v>
      </c>
    </row>
    <row r="266" spans="1:4" x14ac:dyDescent="0.25">
      <c r="A266" t="s">
        <v>195</v>
      </c>
      <c r="B266" t="s">
        <v>219</v>
      </c>
      <c r="C266" t="s">
        <v>201</v>
      </c>
      <c r="D266">
        <v>15</v>
      </c>
    </row>
    <row r="267" spans="1:4" x14ac:dyDescent="0.25">
      <c r="A267" t="s">
        <v>195</v>
      </c>
      <c r="B267" t="s">
        <v>219</v>
      </c>
      <c r="C267" t="s">
        <v>215</v>
      </c>
      <c r="D267">
        <v>101</v>
      </c>
    </row>
    <row r="268" spans="1:4" x14ac:dyDescent="0.25">
      <c r="A268" t="s">
        <v>195</v>
      </c>
      <c r="B268" t="s">
        <v>219</v>
      </c>
      <c r="C268" t="s">
        <v>199</v>
      </c>
      <c r="D268">
        <v>42</v>
      </c>
    </row>
    <row r="269" spans="1:4" x14ac:dyDescent="0.25">
      <c r="A269" t="s">
        <v>195</v>
      </c>
      <c r="B269" t="s">
        <v>220</v>
      </c>
      <c r="C269" t="s">
        <v>217</v>
      </c>
      <c r="D269">
        <v>1251</v>
      </c>
    </row>
    <row r="270" spans="1:4" x14ac:dyDescent="0.25">
      <c r="A270" t="s">
        <v>195</v>
      </c>
      <c r="B270" t="s">
        <v>220</v>
      </c>
      <c r="C270" t="s">
        <v>201</v>
      </c>
      <c r="D270">
        <v>142</v>
      </c>
    </row>
    <row r="271" spans="1:4" x14ac:dyDescent="0.25">
      <c r="A271" t="s">
        <v>195</v>
      </c>
      <c r="B271" t="s">
        <v>220</v>
      </c>
      <c r="C271" t="s">
        <v>199</v>
      </c>
      <c r="D271">
        <v>1740</v>
      </c>
    </row>
    <row r="272" spans="1:4" x14ac:dyDescent="0.25">
      <c r="A272" t="s">
        <v>195</v>
      </c>
      <c r="B272" t="s">
        <v>221</v>
      </c>
      <c r="C272" t="s">
        <v>217</v>
      </c>
      <c r="D272">
        <v>248</v>
      </c>
    </row>
    <row r="273" spans="1:4" x14ac:dyDescent="0.25">
      <c r="A273" s="44" t="s">
        <v>195</v>
      </c>
      <c r="B273" s="44" t="s">
        <v>221</v>
      </c>
      <c r="C273" s="44" t="s">
        <v>201</v>
      </c>
      <c r="D273" s="46">
        <v>22</v>
      </c>
    </row>
    <row r="274" spans="1:4" x14ac:dyDescent="0.25">
      <c r="A274" s="44" t="s">
        <v>195</v>
      </c>
      <c r="B274" s="44" t="s">
        <v>221</v>
      </c>
      <c r="C274" s="44" t="s">
        <v>199</v>
      </c>
      <c r="D274" s="46">
        <v>279</v>
      </c>
    </row>
  </sheetData>
  <mergeCells count="1">
    <mergeCell ref="A1:D1"/>
  </mergeCells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I9" sqref="I9"/>
    </sheetView>
  </sheetViews>
  <sheetFormatPr baseColWidth="10" defaultColWidth="9.140625" defaultRowHeight="15" x14ac:dyDescent="0.25"/>
  <cols>
    <col min="1" max="1" width="16" customWidth="1"/>
    <col min="2" max="2" width="34.5703125" bestFit="1" customWidth="1"/>
    <col min="3" max="3" width="23.85546875" customWidth="1"/>
    <col min="4" max="4" width="22" customWidth="1"/>
    <col min="5" max="5" width="28.28515625" customWidth="1"/>
    <col min="6" max="6" width="24.28515625" customWidth="1"/>
    <col min="7" max="7" width="24" customWidth="1"/>
  </cols>
  <sheetData>
    <row r="1" spans="1:7" ht="18.75" x14ac:dyDescent="0.3">
      <c r="A1" s="50" t="s">
        <v>197</v>
      </c>
      <c r="B1" s="50"/>
      <c r="C1" s="50"/>
      <c r="D1" s="50"/>
      <c r="E1" s="50"/>
      <c r="F1" s="50"/>
      <c r="G1" s="29"/>
    </row>
    <row r="2" spans="1:7" x14ac:dyDescent="0.25">
      <c r="A2" s="29"/>
      <c r="B2" s="29"/>
      <c r="C2" s="29"/>
      <c r="D2" s="29"/>
      <c r="E2" s="29"/>
      <c r="F2" s="29"/>
      <c r="G2" s="29"/>
    </row>
    <row r="3" spans="1:7" x14ac:dyDescent="0.25">
      <c r="A3" s="27" t="s">
        <v>205</v>
      </c>
      <c r="B3" s="30" t="s">
        <v>200</v>
      </c>
      <c r="C3" s="30" t="s">
        <v>201</v>
      </c>
      <c r="D3" s="31" t="s">
        <v>199</v>
      </c>
      <c r="E3" s="32" t="s">
        <v>202</v>
      </c>
      <c r="F3" s="32" t="s">
        <v>198</v>
      </c>
      <c r="G3" s="32" t="s">
        <v>203</v>
      </c>
    </row>
    <row r="4" spans="1:7" ht="28.5" x14ac:dyDescent="0.25">
      <c r="A4" s="27" t="s">
        <v>204</v>
      </c>
      <c r="B4" s="30">
        <v>47</v>
      </c>
      <c r="C4" s="30">
        <v>0</v>
      </c>
      <c r="D4" s="31">
        <v>1050</v>
      </c>
      <c r="E4" s="32">
        <v>49</v>
      </c>
      <c r="F4" s="32">
        <v>310</v>
      </c>
      <c r="G4" s="32">
        <v>78</v>
      </c>
    </row>
    <row r="5" spans="1:7" x14ac:dyDescent="0.25">
      <c r="A5" s="27" t="s">
        <v>178</v>
      </c>
      <c r="B5" s="30">
        <v>0</v>
      </c>
      <c r="C5" s="30">
        <v>0</v>
      </c>
      <c r="D5" s="31">
        <v>133</v>
      </c>
      <c r="E5" s="32">
        <v>10</v>
      </c>
      <c r="F5" s="32">
        <v>65</v>
      </c>
      <c r="G5" s="32">
        <v>5</v>
      </c>
    </row>
    <row r="6" spans="1:7" x14ac:dyDescent="0.25">
      <c r="A6" s="27"/>
      <c r="B6" s="30"/>
      <c r="C6" s="30"/>
      <c r="D6" s="31"/>
      <c r="E6" s="32"/>
      <c r="F6" s="32"/>
      <c r="G6" s="32"/>
    </row>
    <row r="7" spans="1:7" x14ac:dyDescent="0.25">
      <c r="A7" s="23"/>
      <c r="B7" s="24"/>
      <c r="C7" s="24"/>
      <c r="D7" s="25"/>
      <c r="E7" s="26"/>
      <c r="F7" s="26"/>
      <c r="G7" s="26"/>
    </row>
    <row r="8" spans="1:7" x14ac:dyDescent="0.25">
      <c r="A8" s="15"/>
      <c r="B8" s="16"/>
      <c r="C8" s="16"/>
      <c r="D8" s="17"/>
      <c r="E8" s="19"/>
      <c r="F8" s="19"/>
      <c r="G8" s="19"/>
    </row>
    <row r="9" spans="1:7" x14ac:dyDescent="0.25">
      <c r="A9" s="15"/>
      <c r="B9" s="16"/>
      <c r="C9" s="16"/>
      <c r="D9" s="17"/>
      <c r="E9" s="19"/>
      <c r="F9" s="19"/>
      <c r="G9" s="19"/>
    </row>
    <row r="10" spans="1:7" x14ac:dyDescent="0.25">
      <c r="A10" s="15"/>
      <c r="B10" s="16"/>
      <c r="C10" s="16"/>
      <c r="D10" s="17"/>
      <c r="E10" s="19"/>
      <c r="F10" s="19"/>
      <c r="G10" s="19"/>
    </row>
    <row r="11" spans="1:7" x14ac:dyDescent="0.25">
      <c r="A11" s="15"/>
      <c r="B11" s="16"/>
      <c r="C11" s="16"/>
      <c r="D11" s="17"/>
      <c r="E11" s="19"/>
      <c r="F11" s="19"/>
      <c r="G11" s="19"/>
    </row>
    <row r="12" spans="1:7" x14ac:dyDescent="0.25">
      <c r="A12" s="15"/>
      <c r="B12" s="16"/>
      <c r="C12" s="16"/>
      <c r="D12" s="17"/>
      <c r="E12" s="19"/>
      <c r="F12" s="19"/>
      <c r="G12" s="19"/>
    </row>
    <row r="13" spans="1:7" x14ac:dyDescent="0.25">
      <c r="A13" s="15"/>
      <c r="B13" s="16"/>
      <c r="C13" s="16"/>
      <c r="D13" s="17"/>
      <c r="E13" s="19"/>
      <c r="F13" s="19"/>
      <c r="G13" s="19"/>
    </row>
    <row r="14" spans="1:7" x14ac:dyDescent="0.25">
      <c r="A14" s="15"/>
      <c r="B14" s="16"/>
      <c r="C14" s="16"/>
      <c r="D14" s="17"/>
      <c r="E14" s="19"/>
      <c r="F14" s="19"/>
      <c r="G14" s="19"/>
    </row>
    <row r="15" spans="1:7" x14ac:dyDescent="0.25">
      <c r="A15" s="15"/>
      <c r="B15" s="16"/>
      <c r="C15" s="16"/>
      <c r="D15" s="17"/>
      <c r="E15" s="19"/>
      <c r="F15" s="19"/>
      <c r="G15" s="19"/>
    </row>
    <row r="16" spans="1:7" x14ac:dyDescent="0.25">
      <c r="A16" s="15"/>
      <c r="B16" s="16"/>
      <c r="C16" s="16"/>
      <c r="D16" s="17"/>
      <c r="E16" s="19"/>
      <c r="F16" s="19"/>
      <c r="G16" s="19"/>
    </row>
    <row r="17" spans="1:7" x14ac:dyDescent="0.25">
      <c r="A17" s="15"/>
      <c r="B17" s="16"/>
      <c r="C17" s="16"/>
      <c r="D17" s="17"/>
      <c r="E17" s="19"/>
      <c r="F17" s="19"/>
      <c r="G17" s="19"/>
    </row>
    <row r="18" spans="1:7" x14ac:dyDescent="0.25">
      <c r="A18" s="15"/>
      <c r="B18" s="16"/>
      <c r="C18" s="16"/>
      <c r="D18" s="17"/>
      <c r="E18" s="19"/>
      <c r="F18" s="19"/>
      <c r="G18" s="19"/>
    </row>
    <row r="19" spans="1:7" x14ac:dyDescent="0.25">
      <c r="A19" s="15"/>
      <c r="B19" s="16"/>
      <c r="C19" s="16"/>
      <c r="D19" s="17"/>
      <c r="E19" s="19"/>
      <c r="F19" s="19"/>
      <c r="G19" s="19"/>
    </row>
    <row r="20" spans="1:7" x14ac:dyDescent="0.25">
      <c r="A20" s="15"/>
      <c r="B20" s="16"/>
      <c r="C20" s="16"/>
      <c r="D20" s="17"/>
      <c r="E20" s="19"/>
      <c r="F20" s="19"/>
      <c r="G20" s="19"/>
    </row>
    <row r="21" spans="1:7" x14ac:dyDescent="0.25">
      <c r="A21" s="15"/>
      <c r="B21" s="16"/>
      <c r="C21" s="16"/>
      <c r="D21" s="17"/>
      <c r="E21" s="19"/>
      <c r="F21" s="19"/>
      <c r="G21" s="19"/>
    </row>
  </sheetData>
  <mergeCells count="1">
    <mergeCell ref="A1:F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B11" sqref="B11"/>
    </sheetView>
  </sheetViews>
  <sheetFormatPr baseColWidth="10" defaultColWidth="9.140625" defaultRowHeight="15" x14ac:dyDescent="0.25"/>
  <cols>
    <col min="1" max="1" width="28.5703125" customWidth="1"/>
    <col min="2" max="2" width="23.5703125" customWidth="1"/>
    <col min="3" max="3" width="34" customWidth="1"/>
    <col min="4" max="4" width="38.5703125" customWidth="1"/>
    <col min="5" max="5" width="53.85546875" customWidth="1"/>
  </cols>
  <sheetData>
    <row r="1" spans="1:5" ht="18.75" x14ac:dyDescent="0.3">
      <c r="A1" s="51" t="s">
        <v>207</v>
      </c>
      <c r="B1" s="51"/>
      <c r="C1" s="51"/>
      <c r="D1" s="51"/>
    </row>
    <row r="2" spans="1:5" ht="18.75" customHeight="1" x14ac:dyDescent="0.25"/>
    <row r="3" spans="1:5" ht="12.75" customHeight="1" x14ac:dyDescent="0.25">
      <c r="A3" s="29"/>
      <c r="B3" s="29"/>
      <c r="C3" s="29"/>
      <c r="D3" s="29"/>
      <c r="E3" s="29"/>
    </row>
    <row r="4" spans="1:5" x14ac:dyDescent="0.25">
      <c r="A4" s="27" t="s">
        <v>205</v>
      </c>
      <c r="B4" s="30" t="s">
        <v>201</v>
      </c>
      <c r="C4" s="27" t="s">
        <v>199</v>
      </c>
      <c r="D4" s="30" t="s">
        <v>202</v>
      </c>
      <c r="E4" s="27" t="s">
        <v>198</v>
      </c>
    </row>
    <row r="5" spans="1:5" ht="17.25" x14ac:dyDescent="0.25">
      <c r="A5" s="34" t="s">
        <v>206</v>
      </c>
      <c r="B5" s="35">
        <v>35</v>
      </c>
      <c r="C5" s="34">
        <v>2658</v>
      </c>
      <c r="D5" s="35">
        <v>94</v>
      </c>
      <c r="E5" s="34">
        <v>484</v>
      </c>
    </row>
    <row r="6" spans="1:5" ht="15.75" x14ac:dyDescent="0.25">
      <c r="A6" s="36"/>
      <c r="B6" s="37"/>
      <c r="C6" s="36"/>
      <c r="D6" s="37"/>
      <c r="E6" s="36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Permisos carga por tipo de carg</vt:lpstr>
      <vt:lpstr>Evolucion Cronologica (ZAR)</vt:lpstr>
      <vt:lpstr>Vehiculos que han solicitado</vt:lpstr>
      <vt:lpstr>Tamaño de los ejes</vt:lpstr>
      <vt:lpstr>Tipo Sector-Movimiento</vt:lpstr>
      <vt:lpstr>Tipo Sector-Movimientos</vt:lpstr>
      <vt:lpstr>Consolidado Licencias de Conduc</vt:lpstr>
      <vt:lpstr>Licencias Policias</vt:lpstr>
      <vt:lpstr>Licencias Militares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Perez Ogando</dc:creator>
  <cp:lastModifiedBy>Cecilia Guzman</cp:lastModifiedBy>
  <dcterms:created xsi:type="dcterms:W3CDTF">2022-08-01T12:45:54Z</dcterms:created>
  <dcterms:modified xsi:type="dcterms:W3CDTF">2025-05-20T18:24:10Z</dcterms:modified>
</cp:coreProperties>
</file>