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ESTADISTICA INSTITUCIONALES\"/>
    </mc:Choice>
  </mc:AlternateContent>
  <bookViews>
    <workbookView xWindow="0" yWindow="0" windowWidth="28800" windowHeight="12210" firstSheet="2" activeTab="2"/>
  </bookViews>
  <sheets>
    <sheet name="LICENCIA DE CONDUCIR" sheetId="1" r:id="rId1"/>
    <sheet name="TRANSPORTE DE CARGA " sheetId="2" r:id="rId2"/>
    <sheet name="VEHICULOS DE MOTOR" sheetId="4" r:id="rId3"/>
    <sheet name="TRANSPORTE DE PASAJEROS" sheetId="6" r:id="rId4"/>
    <sheet name="TRÁNSITO Y VIALIDAD" sheetId="8" r:id="rId5"/>
    <sheet name="ENEVIAL" sheetId="5" r:id="rId6"/>
  </sheets>
  <externalReferences>
    <externalReference r:id="rId7"/>
  </externalReferences>
  <definedNames>
    <definedName name="_xlnm.Print_Area" localSheetId="5">ENEVIAL!$A$1:$AA$78</definedName>
    <definedName name="_xlnm.Print_Area" localSheetId="4">'TRÁNSITO Y VIALIDAD'!$A$1:$T$134</definedName>
    <definedName name="_xlnm.Print_Area" localSheetId="1">'TRANSPORTE DE CARGA '!$A$4:$T$263</definedName>
    <definedName name="_xlnm.Print_Area" localSheetId="3">'TRANSPORTE DE PASAJEROS'!$A$1:$U$73</definedName>
    <definedName name="_xlnm.Print_Area" localSheetId="2">'VEHICULOS DE MOTOR'!$A$1:$U$54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8" i="1" l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50" i="1"/>
  <c r="N9" i="6" l="1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8" i="6"/>
  <c r="S8" i="5" l="1"/>
  <c r="N12" i="5"/>
  <c r="O256" i="1"/>
  <c r="O257" i="1"/>
  <c r="O258" i="1"/>
  <c r="O259" i="1"/>
  <c r="O260" i="1"/>
  <c r="O261" i="1"/>
  <c r="O262" i="1"/>
  <c r="O263" i="1"/>
  <c r="O264" i="1"/>
  <c r="O265" i="1"/>
  <c r="O266" i="1"/>
  <c r="O255" i="1"/>
  <c r="N10" i="4"/>
  <c r="N11" i="4"/>
  <c r="N12" i="4"/>
  <c r="N13" i="4"/>
  <c r="N14" i="4"/>
  <c r="N15" i="4"/>
  <c r="N9" i="4"/>
  <c r="N12" i="2" l="1"/>
  <c r="N13" i="2"/>
  <c r="N14" i="2"/>
  <c r="N15" i="2"/>
  <c r="N11" i="2"/>
  <c r="N11" i="8"/>
  <c r="N12" i="8"/>
  <c r="N13" i="8"/>
  <c r="N14" i="8"/>
  <c r="N15" i="8"/>
  <c r="N16" i="8"/>
  <c r="N17" i="8"/>
  <c r="N18" i="8"/>
  <c r="N10" i="8"/>
  <c r="N9" i="5"/>
  <c r="N10" i="5"/>
  <c r="N11" i="5"/>
  <c r="N8" i="5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3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74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29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13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32" i="1"/>
  <c r="G336" i="1"/>
  <c r="K336" i="1"/>
  <c r="O352" i="1"/>
  <c r="O353" i="1"/>
  <c r="O354" i="1"/>
  <c r="O355" i="1"/>
  <c r="O351" i="1"/>
  <c r="O364" i="1"/>
  <c r="O365" i="1"/>
  <c r="O366" i="1"/>
  <c r="O367" i="1"/>
  <c r="O363" i="1"/>
  <c r="O376" i="1"/>
  <c r="O377" i="1"/>
  <c r="O378" i="1"/>
  <c r="O375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14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192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71" i="1"/>
  <c r="O127" i="1"/>
  <c r="O128" i="1"/>
  <c r="O129" i="1"/>
  <c r="O130" i="1"/>
  <c r="O131" i="1"/>
  <c r="O132" i="1"/>
  <c r="O133" i="1"/>
  <c r="O134" i="1"/>
  <c r="O135" i="1"/>
  <c r="O136" i="1"/>
  <c r="O137" i="1"/>
  <c r="O139" i="1"/>
  <c r="O140" i="1"/>
  <c r="O141" i="1"/>
  <c r="O142" i="1"/>
  <c r="O126" i="1"/>
  <c r="O110" i="1"/>
  <c r="O111" i="1"/>
  <c r="O112" i="1"/>
  <c r="O113" i="1"/>
  <c r="O114" i="1"/>
  <c r="O115" i="1"/>
  <c r="O116" i="1"/>
  <c r="O117" i="1"/>
  <c r="O118" i="1"/>
  <c r="O119" i="1"/>
  <c r="O109" i="1"/>
  <c r="O97" i="1"/>
  <c r="O98" i="1"/>
  <c r="O99" i="1"/>
  <c r="O100" i="1"/>
  <c r="O101" i="1"/>
  <c r="O96" i="1"/>
  <c r="O86" i="1"/>
  <c r="O87" i="1"/>
  <c r="O88" i="1"/>
  <c r="O89" i="1"/>
  <c r="O90" i="1"/>
  <c r="O85" i="1"/>
  <c r="O74" i="1"/>
  <c r="O75" i="1"/>
  <c r="O76" i="1"/>
  <c r="O77" i="1"/>
  <c r="O78" i="1"/>
  <c r="O73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42" i="1"/>
  <c r="O32" i="1"/>
  <c r="O31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3" i="1"/>
  <c r="O34" i="1"/>
  <c r="O7" i="1"/>
  <c r="K8" i="1"/>
  <c r="J15" i="2"/>
  <c r="J14" i="2"/>
  <c r="J13" i="2"/>
  <c r="J12" i="2"/>
  <c r="J11" i="2"/>
  <c r="J18" i="6"/>
  <c r="S9" i="6"/>
  <c r="S8" i="6"/>
  <c r="J29" i="6"/>
  <c r="I29" i="6"/>
  <c r="H29" i="6"/>
  <c r="G29" i="6"/>
  <c r="J28" i="6"/>
  <c r="J27" i="6"/>
  <c r="S10" i="6"/>
  <c r="S11" i="6"/>
  <c r="T336" i="1" l="1"/>
  <c r="E64" i="2"/>
  <c r="E65" i="2"/>
  <c r="E45" i="2"/>
  <c r="K45" i="2" s="1"/>
  <c r="E46" i="2"/>
  <c r="E47" i="2"/>
  <c r="E48" i="2"/>
  <c r="E49" i="2"/>
  <c r="E50" i="2"/>
  <c r="E51" i="2"/>
  <c r="E52" i="2"/>
  <c r="K376" i="1"/>
  <c r="K377" i="1"/>
  <c r="K378" i="1"/>
  <c r="K375" i="1"/>
  <c r="K364" i="1"/>
  <c r="K365" i="1"/>
  <c r="K366" i="1"/>
  <c r="K367" i="1"/>
  <c r="K363" i="1"/>
  <c r="K352" i="1"/>
  <c r="K353" i="1"/>
  <c r="K354" i="1"/>
  <c r="K355" i="1"/>
  <c r="K351" i="1"/>
  <c r="K333" i="1"/>
  <c r="K334" i="1"/>
  <c r="K337" i="1"/>
  <c r="K335" i="1"/>
  <c r="K338" i="1"/>
  <c r="K339" i="1"/>
  <c r="K340" i="1"/>
  <c r="K341" i="1"/>
  <c r="K342" i="1"/>
  <c r="K343" i="1"/>
  <c r="K344" i="1"/>
  <c r="K332" i="1"/>
  <c r="K314" i="1"/>
  <c r="K315" i="1"/>
  <c r="K317" i="1"/>
  <c r="K318" i="1"/>
  <c r="K316" i="1"/>
  <c r="K319" i="1"/>
  <c r="K320" i="1"/>
  <c r="K321" i="1"/>
  <c r="K322" i="1"/>
  <c r="K323" i="1"/>
  <c r="K324" i="1"/>
  <c r="K325" i="1"/>
  <c r="K313" i="1"/>
  <c r="K294" i="1"/>
  <c r="K295" i="1"/>
  <c r="K297" i="1"/>
  <c r="K298" i="1"/>
  <c r="K296" i="1"/>
  <c r="K299" i="1"/>
  <c r="K300" i="1"/>
  <c r="K301" i="1"/>
  <c r="K302" i="1"/>
  <c r="K303" i="1"/>
  <c r="K304" i="1"/>
  <c r="K305" i="1"/>
  <c r="K293" i="1"/>
  <c r="K275" i="1"/>
  <c r="K276" i="1"/>
  <c r="K278" i="1"/>
  <c r="K279" i="1"/>
  <c r="K277" i="1"/>
  <c r="K280" i="1"/>
  <c r="K281" i="1"/>
  <c r="K282" i="1"/>
  <c r="K283" i="1"/>
  <c r="K284" i="1"/>
  <c r="K285" i="1"/>
  <c r="K286" i="1"/>
  <c r="K274" i="1"/>
  <c r="K256" i="1"/>
  <c r="K258" i="1"/>
  <c r="K259" i="1"/>
  <c r="K257" i="1"/>
  <c r="K260" i="1"/>
  <c r="K261" i="1"/>
  <c r="K262" i="1"/>
  <c r="K263" i="1"/>
  <c r="K264" i="1"/>
  <c r="K265" i="1"/>
  <c r="K266" i="1"/>
  <c r="K255" i="1"/>
  <c r="K235" i="1"/>
  <c r="K236" i="1"/>
  <c r="K238" i="1"/>
  <c r="K239" i="1"/>
  <c r="K240" i="1"/>
  <c r="K237" i="1"/>
  <c r="K241" i="1"/>
  <c r="K242" i="1"/>
  <c r="K243" i="1"/>
  <c r="K244" i="1"/>
  <c r="K245" i="1"/>
  <c r="K246" i="1"/>
  <c r="K247" i="1"/>
  <c r="K23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14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192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71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50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26" i="1"/>
  <c r="K110" i="1"/>
  <c r="K111" i="1"/>
  <c r="K112" i="1"/>
  <c r="K113" i="1"/>
  <c r="K114" i="1"/>
  <c r="K115" i="1"/>
  <c r="K116" i="1"/>
  <c r="K117" i="1"/>
  <c r="K118" i="1"/>
  <c r="K119" i="1"/>
  <c r="K109" i="1"/>
  <c r="K97" i="1"/>
  <c r="K98" i="1"/>
  <c r="K99" i="1"/>
  <c r="K100" i="1"/>
  <c r="K101" i="1"/>
  <c r="K96" i="1"/>
  <c r="K74" i="1"/>
  <c r="K75" i="1"/>
  <c r="K76" i="1"/>
  <c r="K77" i="1"/>
  <c r="K78" i="1"/>
  <c r="K73" i="1"/>
  <c r="K86" i="1"/>
  <c r="K87" i="1"/>
  <c r="K88" i="1"/>
  <c r="K89" i="1"/>
  <c r="K90" i="1"/>
  <c r="K85" i="1"/>
  <c r="J79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42" i="1"/>
  <c r="I66" i="1"/>
  <c r="H66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7" i="1"/>
  <c r="I16" i="4"/>
  <c r="H16" i="4"/>
  <c r="G16" i="4"/>
  <c r="J15" i="4"/>
  <c r="J14" i="4"/>
  <c r="J13" i="4"/>
  <c r="J12" i="4"/>
  <c r="J11" i="4"/>
  <c r="J16" i="4" s="1"/>
  <c r="J10" i="4"/>
  <c r="J9" i="4"/>
  <c r="J18" i="8" l="1"/>
  <c r="J17" i="8"/>
  <c r="J16" i="8"/>
  <c r="J15" i="8"/>
  <c r="J14" i="8"/>
  <c r="J13" i="8"/>
  <c r="J12" i="8"/>
  <c r="J11" i="8"/>
  <c r="I12" i="5"/>
  <c r="H12" i="5"/>
  <c r="G12" i="5"/>
  <c r="J8" i="5"/>
  <c r="J12" i="5"/>
  <c r="J11" i="5"/>
  <c r="S11" i="5" s="1"/>
  <c r="J10" i="5"/>
  <c r="J9" i="5"/>
  <c r="F10" i="8"/>
  <c r="S10" i="8" s="1"/>
  <c r="F10" i="6"/>
  <c r="S10" i="5"/>
  <c r="S9" i="5"/>
  <c r="F12" i="5"/>
  <c r="E12" i="5"/>
  <c r="D12" i="5"/>
  <c r="C12" i="5"/>
  <c r="S10" i="4" l="1"/>
  <c r="S9" i="4"/>
  <c r="E34" i="8"/>
  <c r="D34" i="8"/>
  <c r="C34" i="8"/>
  <c r="F15" i="4"/>
  <c r="F14" i="4"/>
  <c r="F13" i="4"/>
  <c r="F12" i="4"/>
  <c r="F11" i="4"/>
  <c r="F10" i="4"/>
  <c r="F9" i="4"/>
  <c r="E16" i="4"/>
  <c r="D16" i="4"/>
  <c r="C16" i="4"/>
  <c r="S28" i="6" l="1"/>
  <c r="S20" i="6"/>
  <c r="S17" i="6"/>
  <c r="E29" i="6"/>
  <c r="D29" i="6"/>
  <c r="C29" i="6"/>
  <c r="F28" i="6"/>
  <c r="F27" i="6"/>
  <c r="S27" i="6" s="1"/>
  <c r="F26" i="6"/>
  <c r="S26" i="6" s="1"/>
  <c r="F25" i="6"/>
  <c r="S25" i="6" s="1"/>
  <c r="F24" i="6"/>
  <c r="S24" i="6" s="1"/>
  <c r="F23" i="6"/>
  <c r="S23" i="6" s="1"/>
  <c r="F22" i="6"/>
  <c r="S22" i="6" s="1"/>
  <c r="F21" i="6"/>
  <c r="S21" i="6" s="1"/>
  <c r="F20" i="6"/>
  <c r="F19" i="6"/>
  <c r="S19" i="6" s="1"/>
  <c r="F18" i="6"/>
  <c r="S18" i="6" s="1"/>
  <c r="F17" i="6"/>
  <c r="F16" i="6"/>
  <c r="S16" i="6" s="1"/>
  <c r="F15" i="6"/>
  <c r="S15" i="6" s="1"/>
  <c r="F14" i="6"/>
  <c r="S14" i="6" s="1"/>
  <c r="F13" i="6"/>
  <c r="S13" i="6" s="1"/>
  <c r="F12" i="6"/>
  <c r="S12" i="6" s="1"/>
  <c r="F11" i="6"/>
  <c r="F9" i="6"/>
  <c r="F8" i="6"/>
  <c r="S15" i="2"/>
  <c r="S13" i="2"/>
  <c r="G65" i="1"/>
  <c r="T65" i="1" s="1"/>
  <c r="G64" i="1"/>
  <c r="T64" i="1" s="1"/>
  <c r="G63" i="1"/>
  <c r="T63" i="1" s="1"/>
  <c r="G62" i="1"/>
  <c r="T62" i="1" s="1"/>
  <c r="F15" i="2"/>
  <c r="F14" i="2"/>
  <c r="S14" i="2" s="1"/>
  <c r="F13" i="2"/>
  <c r="F12" i="2"/>
  <c r="S12" i="2" s="1"/>
  <c r="F11" i="2"/>
  <c r="S11" i="2" s="1"/>
  <c r="G367" i="1"/>
  <c r="G366" i="1"/>
  <c r="G365" i="1"/>
  <c r="G364" i="1"/>
  <c r="G363" i="1"/>
  <c r="G7" i="1"/>
  <c r="T7" i="1" s="1"/>
  <c r="G8" i="1"/>
  <c r="G9" i="1"/>
  <c r="G10" i="1"/>
  <c r="G11" i="1"/>
  <c r="G12" i="1"/>
  <c r="G13" i="1"/>
  <c r="G14" i="1"/>
  <c r="T14" i="1" s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R16" i="2"/>
  <c r="E16" i="2"/>
  <c r="G16" i="2"/>
  <c r="H16" i="2"/>
  <c r="I16" i="2"/>
  <c r="K16" i="2"/>
  <c r="L16" i="2"/>
  <c r="M16" i="2"/>
  <c r="O16" i="2"/>
  <c r="P16" i="2"/>
  <c r="Q16" i="2"/>
  <c r="R368" i="1"/>
  <c r="Q368" i="1"/>
  <c r="P368" i="1"/>
  <c r="N368" i="1"/>
  <c r="M368" i="1"/>
  <c r="L368" i="1"/>
  <c r="J368" i="1"/>
  <c r="I368" i="1"/>
  <c r="H368" i="1"/>
  <c r="F368" i="1"/>
  <c r="E368" i="1"/>
  <c r="D368" i="1"/>
  <c r="K368" i="1"/>
  <c r="G139" i="1"/>
  <c r="G140" i="1"/>
  <c r="G141" i="1"/>
  <c r="G142" i="1"/>
  <c r="G138" i="1"/>
  <c r="G61" i="1"/>
  <c r="P120" i="1"/>
  <c r="P79" i="1"/>
  <c r="K12" i="5"/>
  <c r="L12" i="5"/>
  <c r="M12" i="5"/>
  <c r="O12" i="5"/>
  <c r="P12" i="5"/>
  <c r="Q12" i="5"/>
  <c r="F11" i="5"/>
  <c r="F10" i="5"/>
  <c r="R12" i="5"/>
  <c r="F9" i="5"/>
  <c r="F8" i="5"/>
  <c r="K36" i="2"/>
  <c r="I37" i="2"/>
  <c r="G37" i="2"/>
  <c r="C37" i="2"/>
  <c r="E37" i="2"/>
  <c r="I77" i="2"/>
  <c r="G77" i="2"/>
  <c r="E77" i="2"/>
  <c r="C77" i="2"/>
  <c r="K76" i="2"/>
  <c r="K75" i="2"/>
  <c r="K74" i="2"/>
  <c r="I66" i="2"/>
  <c r="G66" i="2"/>
  <c r="E66" i="2"/>
  <c r="C66" i="2"/>
  <c r="K65" i="2"/>
  <c r="K64" i="2"/>
  <c r="K63" i="2"/>
  <c r="K62" i="2"/>
  <c r="I53" i="2"/>
  <c r="G53" i="2"/>
  <c r="E53" i="2"/>
  <c r="C53" i="2"/>
  <c r="K52" i="2"/>
  <c r="K51" i="2"/>
  <c r="K50" i="2"/>
  <c r="K49" i="2"/>
  <c r="K48" i="2"/>
  <c r="K47" i="2"/>
  <c r="K46" i="2"/>
  <c r="K33" i="2"/>
  <c r="K32" i="2"/>
  <c r="K30" i="2"/>
  <c r="K31" i="2"/>
  <c r="K29" i="2"/>
  <c r="K28" i="2"/>
  <c r="F16" i="2" l="1"/>
  <c r="G368" i="1"/>
  <c r="T34" i="1"/>
  <c r="T367" i="1"/>
  <c r="T31" i="1"/>
  <c r="T32" i="1"/>
  <c r="T29" i="1"/>
  <c r="T24" i="1"/>
  <c r="T19" i="1"/>
  <c r="T17" i="1"/>
  <c r="T13" i="1"/>
  <c r="T18" i="1"/>
  <c r="T22" i="1"/>
  <c r="T12" i="1"/>
  <c r="T16" i="1"/>
  <c r="T10" i="1"/>
  <c r="T33" i="1"/>
  <c r="T30" i="1"/>
  <c r="T28" i="1"/>
  <c r="T21" i="1"/>
  <c r="T11" i="1"/>
  <c r="T8" i="1"/>
  <c r="T9" i="1"/>
  <c r="T25" i="1"/>
  <c r="T20" i="1"/>
  <c r="T15" i="1"/>
  <c r="T26" i="1"/>
  <c r="T27" i="1"/>
  <c r="T23" i="1"/>
  <c r="N16" i="2"/>
  <c r="J16" i="2"/>
  <c r="O368" i="1"/>
  <c r="T364" i="1"/>
  <c r="T366" i="1"/>
  <c r="T365" i="1"/>
  <c r="S368" i="1"/>
  <c r="T363" i="1"/>
  <c r="T140" i="1"/>
  <c r="T142" i="1"/>
  <c r="T139" i="1"/>
  <c r="T141" i="1"/>
  <c r="T61" i="1"/>
  <c r="T138" i="1"/>
  <c r="T240" i="1"/>
  <c r="R35" i="1"/>
  <c r="Q35" i="1"/>
  <c r="K77" i="2"/>
  <c r="K66" i="2"/>
  <c r="K53" i="2"/>
  <c r="K27" i="2"/>
  <c r="K34" i="2"/>
  <c r="K35" i="2"/>
  <c r="K26" i="2"/>
  <c r="T368" i="1" l="1"/>
  <c r="S16" i="2"/>
  <c r="K37" i="2"/>
  <c r="E35" i="1"/>
  <c r="F35" i="1"/>
  <c r="H35" i="1"/>
  <c r="I35" i="1"/>
  <c r="J35" i="1"/>
  <c r="L35" i="1"/>
  <c r="M35" i="1"/>
  <c r="N35" i="1"/>
  <c r="P35" i="1"/>
  <c r="G376" i="1"/>
  <c r="G377" i="1"/>
  <c r="G378" i="1"/>
  <c r="E379" i="1"/>
  <c r="F379" i="1"/>
  <c r="H379" i="1"/>
  <c r="I379" i="1"/>
  <c r="J379" i="1"/>
  <c r="L379" i="1"/>
  <c r="M379" i="1"/>
  <c r="N379" i="1"/>
  <c r="P379" i="1"/>
  <c r="Q379" i="1"/>
  <c r="R379" i="1"/>
  <c r="G352" i="1"/>
  <c r="G353" i="1"/>
  <c r="G354" i="1"/>
  <c r="G355" i="1"/>
  <c r="E356" i="1"/>
  <c r="F356" i="1"/>
  <c r="H356" i="1"/>
  <c r="I356" i="1"/>
  <c r="J356" i="1"/>
  <c r="L356" i="1"/>
  <c r="M356" i="1"/>
  <c r="N356" i="1"/>
  <c r="P356" i="1"/>
  <c r="Q356" i="1"/>
  <c r="R356" i="1"/>
  <c r="G333" i="1"/>
  <c r="G334" i="1"/>
  <c r="G337" i="1"/>
  <c r="G335" i="1"/>
  <c r="G338" i="1"/>
  <c r="G339" i="1"/>
  <c r="G340" i="1"/>
  <c r="G341" i="1"/>
  <c r="G342" i="1"/>
  <c r="G343" i="1"/>
  <c r="G344" i="1"/>
  <c r="E345" i="1"/>
  <c r="F345" i="1"/>
  <c r="H345" i="1"/>
  <c r="I345" i="1"/>
  <c r="J345" i="1"/>
  <c r="L345" i="1"/>
  <c r="M345" i="1"/>
  <c r="N345" i="1"/>
  <c r="P345" i="1"/>
  <c r="Q345" i="1"/>
  <c r="R345" i="1"/>
  <c r="G314" i="1"/>
  <c r="G315" i="1"/>
  <c r="G317" i="1"/>
  <c r="G318" i="1"/>
  <c r="G316" i="1"/>
  <c r="G319" i="1"/>
  <c r="G320" i="1"/>
  <c r="G321" i="1"/>
  <c r="G322" i="1"/>
  <c r="G323" i="1"/>
  <c r="G324" i="1"/>
  <c r="G325" i="1"/>
  <c r="E326" i="1"/>
  <c r="F326" i="1"/>
  <c r="H326" i="1"/>
  <c r="I326" i="1"/>
  <c r="J326" i="1"/>
  <c r="L326" i="1"/>
  <c r="M326" i="1"/>
  <c r="N326" i="1"/>
  <c r="P326" i="1"/>
  <c r="Q326" i="1"/>
  <c r="R326" i="1"/>
  <c r="G294" i="1"/>
  <c r="G295" i="1"/>
  <c r="G297" i="1"/>
  <c r="G298" i="1"/>
  <c r="G296" i="1"/>
  <c r="G299" i="1"/>
  <c r="G300" i="1"/>
  <c r="G301" i="1"/>
  <c r="G302" i="1"/>
  <c r="G303" i="1"/>
  <c r="G304" i="1"/>
  <c r="G305" i="1"/>
  <c r="E306" i="1"/>
  <c r="F306" i="1"/>
  <c r="H306" i="1"/>
  <c r="I306" i="1"/>
  <c r="J306" i="1"/>
  <c r="L306" i="1"/>
  <c r="M306" i="1"/>
  <c r="N306" i="1"/>
  <c r="P306" i="1"/>
  <c r="Q306" i="1"/>
  <c r="R306" i="1"/>
  <c r="G275" i="1"/>
  <c r="G276" i="1"/>
  <c r="G278" i="1"/>
  <c r="G279" i="1"/>
  <c r="G277" i="1"/>
  <c r="G280" i="1"/>
  <c r="G281" i="1"/>
  <c r="G282" i="1"/>
  <c r="G283" i="1"/>
  <c r="G284" i="1"/>
  <c r="G285" i="1"/>
  <c r="G286" i="1"/>
  <c r="E287" i="1"/>
  <c r="F287" i="1"/>
  <c r="H287" i="1"/>
  <c r="I287" i="1"/>
  <c r="J287" i="1"/>
  <c r="L287" i="1"/>
  <c r="M287" i="1"/>
  <c r="N287" i="1"/>
  <c r="P287" i="1"/>
  <c r="Q287" i="1"/>
  <c r="R287" i="1"/>
  <c r="G256" i="1"/>
  <c r="G258" i="1"/>
  <c r="G259" i="1"/>
  <c r="G257" i="1"/>
  <c r="G260" i="1"/>
  <c r="G261" i="1"/>
  <c r="G262" i="1"/>
  <c r="G263" i="1"/>
  <c r="G264" i="1"/>
  <c r="G265" i="1"/>
  <c r="G266" i="1"/>
  <c r="E267" i="1"/>
  <c r="F267" i="1"/>
  <c r="H267" i="1"/>
  <c r="I267" i="1"/>
  <c r="J267" i="1"/>
  <c r="L267" i="1"/>
  <c r="M267" i="1"/>
  <c r="N267" i="1"/>
  <c r="P267" i="1"/>
  <c r="Q267" i="1"/>
  <c r="R267" i="1"/>
  <c r="G235" i="1"/>
  <c r="G236" i="1"/>
  <c r="G238" i="1"/>
  <c r="G239" i="1"/>
  <c r="G237" i="1"/>
  <c r="G241" i="1"/>
  <c r="G242" i="1"/>
  <c r="G243" i="1"/>
  <c r="G244" i="1"/>
  <c r="G245" i="1"/>
  <c r="G246" i="1"/>
  <c r="G247" i="1"/>
  <c r="E248" i="1"/>
  <c r="F248" i="1"/>
  <c r="H248" i="1"/>
  <c r="I248" i="1"/>
  <c r="J248" i="1"/>
  <c r="L248" i="1"/>
  <c r="M248" i="1"/>
  <c r="N248" i="1"/>
  <c r="P248" i="1"/>
  <c r="Q248" i="1"/>
  <c r="R248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E227" i="1"/>
  <c r="F227" i="1"/>
  <c r="H227" i="1"/>
  <c r="I227" i="1"/>
  <c r="J227" i="1"/>
  <c r="L227" i="1"/>
  <c r="M227" i="1"/>
  <c r="N227" i="1"/>
  <c r="P227" i="1"/>
  <c r="Q227" i="1"/>
  <c r="R227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E207" i="1"/>
  <c r="F207" i="1"/>
  <c r="H207" i="1"/>
  <c r="I207" i="1"/>
  <c r="J207" i="1"/>
  <c r="L207" i="1"/>
  <c r="M207" i="1"/>
  <c r="N207" i="1"/>
  <c r="P207" i="1"/>
  <c r="Q207" i="1"/>
  <c r="R207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E186" i="1"/>
  <c r="F186" i="1"/>
  <c r="H186" i="1"/>
  <c r="I186" i="1"/>
  <c r="J186" i="1"/>
  <c r="L186" i="1"/>
  <c r="M186" i="1"/>
  <c r="N186" i="1"/>
  <c r="P186" i="1"/>
  <c r="Q186" i="1"/>
  <c r="R186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E164" i="1"/>
  <c r="F164" i="1"/>
  <c r="H164" i="1"/>
  <c r="I164" i="1"/>
  <c r="J164" i="1"/>
  <c r="L164" i="1"/>
  <c r="M164" i="1"/>
  <c r="N164" i="1"/>
  <c r="P164" i="1"/>
  <c r="Q164" i="1"/>
  <c r="R164" i="1"/>
  <c r="G127" i="1"/>
  <c r="G128" i="1"/>
  <c r="G129" i="1"/>
  <c r="G130" i="1"/>
  <c r="G131" i="1"/>
  <c r="G132" i="1"/>
  <c r="G133" i="1"/>
  <c r="G134" i="1"/>
  <c r="G135" i="1"/>
  <c r="G136" i="1"/>
  <c r="G137" i="1"/>
  <c r="G126" i="1"/>
  <c r="E143" i="1"/>
  <c r="F143" i="1"/>
  <c r="H143" i="1"/>
  <c r="I143" i="1"/>
  <c r="J143" i="1"/>
  <c r="L143" i="1"/>
  <c r="M143" i="1"/>
  <c r="N143" i="1"/>
  <c r="P143" i="1"/>
  <c r="Q143" i="1"/>
  <c r="R143" i="1"/>
  <c r="Q120" i="1"/>
  <c r="R120" i="1"/>
  <c r="G110" i="1"/>
  <c r="G111" i="1"/>
  <c r="G112" i="1"/>
  <c r="G113" i="1"/>
  <c r="G114" i="1"/>
  <c r="G115" i="1"/>
  <c r="G116" i="1"/>
  <c r="G117" i="1"/>
  <c r="G118" i="1"/>
  <c r="G119" i="1"/>
  <c r="E120" i="1"/>
  <c r="F120" i="1"/>
  <c r="H120" i="1"/>
  <c r="I120" i="1"/>
  <c r="J120" i="1"/>
  <c r="L120" i="1"/>
  <c r="M120" i="1"/>
  <c r="N120" i="1"/>
  <c r="G97" i="1"/>
  <c r="G98" i="1"/>
  <c r="G99" i="1"/>
  <c r="G100" i="1"/>
  <c r="G101" i="1"/>
  <c r="E102" i="1"/>
  <c r="F102" i="1"/>
  <c r="H102" i="1"/>
  <c r="I102" i="1"/>
  <c r="J102" i="1"/>
  <c r="L102" i="1"/>
  <c r="M102" i="1"/>
  <c r="N102" i="1"/>
  <c r="P102" i="1"/>
  <c r="Q102" i="1"/>
  <c r="R102" i="1"/>
  <c r="G86" i="1"/>
  <c r="G87" i="1"/>
  <c r="G88" i="1"/>
  <c r="G89" i="1"/>
  <c r="G90" i="1"/>
  <c r="E91" i="1"/>
  <c r="F91" i="1"/>
  <c r="H91" i="1"/>
  <c r="I91" i="1"/>
  <c r="J91" i="1"/>
  <c r="L91" i="1"/>
  <c r="M91" i="1"/>
  <c r="N91" i="1"/>
  <c r="P91" i="1"/>
  <c r="Q91" i="1"/>
  <c r="R91" i="1"/>
  <c r="G74" i="1"/>
  <c r="G75" i="1"/>
  <c r="G76" i="1"/>
  <c r="G77" i="1"/>
  <c r="G78" i="1"/>
  <c r="E79" i="1"/>
  <c r="F79" i="1"/>
  <c r="H79" i="1"/>
  <c r="I79" i="1"/>
  <c r="L79" i="1"/>
  <c r="M79" i="1"/>
  <c r="N79" i="1"/>
  <c r="Q79" i="1"/>
  <c r="R79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42" i="1"/>
  <c r="T42" i="1" s="1"/>
  <c r="E66" i="1"/>
  <c r="F66" i="1"/>
  <c r="J66" i="1"/>
  <c r="L66" i="1"/>
  <c r="M66" i="1"/>
  <c r="N66" i="1"/>
  <c r="P66" i="1"/>
  <c r="Q66" i="1"/>
  <c r="R66" i="1"/>
  <c r="D66" i="1"/>
  <c r="T137" i="1" l="1"/>
  <c r="S356" i="1"/>
  <c r="T279" i="1"/>
  <c r="K379" i="1"/>
  <c r="O379" i="1"/>
  <c r="S120" i="1"/>
  <c r="T114" i="1"/>
  <c r="T87" i="1"/>
  <c r="T75" i="1"/>
  <c r="T55" i="1"/>
  <c r="T51" i="1"/>
  <c r="T46" i="1"/>
  <c r="S79" i="1"/>
  <c r="T57" i="1"/>
  <c r="T49" i="1"/>
  <c r="T45" i="1"/>
  <c r="S186" i="1"/>
  <c r="T59" i="1"/>
  <c r="T47" i="1"/>
  <c r="T58" i="1"/>
  <c r="T54" i="1"/>
  <c r="T50" i="1"/>
  <c r="T116" i="1"/>
  <c r="T115" i="1"/>
  <c r="S306" i="1"/>
  <c r="T53" i="1"/>
  <c r="T60" i="1"/>
  <c r="T56" i="1"/>
  <c r="T52" i="1"/>
  <c r="T48" i="1"/>
  <c r="T44" i="1"/>
  <c r="T97" i="1"/>
  <c r="S248" i="1"/>
  <c r="S267" i="1"/>
  <c r="S345" i="1"/>
  <c r="S91" i="1"/>
  <c r="S227" i="1"/>
  <c r="O66" i="1"/>
  <c r="S379" i="1"/>
  <c r="T99" i="1"/>
  <c r="S143" i="1"/>
  <c r="S326" i="1"/>
  <c r="K66" i="1"/>
  <c r="S66" i="1"/>
  <c r="T43" i="1"/>
  <c r="T101" i="1"/>
  <c r="S164" i="1"/>
  <c r="S287" i="1"/>
  <c r="S35" i="1"/>
  <c r="S207" i="1"/>
  <c r="G143" i="1"/>
  <c r="T117" i="1"/>
  <c r="T113" i="1"/>
  <c r="T119" i="1"/>
  <c r="T111" i="1"/>
  <c r="T118" i="1"/>
  <c r="T110" i="1"/>
  <c r="T112" i="1"/>
  <c r="T100" i="1"/>
  <c r="S102" i="1"/>
  <c r="T98" i="1"/>
  <c r="T88" i="1"/>
  <c r="T90" i="1"/>
  <c r="T86" i="1"/>
  <c r="T89" i="1"/>
  <c r="T78" i="1"/>
  <c r="T74" i="1"/>
  <c r="T77" i="1"/>
  <c r="T76" i="1"/>
  <c r="G66" i="1"/>
  <c r="G375" i="1"/>
  <c r="G379" i="1" s="1"/>
  <c r="T355" i="1"/>
  <c r="T353" i="1"/>
  <c r="T354" i="1"/>
  <c r="O356" i="1"/>
  <c r="K356" i="1"/>
  <c r="T66" i="1" l="1"/>
  <c r="Y7" i="1" s="1"/>
  <c r="G351" i="1"/>
  <c r="G356" i="1" s="1"/>
  <c r="D356" i="1"/>
  <c r="O345" i="1"/>
  <c r="K345" i="1"/>
  <c r="G332" i="1" l="1"/>
  <c r="G345" i="1" s="1"/>
  <c r="O326" i="1"/>
  <c r="K326" i="1"/>
  <c r="G313" i="1" l="1"/>
  <c r="G326" i="1" s="1"/>
  <c r="O306" i="1"/>
  <c r="K306" i="1"/>
  <c r="T298" i="1" l="1"/>
  <c r="D306" i="1"/>
  <c r="T296" i="1"/>
  <c r="G293" i="1"/>
  <c r="G306" i="1" s="1"/>
  <c r="O287" i="1"/>
  <c r="K287" i="1"/>
  <c r="G274" i="1" l="1"/>
  <c r="G287" i="1" s="1"/>
  <c r="O267" i="1"/>
  <c r="K267" i="1"/>
  <c r="G255" i="1" l="1"/>
  <c r="G267" i="1" s="1"/>
  <c r="O248" i="1"/>
  <c r="K248" i="1"/>
  <c r="T239" i="1" l="1"/>
  <c r="G234" i="1"/>
  <c r="G248" i="1" s="1"/>
  <c r="O227" i="1"/>
  <c r="K227" i="1"/>
  <c r="D227" i="1" l="1"/>
  <c r="G214" i="1"/>
  <c r="G227" i="1" s="1"/>
  <c r="O207" i="1"/>
  <c r="K207" i="1"/>
  <c r="G192" i="1" l="1"/>
  <c r="G207" i="1" s="1"/>
  <c r="D207" i="1"/>
  <c r="O186" i="1"/>
  <c r="K186" i="1"/>
  <c r="G171" i="1" l="1"/>
  <c r="G186" i="1" s="1"/>
  <c r="O164" i="1"/>
  <c r="K164" i="1"/>
  <c r="G150" i="1" l="1"/>
  <c r="G164" i="1" s="1"/>
  <c r="D164" i="1"/>
  <c r="O143" i="1"/>
  <c r="K143" i="1"/>
  <c r="D143" i="1" l="1"/>
  <c r="O120" i="1"/>
  <c r="K120" i="1"/>
  <c r="D120" i="1" l="1"/>
  <c r="G109" i="1"/>
  <c r="G120" i="1" s="1"/>
  <c r="O102" i="1"/>
  <c r="K102" i="1"/>
  <c r="T109" i="1" l="1"/>
  <c r="T120" i="1" s="1"/>
  <c r="Y11" i="1" s="1"/>
  <c r="G96" i="1"/>
  <c r="G102" i="1" s="1"/>
  <c r="O91" i="1"/>
  <c r="K91" i="1"/>
  <c r="G85" i="1" l="1"/>
  <c r="G91" i="1" s="1"/>
  <c r="K79" i="1"/>
  <c r="O79" i="1" l="1"/>
  <c r="G73" i="1"/>
  <c r="G79" i="1" s="1"/>
  <c r="T73" i="1" l="1"/>
  <c r="R33" i="8"/>
  <c r="R32" i="8"/>
  <c r="R31" i="8"/>
  <c r="R30" i="8"/>
  <c r="R29" i="8"/>
  <c r="Q34" i="8"/>
  <c r="P34" i="8"/>
  <c r="O34" i="8"/>
  <c r="N33" i="8"/>
  <c r="N32" i="8"/>
  <c r="N31" i="8"/>
  <c r="N30" i="8"/>
  <c r="N29" i="8"/>
  <c r="M34" i="8"/>
  <c r="L34" i="8"/>
  <c r="K34" i="8"/>
  <c r="J33" i="8"/>
  <c r="J32" i="8"/>
  <c r="J31" i="8"/>
  <c r="J30" i="8"/>
  <c r="J29" i="8"/>
  <c r="I34" i="8"/>
  <c r="H34" i="8"/>
  <c r="G34" i="8"/>
  <c r="F33" i="8"/>
  <c r="F32" i="8"/>
  <c r="F31" i="8"/>
  <c r="F30" i="8"/>
  <c r="S30" i="8" s="1"/>
  <c r="F29" i="8"/>
  <c r="S29" i="8" s="1"/>
  <c r="Q19" i="8"/>
  <c r="P19" i="8"/>
  <c r="O19" i="8"/>
  <c r="I19" i="8"/>
  <c r="H19" i="8"/>
  <c r="G19" i="8"/>
  <c r="F18" i="8"/>
  <c r="S18" i="8" s="1"/>
  <c r="E19" i="8"/>
  <c r="D19" i="8"/>
  <c r="C19" i="8"/>
  <c r="F17" i="8"/>
  <c r="S17" i="8" s="1"/>
  <c r="F16" i="8"/>
  <c r="S16" i="8" s="1"/>
  <c r="F15" i="8"/>
  <c r="S15" i="8" s="1"/>
  <c r="F14" i="8"/>
  <c r="S14" i="8" s="1"/>
  <c r="F13" i="8"/>
  <c r="F12" i="8"/>
  <c r="F11" i="8"/>
  <c r="S32" i="8" l="1"/>
  <c r="S33" i="8"/>
  <c r="S31" i="8"/>
  <c r="S13" i="8"/>
  <c r="S12" i="8"/>
  <c r="S11" i="8"/>
  <c r="R19" i="8"/>
  <c r="F34" i="8"/>
  <c r="J34" i="8"/>
  <c r="N34" i="8"/>
  <c r="F19" i="8"/>
  <c r="J19" i="8"/>
  <c r="R34" i="8"/>
  <c r="N19" i="8"/>
  <c r="M19" i="8"/>
  <c r="L19" i="8"/>
  <c r="K19" i="8"/>
  <c r="S34" i="8" l="1"/>
  <c r="S19" i="8"/>
  <c r="D379" i="1"/>
  <c r="T378" i="1"/>
  <c r="D345" i="1"/>
  <c r="D326" i="1"/>
  <c r="D287" i="1"/>
  <c r="D267" i="1"/>
  <c r="D248" i="1"/>
  <c r="D186" i="1"/>
  <c r="T376" i="1" l="1"/>
  <c r="T375" i="1"/>
  <c r="T377" i="1"/>
  <c r="T318" i="1"/>
  <c r="T247" i="1"/>
  <c r="T324" i="1"/>
  <c r="T325" i="1"/>
  <c r="T246" i="1"/>
  <c r="T305" i="1"/>
  <c r="T259" i="1"/>
  <c r="T257" i="1"/>
  <c r="T261" i="1"/>
  <c r="T265" i="1"/>
  <c r="T314" i="1"/>
  <c r="T319" i="1"/>
  <c r="T321" i="1"/>
  <c r="T323" i="1"/>
  <c r="T335" i="1"/>
  <c r="T339" i="1"/>
  <c r="T343" i="1"/>
  <c r="T276" i="1"/>
  <c r="T277" i="1"/>
  <c r="T177" i="1"/>
  <c r="T226" i="1"/>
  <c r="T344" i="1"/>
  <c r="T180" i="1"/>
  <c r="T235" i="1"/>
  <c r="T245" i="1"/>
  <c r="T315" i="1"/>
  <c r="T316" i="1"/>
  <c r="T303" i="1"/>
  <c r="T194" i="1"/>
  <c r="T196" i="1"/>
  <c r="T197" i="1"/>
  <c r="T199" i="1"/>
  <c r="T256" i="1"/>
  <c r="T340" i="1"/>
  <c r="T243" i="1"/>
  <c r="T278" i="1"/>
  <c r="T280" i="1"/>
  <c r="T282" i="1"/>
  <c r="T200" i="1"/>
  <c r="T202" i="1"/>
  <c r="T206" i="1"/>
  <c r="T216" i="1"/>
  <c r="T219" i="1"/>
  <c r="T283" i="1"/>
  <c r="T334" i="1"/>
  <c r="T342" i="1"/>
  <c r="T182" i="1"/>
  <c r="T223" i="1"/>
  <c r="T238" i="1"/>
  <c r="T181" i="1"/>
  <c r="T183" i="1"/>
  <c r="T205" i="1"/>
  <c r="T241" i="1"/>
  <c r="T301" i="1"/>
  <c r="T333" i="1"/>
  <c r="T266" i="1"/>
  <c r="T295" i="1"/>
  <c r="T317" i="1"/>
  <c r="T193" i="1"/>
  <c r="T244" i="1"/>
  <c r="T264" i="1"/>
  <c r="T294" i="1"/>
  <c r="T304" i="1"/>
  <c r="T222" i="1"/>
  <c r="T286" i="1"/>
  <c r="T300" i="1"/>
  <c r="T337" i="1"/>
  <c r="T174" i="1"/>
  <c r="T171" i="1"/>
  <c r="T237" i="1"/>
  <c r="T234" i="1"/>
  <c r="T242" i="1"/>
  <c r="T281" i="1"/>
  <c r="T175" i="1"/>
  <c r="T178" i="1"/>
  <c r="T192" i="1"/>
  <c r="T204" i="1"/>
  <c r="T218" i="1"/>
  <c r="T221" i="1"/>
  <c r="T263" i="1"/>
  <c r="T275" i="1"/>
  <c r="T285" i="1"/>
  <c r="T297" i="1"/>
  <c r="T299" i="1"/>
  <c r="T341" i="1"/>
  <c r="T352" i="1"/>
  <c r="T195" i="1"/>
  <c r="T198" i="1"/>
  <c r="T255" i="1"/>
  <c r="T173" i="1"/>
  <c r="T176" i="1"/>
  <c r="T185" i="1"/>
  <c r="T203" i="1"/>
  <c r="T217" i="1"/>
  <c r="T220" i="1"/>
  <c r="T236" i="1"/>
  <c r="T262" i="1"/>
  <c r="T320" i="1"/>
  <c r="T338" i="1"/>
  <c r="T351" i="1"/>
  <c r="T224" i="1"/>
  <c r="T302" i="1"/>
  <c r="T179" i="1"/>
  <c r="T172" i="1"/>
  <c r="T184" i="1"/>
  <c r="T201" i="1"/>
  <c r="T215" i="1"/>
  <c r="T225" i="1"/>
  <c r="T258" i="1"/>
  <c r="T260" i="1"/>
  <c r="T284" i="1"/>
  <c r="T293" i="1"/>
  <c r="T322" i="1"/>
  <c r="T332" i="1"/>
  <c r="T313" i="1"/>
  <c r="T274" i="1"/>
  <c r="T214" i="1"/>
  <c r="D102" i="1"/>
  <c r="D91" i="1"/>
  <c r="D79" i="1"/>
  <c r="R29" i="6"/>
  <c r="Q29" i="6"/>
  <c r="P29" i="6"/>
  <c r="O29" i="6"/>
  <c r="N29" i="6"/>
  <c r="M29" i="6"/>
  <c r="L29" i="6"/>
  <c r="K29" i="6"/>
  <c r="F29" i="6"/>
  <c r="Q16" i="4"/>
  <c r="P16" i="4"/>
  <c r="O16" i="4"/>
  <c r="M16" i="4"/>
  <c r="L16" i="4"/>
  <c r="K16" i="4"/>
  <c r="S15" i="4"/>
  <c r="S14" i="4"/>
  <c r="S13" i="4"/>
  <c r="S12" i="4"/>
  <c r="D16" i="2"/>
  <c r="C16" i="2"/>
  <c r="N16" i="4" l="1"/>
  <c r="T379" i="1"/>
  <c r="T356" i="1"/>
  <c r="Y23" i="1" s="1"/>
  <c r="T345" i="1"/>
  <c r="Y22" i="1" s="1"/>
  <c r="T326" i="1"/>
  <c r="Y21" i="1" s="1"/>
  <c r="T306" i="1"/>
  <c r="Y20" i="1" s="1"/>
  <c r="T287" i="1"/>
  <c r="Y19" i="1" s="1"/>
  <c r="T267" i="1"/>
  <c r="Y18" i="1" s="1"/>
  <c r="T248" i="1"/>
  <c r="Y17" i="1" s="1"/>
  <c r="T227" i="1"/>
  <c r="Y16" i="1" s="1"/>
  <c r="T207" i="1"/>
  <c r="Y15" i="1" s="1"/>
  <c r="T186" i="1"/>
  <c r="Y14" i="1" s="1"/>
  <c r="T131" i="1"/>
  <c r="T85" i="1"/>
  <c r="T91" i="1" s="1"/>
  <c r="Y9" i="1" s="1"/>
  <c r="T151" i="1"/>
  <c r="T152" i="1"/>
  <c r="T155" i="1"/>
  <c r="T159" i="1"/>
  <c r="T161" i="1"/>
  <c r="T96" i="1"/>
  <c r="T102" i="1" s="1"/>
  <c r="Y10" i="1" s="1"/>
  <c r="T135" i="1"/>
  <c r="T127" i="1"/>
  <c r="T134" i="1"/>
  <c r="T154" i="1"/>
  <c r="T160" i="1"/>
  <c r="T128" i="1"/>
  <c r="T132" i="1"/>
  <c r="T136" i="1"/>
  <c r="T157" i="1"/>
  <c r="T163" i="1"/>
  <c r="T130" i="1"/>
  <c r="T153" i="1"/>
  <c r="T156" i="1"/>
  <c r="T158" i="1"/>
  <c r="T162" i="1"/>
  <c r="T129" i="1"/>
  <c r="T133" i="1"/>
  <c r="T150" i="1"/>
  <c r="T126" i="1"/>
  <c r="S12" i="5"/>
  <c r="S29" i="6"/>
  <c r="F16" i="4"/>
  <c r="R16" i="4"/>
  <c r="S11" i="4"/>
  <c r="T164" i="1" l="1"/>
  <c r="Y13" i="1" s="1"/>
  <c r="T143" i="1"/>
  <c r="Y12" i="1" s="1"/>
  <c r="T79" i="1"/>
  <c r="Y8" i="1" s="1"/>
  <c r="S16" i="4"/>
  <c r="D35" i="1" l="1"/>
  <c r="G35" i="1" l="1"/>
  <c r="O35" i="1"/>
  <c r="K35" i="1"/>
  <c r="T35" i="1" l="1"/>
</calcChain>
</file>

<file path=xl/sharedStrings.xml><?xml version="1.0" encoding="utf-8"?>
<sst xmlns="http://schemas.openxmlformats.org/spreadsheetml/2006/main" count="1021" uniqueCount="192">
  <si>
    <t xml:space="preserve">SERVICIOS DE LICENCIAS DE CONDUCIR </t>
  </si>
  <si>
    <t>Período: 2023</t>
  </si>
  <si>
    <t>1er Trimestre</t>
  </si>
  <si>
    <t>2do Trimestre</t>
  </si>
  <si>
    <t>3er Trimestre</t>
  </si>
  <si>
    <t>4to Trimestre</t>
  </si>
  <si>
    <t xml:space="preserve">TOTAL GENERAL </t>
  </si>
  <si>
    <t>Enero</t>
  </si>
  <si>
    <t>Febrero</t>
  </si>
  <si>
    <t>Marzo</t>
  </si>
  <si>
    <t>Total 1T</t>
  </si>
  <si>
    <t>Abril</t>
  </si>
  <si>
    <t>Mayo</t>
  </si>
  <si>
    <t>Junio</t>
  </si>
  <si>
    <t>Total 2T</t>
  </si>
  <si>
    <t>Julio</t>
  </si>
  <si>
    <t>Agosto</t>
  </si>
  <si>
    <t xml:space="preserve">Septiembre </t>
  </si>
  <si>
    <t>Total 3T</t>
  </si>
  <si>
    <t>Octubre</t>
  </si>
  <si>
    <t>Noviembre</t>
  </si>
  <si>
    <t>Diciembre</t>
  </si>
  <si>
    <t>Total 4T</t>
  </si>
  <si>
    <t xml:space="preserve">Centros con mayores servicios Realizados </t>
  </si>
  <si>
    <t xml:space="preserve">Permiso de Aprendizaje </t>
  </si>
  <si>
    <t xml:space="preserve">SEDE CENTRAL </t>
  </si>
  <si>
    <t xml:space="preserve">Licencia de  Conducir </t>
  </si>
  <si>
    <t>MULTICENTRO CHURCHILL</t>
  </si>
  <si>
    <t>Licencia de Motorista</t>
  </si>
  <si>
    <t xml:space="preserve">MEGACENTRO </t>
  </si>
  <si>
    <t xml:space="preserve">Duplicados </t>
  </si>
  <si>
    <t>SAMBIL</t>
  </si>
  <si>
    <t xml:space="preserve">Cambio de Transmisión </t>
  </si>
  <si>
    <t>BLUE MALL</t>
  </si>
  <si>
    <t>Cambio de Oficial a Civil</t>
  </si>
  <si>
    <t>SANTIAGO</t>
  </si>
  <si>
    <t>Cambio de Militar a Civil</t>
  </si>
  <si>
    <t>ROMANA</t>
  </si>
  <si>
    <t>Emisión Licencia de Conducir Diplomática</t>
  </si>
  <si>
    <t xml:space="preserve"> AZUA</t>
  </si>
  <si>
    <t>Cambio de Extranjero a Dominicano</t>
  </si>
  <si>
    <t>SAN FRANCISCO DE MACORÍS</t>
  </si>
  <si>
    <t>Licencia de Conducir Categoría 5</t>
  </si>
  <si>
    <t>PUERTO PLATA</t>
  </si>
  <si>
    <t>Licencia de Conducir Policías</t>
  </si>
  <si>
    <t>MAO</t>
  </si>
  <si>
    <t>Renovación Policías</t>
  </si>
  <si>
    <t>HIGUEY</t>
  </si>
  <si>
    <t>Duplicados Policías</t>
  </si>
  <si>
    <t>BARAHONA</t>
  </si>
  <si>
    <t>Cambio de Categoría Policías</t>
  </si>
  <si>
    <t>SAN JUAN DE LA MAGUANA</t>
  </si>
  <si>
    <t>Licencia de Conducir Militares</t>
  </si>
  <si>
    <t xml:space="preserve"> NAGUA</t>
  </si>
  <si>
    <t>Renovación Militares</t>
  </si>
  <si>
    <t>LA VEGA</t>
  </si>
  <si>
    <t>Duplicados Militares</t>
  </si>
  <si>
    <t>NEW YORK</t>
  </si>
  <si>
    <t>Cambio de Categoría Militares</t>
  </si>
  <si>
    <t>Renovación Permiso de Aprendizaje</t>
  </si>
  <si>
    <t>Renovación de Licencias de Conducir Categoría 1</t>
  </si>
  <si>
    <t>Renovación de Licencias de Conducir Categoría 2</t>
  </si>
  <si>
    <t>Renovación de Licencias de Conducir Categoría 3</t>
  </si>
  <si>
    <t>Renovación de Licencias de Conducir Categoría 4</t>
  </si>
  <si>
    <t>Renovación de Licencias de Conducir Categoría 5</t>
  </si>
  <si>
    <t xml:space="preserve">Cambio de Licencias de Conducir Categoría 2 a 3 </t>
  </si>
  <si>
    <t>Cambio de Licencias de Conducir Categoría 3 a 4</t>
  </si>
  <si>
    <t>Re-Examen Teórico</t>
  </si>
  <si>
    <t>Re-Examen Práctico</t>
  </si>
  <si>
    <t xml:space="preserve">TOTAL </t>
  </si>
  <si>
    <t xml:space="preserve">SERVICIOS DE LICENCIAS DE CONDUCIR SEDE CENTRAL </t>
  </si>
  <si>
    <t>TIPO DE SERVICIOS</t>
  </si>
  <si>
    <t xml:space="preserve">Licencia de  Conducir para Policia </t>
  </si>
  <si>
    <t>Renovación para Policia</t>
  </si>
  <si>
    <t>Duplicados para Policia</t>
  </si>
  <si>
    <t>Cambio de Categoría para Policia</t>
  </si>
  <si>
    <t>SERVICIOS DE LICENCIAS DE CONDUCIR MULTICENTRO CHURCHILL</t>
  </si>
  <si>
    <t xml:space="preserve">SERVICIOS DE LICENCIAS DE CONDUCIR MEGACENTRO </t>
  </si>
  <si>
    <t>SERVICIOS DE LICENCIAS DE CONDUCIR SAMBIL</t>
  </si>
  <si>
    <t>SERVICIOS DE LICENCIAS DE CONDUCIR BLUE MALL</t>
  </si>
  <si>
    <t>SERVICIOS DE LICENCIAS DE CONDUCIR SANTIAGO</t>
  </si>
  <si>
    <t>SERVICIOS DE LICENCIAS DE CONDUCIR ROMANA</t>
  </si>
  <si>
    <t>Cambio de Licencias de Conducir Categoría 2 a 3</t>
  </si>
  <si>
    <t>SERVICIOS DE LICENCIAS DE CONDUCIR AZUA</t>
  </si>
  <si>
    <t>SERVICIOS DE LICENCIAS DE CONDUCIR SAN FRANCISCO DE MACORÍS</t>
  </si>
  <si>
    <t>SERVICIOS DE LICENCIAS DE CONDUCIR PUERTO PLATA</t>
  </si>
  <si>
    <t>SERVICIOS DE LICENCIAS DE CONDUCIR MAO</t>
  </si>
  <si>
    <t>SERVICIOS DE LICENCIAS DE CONDUCIR HIGUEY</t>
  </si>
  <si>
    <t xml:space="preserve">Licencia de Conducir </t>
  </si>
  <si>
    <t>SERVICIOS DE LICENCIAS DE CONDUCIR BARAHONA</t>
  </si>
  <si>
    <t>SERVICIOS DE LICENCIAS DE CONDUCIR SAN JUAN DE LA MAGUANA</t>
  </si>
  <si>
    <t>SERVICIOS DE LICENCIAS DE CONDUCIR NAGUA</t>
  </si>
  <si>
    <t>SERVICIOS DE LICENCIAS DE CONDUCIR LA VEGA</t>
  </si>
  <si>
    <t xml:space="preserve">Carnet de Aprendizaje </t>
  </si>
  <si>
    <t>SERVICIOS DE LICENCIAS DE CONDUCIR NEW YORK</t>
  </si>
  <si>
    <t>SERVICIOS DE LICENCIAS DE CONDUCIR MADRID</t>
  </si>
  <si>
    <t>SERVICIOS DE LICENCIAS DE CONDUCIR FUERZAS ARMADAS</t>
  </si>
  <si>
    <t>Renovación</t>
  </si>
  <si>
    <t xml:space="preserve">Cambio de Categoría </t>
  </si>
  <si>
    <t xml:space="preserve">SERVICIOS DE TRANSPORTE DE CARGA </t>
  </si>
  <si>
    <t xml:space="preserve">Registro Transporte de Carga </t>
  </si>
  <si>
    <t>Permisos de Circulación Vehículos de Carga ZAR</t>
  </si>
  <si>
    <t xml:space="preserve">Permiso Especial para carga sobredimensionada y/o Sobre Peso </t>
  </si>
  <si>
    <t>Permiso Especial para Transporte de Doble Cola</t>
  </si>
  <si>
    <t xml:space="preserve">Permisos de Circulación Vehículos de Carga en días Feriados </t>
  </si>
  <si>
    <t xml:space="preserve">PERMISOS DE EMITIDOS EN FERIADO DE SEMANA SANTA POR TIPO DE CARGA </t>
  </si>
  <si>
    <t xml:space="preserve">TIPO DE CARGA </t>
  </si>
  <si>
    <t>TOTAL</t>
  </si>
  <si>
    <t xml:space="preserve"> </t>
  </si>
  <si>
    <t xml:space="preserve">Agua Envasada </t>
  </si>
  <si>
    <t xml:space="preserve">Alimentos Perecederos en Poco Tiempo </t>
  </si>
  <si>
    <t>Cal Viva para Genereción Electrica</t>
  </si>
  <si>
    <t xml:space="preserve">Combustible </t>
  </si>
  <si>
    <t>Envases y Papel Desechables</t>
  </si>
  <si>
    <t>Juguetes</t>
  </si>
  <si>
    <t xml:space="preserve">Medicamentos, Equipos Medicos y Servicios de Desechos Hospitalarios </t>
  </si>
  <si>
    <t xml:space="preserve">Organización de Eventos </t>
  </si>
  <si>
    <t>Pollos</t>
  </si>
  <si>
    <t xml:space="preserve">Transporte de Valores </t>
  </si>
  <si>
    <t>PERMISOS DE CARGA EMITIDOS PARA ZONA DE ACCESO RESTRINGIDO POR SECTOR AL QUE PERTENECE</t>
  </si>
  <si>
    <t xml:space="preserve">SECTOR </t>
  </si>
  <si>
    <t xml:space="preserve">Alimentos </t>
  </si>
  <si>
    <t xml:space="preserve">Bebidas </t>
  </si>
  <si>
    <t xml:space="preserve">Comercio </t>
  </si>
  <si>
    <t xml:space="preserve">Construcción </t>
  </si>
  <si>
    <t xml:space="preserve">Energía </t>
  </si>
  <si>
    <t xml:space="preserve">Industria Manofacturera </t>
  </si>
  <si>
    <t>Salud</t>
  </si>
  <si>
    <t xml:space="preserve">Zona Francas </t>
  </si>
  <si>
    <t xml:space="preserve">PERMISOS ENTREGADOS PARA ZONA DE ACCESO RESTRINGIDO SEGÚN TAMAÑO DE LOS VEHÍCULOS </t>
  </si>
  <si>
    <t>CANTIDAD DE EJES</t>
  </si>
  <si>
    <t>Cuatro Ejes</t>
  </si>
  <si>
    <t xml:space="preserve">Cinco Ejes </t>
  </si>
  <si>
    <t xml:space="preserve">Seis Ejes </t>
  </si>
  <si>
    <t xml:space="preserve">Siete Ejes o mas </t>
  </si>
  <si>
    <t>TIPOS DE PERMISOS EN ZONA DE ACCESO RESTRINGIDO (ZAR)</t>
  </si>
  <si>
    <t xml:space="preserve">TIPOS DE PERMISOS </t>
  </si>
  <si>
    <t>Puntual</t>
  </si>
  <si>
    <t xml:space="preserve">Recurrente </t>
  </si>
  <si>
    <t xml:space="preserve">Extrapesado </t>
  </si>
  <si>
    <t>SERVICIOS DE VEHÍCULOS DE MOTOR</t>
  </si>
  <si>
    <t>Inspección de vehiculos</t>
  </si>
  <si>
    <t>Certificación de Trailer</t>
  </si>
  <si>
    <t>Certificación de Buggys</t>
  </si>
  <si>
    <t>Inspección de Four Wheel</t>
  </si>
  <si>
    <t>Transformaciones de vehículos</t>
  </si>
  <si>
    <t>Contactos con operadores de TP</t>
  </si>
  <si>
    <t>Recepción de documentos TP</t>
  </si>
  <si>
    <t>SERVICIOS DE LICENCIA DE OPERACIÓN DE TRANSPORTE DE PASAJEROS</t>
  </si>
  <si>
    <t xml:space="preserve">Licencia de Operación Alquiler Autobuses Panorámicos </t>
  </si>
  <si>
    <t xml:space="preserve">Licencia de Operación Alquiler Bicicletas </t>
  </si>
  <si>
    <t>Licencia de Operación Scooters</t>
  </si>
  <si>
    <t xml:space="preserve">Licencia de Operación Alquiler de Motores </t>
  </si>
  <si>
    <t xml:space="preserve">Licencia de Operación Alquiler Vehículos de lujo y-o Limosina con chofer </t>
  </si>
  <si>
    <t xml:space="preserve">Licencia de Operación Alquiler Vehículos o Rent Car </t>
  </si>
  <si>
    <t xml:space="preserve">Licencia de Operación Autobuses para City Tour (TrolleyBus) </t>
  </si>
  <si>
    <t xml:space="preserve">Licencia de Operación Compañías Taxis por Comunicación </t>
  </si>
  <si>
    <t xml:space="preserve">Licencia de Operación Compañías Taxis Turísticos </t>
  </si>
  <si>
    <t xml:space="preserve">Licencia de Operación Taxi Independiente </t>
  </si>
  <si>
    <t xml:space="preserve">Licencia de Operación Transporte de Funerarias (Persona Física o Moral) </t>
  </si>
  <si>
    <t xml:space="preserve">Licencia de Operación Transporte Escolar (Escuelas Centros Educativos y Universidades) </t>
  </si>
  <si>
    <t xml:space="preserve">Licencia de Operación Transporte City Tour (Tren sobre Ruedas) Persona Física o Moral </t>
  </si>
  <si>
    <t xml:space="preserve">Licencia de Operación Transporte de Fiesta o Party Bus, Persona Física o Moral </t>
  </si>
  <si>
    <t xml:space="preserve">Licencia de Operación Transporte Terrestre de Aventura Camionetas y Camiones y o Jeep Safari Camiones </t>
  </si>
  <si>
    <t xml:space="preserve">Licencia de Operación Transporte de Personal u-o Empresarial </t>
  </si>
  <si>
    <t xml:space="preserve">Licencia de Operación Transporte Turístico Terrestres de Autobuses y Minibuses Persona Física o Moral </t>
  </si>
  <si>
    <t>Licencia de Operación Ambulancias</t>
  </si>
  <si>
    <t xml:space="preserve">Licencia de Operación Persona Moral, Transporte Turístico Terrestre de Aventura (Four Wheel y Buggy) </t>
  </si>
  <si>
    <t xml:space="preserve">Licencia de Operación Transporte Urbano </t>
  </si>
  <si>
    <t xml:space="preserve">Licencia de Operación Transporte Interurbano </t>
  </si>
  <si>
    <t>SERVICIOS DE TRÁNSITO Y VIALIDAD (GESTIÓN DE VÍAS)</t>
  </si>
  <si>
    <t>Permiso de colocación de publicidad exterior en vías interurbanas (Esta actividad la esta realizando desde el mes de julio 2022 la subdirección)</t>
  </si>
  <si>
    <t>Permisos para realizar actividades en vía publica</t>
  </si>
  <si>
    <t>Permiso para cierre temporal de carril o tramo vial</t>
  </si>
  <si>
    <t>Permiso para circulación vehicular en zonas restringidas</t>
  </si>
  <si>
    <t>Permiso de circulación con carga sobredimensionada</t>
  </si>
  <si>
    <t>Permiso para filmaciones en vía publica</t>
  </si>
  <si>
    <t>Permiso estacionamiento por carga/descarga y otros</t>
  </si>
  <si>
    <t>Permisos de trabajos en vía publica</t>
  </si>
  <si>
    <t>Permisos ocupación de carril para vaciado de hormigón</t>
  </si>
  <si>
    <t>SERVICIOS DE TRÁNSITO Y VIALIDAD (DEPARTAMENTO DE SUPERVISIÓN Y CONTROL)</t>
  </si>
  <si>
    <t>Período: 2022</t>
  </si>
  <si>
    <t>Evaluacion de punton y/o Tramos solicitados</t>
  </si>
  <si>
    <t>Seguimineto y supervicion de recomendaciones realizadas</t>
  </si>
  <si>
    <t>Colocacion de señales verticales (unidad)</t>
  </si>
  <si>
    <t>Aplicación de señales horizontales recomendadas, metros lineales (Pintura de Trafico)</t>
  </si>
  <si>
    <t>Colocacion de elementos de seguridad y canalizacion de transito adecuados (Boyas)</t>
  </si>
  <si>
    <t>SERVICIOS DE ENEVIAL</t>
  </si>
  <si>
    <t xml:space="preserve">Parque de Edecucacion Vial en Ciudad Juan Bosch </t>
  </si>
  <si>
    <t>Educación Vial para obtención de Licencia de Conducir</t>
  </si>
  <si>
    <t xml:space="preserve">Reducacion Vial para Infractores de Transito </t>
  </si>
  <si>
    <t>Acciones Formativas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</si>
</sst>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103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0" fontId="0" fillId="0" borderId="0" xfId="0" applyAlignment="1">
      <alignment horizontal="right"/>
    </xf>
    <xf numFmtId="0" fontId="7" fillId="0" borderId="0" xfId="0" applyFont="1"/>
    <xf numFmtId="0" fontId="2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1" fontId="5" fillId="2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5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/>
    <xf numFmtId="0" fontId="0" fillId="2" borderId="1" xfId="0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2" borderId="1" xfId="12" applyNumberFormat="1" applyFont="1" applyFill="1" applyBorder="1" applyAlignment="1">
      <alignment horizontal="right"/>
    </xf>
    <xf numFmtId="0" fontId="5" fillId="2" borderId="1" xfId="12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0" fillId="2" borderId="0" xfId="0" applyFill="1"/>
    <xf numFmtId="0" fontId="5" fillId="2" borderId="1" xfId="8" applyFont="1" applyFill="1" applyBorder="1" applyAlignment="1">
      <alignment horizontal="right"/>
    </xf>
    <xf numFmtId="1" fontId="5" fillId="2" borderId="1" xfId="9" applyNumberFormat="1" applyFont="1" applyFill="1" applyBorder="1" applyAlignment="1">
      <alignment horizontal="right"/>
    </xf>
    <xf numFmtId="1" fontId="5" fillId="2" borderId="1" xfId="10" applyNumberFormat="1" applyFont="1" applyFill="1" applyBorder="1" applyAlignment="1">
      <alignment horizontal="right"/>
    </xf>
    <xf numFmtId="0" fontId="5" fillId="2" borderId="1" xfId="1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0" fontId="5" fillId="2" borderId="2" xfId="2" applyFont="1" applyFill="1" applyBorder="1" applyAlignment="1">
      <alignment horizontal="right"/>
    </xf>
    <xf numFmtId="1" fontId="5" fillId="2" borderId="2" xfId="2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2" borderId="1" xfId="7" applyFont="1" applyFill="1" applyBorder="1" applyAlignment="1">
      <alignment horizontal="right"/>
    </xf>
    <xf numFmtId="1" fontId="5" fillId="2" borderId="15" xfId="12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5" fillId="2" borderId="1" xfId="6" applyFont="1" applyFill="1" applyBorder="1" applyAlignment="1">
      <alignment horizontal="right"/>
    </xf>
    <xf numFmtId="0" fontId="5" fillId="2" borderId="1" xfId="5" applyFont="1" applyFill="1" applyBorder="1" applyAlignment="1">
      <alignment horizontal="right"/>
    </xf>
    <xf numFmtId="0" fontId="5" fillId="2" borderId="13" xfId="0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 vertical="center"/>
    </xf>
    <xf numFmtId="0" fontId="10" fillId="2" borderId="1" xfId="0" applyFont="1" applyFill="1" applyBorder="1"/>
    <xf numFmtId="3" fontId="5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3" fontId="12" fillId="3" borderId="11" xfId="0" applyNumberFormat="1" applyFont="1" applyFill="1" applyBorder="1" applyAlignment="1">
      <alignment horizontal="right"/>
    </xf>
    <xf numFmtId="3" fontId="12" fillId="3" borderId="12" xfId="0" applyNumberFormat="1" applyFont="1" applyFill="1" applyBorder="1" applyAlignment="1">
      <alignment horizontal="right"/>
    </xf>
    <xf numFmtId="0" fontId="12" fillId="3" borderId="11" xfId="0" applyFont="1" applyFill="1" applyBorder="1" applyAlignment="1">
      <alignment horizontal="right"/>
    </xf>
    <xf numFmtId="0" fontId="12" fillId="3" borderId="12" xfId="0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right"/>
    </xf>
    <xf numFmtId="3" fontId="3" fillId="2" borderId="12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3" fontId="2" fillId="2" borderId="11" xfId="0" applyNumberFormat="1" applyFont="1" applyFill="1" applyBorder="1" applyAlignment="1">
      <alignment horizontal="right"/>
    </xf>
    <xf numFmtId="3" fontId="2" fillId="2" borderId="12" xfId="0" applyNumberFormat="1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center"/>
    </xf>
    <xf numFmtId="3" fontId="3" fillId="2" borderId="12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</cellXfs>
  <cellStyles count="13">
    <cellStyle name="Normal" xfId="0" builtinId="0"/>
    <cellStyle name="Normal 10" xfId="12"/>
    <cellStyle name="Normal 2" xfId="3"/>
    <cellStyle name="Normal 2 2" xfId="2"/>
    <cellStyle name="Normal 2_Hoja1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  <cellStyle name="Porcentual 2 5" xfId="1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tgob-my.sharepoint.com/personal/a_pina_intrant_gob_do/Documents/Datos%20adjuntos/Reporte_Cuadrio_TrasportedeCargaAbril-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ona Zar"/>
      <sheetName val="Dias Feriados"/>
      <sheetName val="DobleCola"/>
      <sheetName val="RegistroCarga"/>
      <sheetName val="Estadistica Zona Zar"/>
      <sheetName val="Estadistica Dias Feriados"/>
      <sheetName val="CuadroFinal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F15">
            <v>2492</v>
          </cell>
        </row>
        <row r="16">
          <cell r="F16">
            <v>320</v>
          </cell>
        </row>
        <row r="17">
          <cell r="F17">
            <v>7172</v>
          </cell>
        </row>
        <row r="18">
          <cell r="F18">
            <v>1960</v>
          </cell>
        </row>
        <row r="19">
          <cell r="F19">
            <v>166</v>
          </cell>
        </row>
        <row r="20">
          <cell r="F20">
            <v>2267</v>
          </cell>
        </row>
        <row r="21">
          <cell r="F21">
            <v>3493</v>
          </cell>
        </row>
        <row r="22">
          <cell r="F22">
            <v>919</v>
          </cell>
        </row>
        <row r="32">
          <cell r="F32">
            <v>1309</v>
          </cell>
        </row>
        <row r="33">
          <cell r="F33">
            <v>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B968"/>
  <sheetViews>
    <sheetView showGridLines="0" view="pageBreakPreview" topLeftCell="B78" zoomScale="60" zoomScaleNormal="20" workbookViewId="0">
      <selection activeCell="P387" sqref="P387"/>
    </sheetView>
  </sheetViews>
  <sheetFormatPr baseColWidth="10" defaultColWidth="11.42578125" defaultRowHeight="15" x14ac:dyDescent="0.25"/>
  <cols>
    <col min="3" max="3" width="70" style="1" bestFit="1" customWidth="1"/>
    <col min="4" max="6" width="11.42578125" customWidth="1"/>
    <col min="7" max="7" width="11.42578125" style="8" customWidth="1"/>
    <col min="8" max="9" width="11.42578125" customWidth="1"/>
    <col min="10" max="10" width="13.5703125" customWidth="1"/>
    <col min="11" max="11" width="11" style="8" customWidth="1"/>
    <col min="12" max="12" width="10.85546875" bestFit="1" customWidth="1"/>
    <col min="13" max="13" width="12.140625" bestFit="1" customWidth="1"/>
    <col min="14" max="14" width="17.85546875" bestFit="1" customWidth="1"/>
    <col min="15" max="15" width="13.42578125" style="8" bestFit="1" customWidth="1"/>
    <col min="16" max="16" width="11.42578125" customWidth="1"/>
    <col min="17" max="17" width="16.5703125" bestFit="1" customWidth="1"/>
    <col min="18" max="18" width="15.42578125" bestFit="1" customWidth="1"/>
    <col min="19" max="19" width="13.42578125" style="8" bestFit="1" customWidth="1"/>
    <col min="20" max="20" width="26.85546875" style="8" bestFit="1" customWidth="1"/>
    <col min="24" max="24" width="13.140625" customWidth="1"/>
  </cols>
  <sheetData>
    <row r="1" spans="3:28" x14ac:dyDescent="0.25">
      <c r="C1" s="19"/>
    </row>
    <row r="3" spans="3:28" ht="15.75" thickBot="1" x14ac:dyDescent="0.3"/>
    <row r="4" spans="3:28" ht="15.75" x14ac:dyDescent="0.25">
      <c r="C4" s="72" t="s">
        <v>0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4"/>
    </row>
    <row r="5" spans="3:28" ht="15.75" x14ac:dyDescent="0.25">
      <c r="C5" s="78" t="s">
        <v>1</v>
      </c>
      <c r="D5" s="75" t="s">
        <v>2</v>
      </c>
      <c r="E5" s="75"/>
      <c r="F5" s="75"/>
      <c r="G5" s="75"/>
      <c r="H5" s="75" t="s">
        <v>3</v>
      </c>
      <c r="I5" s="75"/>
      <c r="J5" s="75"/>
      <c r="K5" s="75"/>
      <c r="L5" s="75" t="s">
        <v>4</v>
      </c>
      <c r="M5" s="75"/>
      <c r="N5" s="75"/>
      <c r="O5" s="75"/>
      <c r="P5" s="75" t="s">
        <v>5</v>
      </c>
      <c r="Q5" s="75"/>
      <c r="R5" s="75"/>
      <c r="S5" s="75"/>
      <c r="T5" s="76" t="s">
        <v>6</v>
      </c>
      <c r="V5" s="11" t="s">
        <v>2</v>
      </c>
      <c r="W5" s="11" t="s">
        <v>3</v>
      </c>
      <c r="X5" s="11" t="s">
        <v>4</v>
      </c>
      <c r="Y5" s="11"/>
      <c r="Z5" s="11"/>
      <c r="AA5" s="11"/>
      <c r="AB5" s="11"/>
    </row>
    <row r="6" spans="3:28" ht="16.5" thickBot="1" x14ac:dyDescent="0.3">
      <c r="C6" s="79"/>
      <c r="D6" s="51" t="s">
        <v>7</v>
      </c>
      <c r="E6" s="51" t="s">
        <v>8</v>
      </c>
      <c r="F6" s="51" t="s">
        <v>9</v>
      </c>
      <c r="G6" s="51" t="s">
        <v>10</v>
      </c>
      <c r="H6" s="51" t="s">
        <v>11</v>
      </c>
      <c r="I6" s="51" t="s">
        <v>12</v>
      </c>
      <c r="J6" s="51" t="s">
        <v>13</v>
      </c>
      <c r="K6" s="51" t="s">
        <v>14</v>
      </c>
      <c r="L6" s="51" t="s">
        <v>15</v>
      </c>
      <c r="M6" s="51" t="s">
        <v>16</v>
      </c>
      <c r="N6" s="51" t="s">
        <v>17</v>
      </c>
      <c r="O6" s="51" t="s">
        <v>18</v>
      </c>
      <c r="P6" s="51" t="s">
        <v>19</v>
      </c>
      <c r="Q6" s="51" t="s">
        <v>20</v>
      </c>
      <c r="R6" s="51" t="s">
        <v>21</v>
      </c>
      <c r="S6" s="51" t="s">
        <v>22</v>
      </c>
      <c r="T6" s="77"/>
      <c r="U6" s="11" t="s">
        <v>2</v>
      </c>
      <c r="V6" s="11" t="s">
        <v>3</v>
      </c>
      <c r="W6" s="11" t="s">
        <v>4</v>
      </c>
      <c r="X6" s="11" t="s">
        <v>5</v>
      </c>
      <c r="Y6" s="11" t="s">
        <v>23</v>
      </c>
      <c r="Z6" s="11"/>
      <c r="AA6" s="11"/>
      <c r="AB6" s="11"/>
    </row>
    <row r="7" spans="3:28" ht="15.75" x14ac:dyDescent="0.25">
      <c r="C7" s="6" t="s">
        <v>24</v>
      </c>
      <c r="D7" s="26">
        <v>11457</v>
      </c>
      <c r="E7" s="26">
        <v>10601</v>
      </c>
      <c r="F7" s="26">
        <v>12124</v>
      </c>
      <c r="G7" s="24">
        <f t="shared" ref="G7:G34" si="0">SUM(D7:F7)</f>
        <v>34182</v>
      </c>
      <c r="H7" s="26">
        <v>8978</v>
      </c>
      <c r="I7" s="26">
        <v>10219</v>
      </c>
      <c r="J7" s="26">
        <v>9888</v>
      </c>
      <c r="K7" s="24">
        <f>SUM(H7:J7)</f>
        <v>29085</v>
      </c>
      <c r="L7" s="26">
        <v>10439</v>
      </c>
      <c r="M7" s="26">
        <v>9770</v>
      </c>
      <c r="N7" s="26">
        <v>9914</v>
      </c>
      <c r="O7" s="24">
        <f>SUM(L7:N7)</f>
        <v>30123</v>
      </c>
      <c r="P7" s="26"/>
      <c r="Q7" s="26"/>
      <c r="R7" s="26"/>
      <c r="S7" s="24"/>
      <c r="T7" s="24">
        <f>S7+O7+K7+G7</f>
        <v>93390</v>
      </c>
      <c r="W7" s="11"/>
      <c r="X7" s="11" t="s">
        <v>25</v>
      </c>
      <c r="Y7" s="12">
        <f>+T66</f>
        <v>128596</v>
      </c>
      <c r="Z7" s="11"/>
      <c r="AA7" s="11"/>
      <c r="AB7" s="11"/>
    </row>
    <row r="8" spans="3:28" ht="15.75" x14ac:dyDescent="0.25">
      <c r="C8" s="5" t="s">
        <v>26</v>
      </c>
      <c r="D8" s="23">
        <v>9072</v>
      </c>
      <c r="E8" s="23">
        <v>9366</v>
      </c>
      <c r="F8" s="23">
        <v>10831</v>
      </c>
      <c r="G8" s="24">
        <f t="shared" si="0"/>
        <v>29269</v>
      </c>
      <c r="H8" s="23">
        <v>8231</v>
      </c>
      <c r="I8" s="23">
        <v>9385</v>
      </c>
      <c r="J8" s="23">
        <v>8908</v>
      </c>
      <c r="K8" s="24">
        <f>SUM(H8:J8)</f>
        <v>26524</v>
      </c>
      <c r="L8" s="23">
        <v>9283</v>
      </c>
      <c r="M8" s="23">
        <v>8798</v>
      </c>
      <c r="N8" s="23">
        <v>8673</v>
      </c>
      <c r="O8" s="24">
        <f t="shared" ref="O8:O34" si="1">SUM(L8:N8)</f>
        <v>26754</v>
      </c>
      <c r="P8" s="23"/>
      <c r="Q8" s="23"/>
      <c r="R8" s="23"/>
      <c r="S8" s="24"/>
      <c r="T8" s="35">
        <f t="shared" ref="T8:T34" si="2">SUM(G8,O8,K8, S8)</f>
        <v>82547</v>
      </c>
      <c r="W8" s="11"/>
      <c r="X8" s="11" t="s">
        <v>27</v>
      </c>
      <c r="Y8" s="12">
        <f>+T79</f>
        <v>50860</v>
      </c>
      <c r="Z8" s="11"/>
      <c r="AA8" s="11"/>
      <c r="AB8" s="11"/>
    </row>
    <row r="9" spans="3:28" ht="15.75" x14ac:dyDescent="0.25">
      <c r="C9" s="5" t="s">
        <v>28</v>
      </c>
      <c r="D9" s="23">
        <v>103</v>
      </c>
      <c r="E9" s="23">
        <v>71</v>
      </c>
      <c r="F9" s="23">
        <v>58</v>
      </c>
      <c r="G9" s="24">
        <f t="shared" si="0"/>
        <v>232</v>
      </c>
      <c r="H9" s="23">
        <v>39</v>
      </c>
      <c r="I9" s="23">
        <v>75</v>
      </c>
      <c r="J9" s="23">
        <v>96</v>
      </c>
      <c r="K9" s="24">
        <f t="shared" ref="K9:K34" si="3">SUM(H9:J9)</f>
        <v>210</v>
      </c>
      <c r="L9" s="23">
        <v>108</v>
      </c>
      <c r="M9" s="23">
        <v>75</v>
      </c>
      <c r="N9" s="23">
        <v>106</v>
      </c>
      <c r="O9" s="24">
        <f t="shared" si="1"/>
        <v>289</v>
      </c>
      <c r="P9" s="23"/>
      <c r="Q9" s="23"/>
      <c r="R9" s="23"/>
      <c r="S9" s="24"/>
      <c r="T9" s="35">
        <f t="shared" si="2"/>
        <v>731</v>
      </c>
      <c r="W9" s="11"/>
      <c r="X9" s="11" t="s">
        <v>29</v>
      </c>
      <c r="Y9" s="12">
        <f>+T91</f>
        <v>24011</v>
      </c>
      <c r="Z9" s="11"/>
      <c r="AA9" s="11"/>
      <c r="AB9" s="11"/>
    </row>
    <row r="10" spans="3:28" ht="15" customHeight="1" x14ac:dyDescent="0.25">
      <c r="C10" s="5" t="s">
        <v>30</v>
      </c>
      <c r="D10" s="23">
        <v>1580</v>
      </c>
      <c r="E10" s="23">
        <v>1430</v>
      </c>
      <c r="F10" s="23">
        <v>1556</v>
      </c>
      <c r="G10" s="24">
        <f t="shared" si="0"/>
        <v>4566</v>
      </c>
      <c r="H10" s="23">
        <v>1271</v>
      </c>
      <c r="I10" s="23">
        <v>1532</v>
      </c>
      <c r="J10" s="23">
        <v>1512</v>
      </c>
      <c r="K10" s="24">
        <f t="shared" si="3"/>
        <v>4315</v>
      </c>
      <c r="L10" s="23">
        <v>1523</v>
      </c>
      <c r="M10" s="23">
        <v>1614</v>
      </c>
      <c r="N10" s="23">
        <v>1609</v>
      </c>
      <c r="O10" s="24">
        <f t="shared" si="1"/>
        <v>4746</v>
      </c>
      <c r="P10" s="23"/>
      <c r="Q10" s="23"/>
      <c r="R10" s="23"/>
      <c r="S10" s="24"/>
      <c r="T10" s="35">
        <f t="shared" si="2"/>
        <v>13627</v>
      </c>
      <c r="W10" s="11"/>
      <c r="X10" s="11" t="s">
        <v>31</v>
      </c>
      <c r="Y10" s="12">
        <f>+T102</f>
        <v>13726</v>
      </c>
      <c r="Z10" s="11"/>
      <c r="AA10" s="11"/>
      <c r="AB10" s="11"/>
    </row>
    <row r="11" spans="3:28" ht="15" customHeight="1" x14ac:dyDescent="0.25">
      <c r="C11" s="5" t="s">
        <v>32</v>
      </c>
      <c r="D11" s="23">
        <v>36</v>
      </c>
      <c r="E11" s="23">
        <v>49</v>
      </c>
      <c r="F11" s="23">
        <v>52</v>
      </c>
      <c r="G11" s="24">
        <f t="shared" si="0"/>
        <v>137</v>
      </c>
      <c r="H11" s="23">
        <v>40</v>
      </c>
      <c r="I11" s="23">
        <v>50</v>
      </c>
      <c r="J11" s="23">
        <v>47</v>
      </c>
      <c r="K11" s="24">
        <f t="shared" si="3"/>
        <v>137</v>
      </c>
      <c r="L11" s="23">
        <v>56</v>
      </c>
      <c r="M11" s="23">
        <v>6</v>
      </c>
      <c r="N11" s="23">
        <v>0</v>
      </c>
      <c r="O11" s="24">
        <f t="shared" si="1"/>
        <v>62</v>
      </c>
      <c r="P11" s="23"/>
      <c r="Q11" s="23"/>
      <c r="R11" s="23"/>
      <c r="S11" s="24"/>
      <c r="T11" s="35">
        <f t="shared" si="2"/>
        <v>336</v>
      </c>
      <c r="W11" s="11"/>
      <c r="X11" s="11" t="s">
        <v>33</v>
      </c>
      <c r="Y11" s="12">
        <f>+T120</f>
        <v>26422</v>
      </c>
      <c r="Z11" s="11"/>
      <c r="AA11" s="11"/>
      <c r="AB11" s="11"/>
    </row>
    <row r="12" spans="3:28" ht="15.75" x14ac:dyDescent="0.25">
      <c r="C12" s="5" t="s">
        <v>34</v>
      </c>
      <c r="D12" s="23">
        <v>88</v>
      </c>
      <c r="E12" s="23">
        <v>47</v>
      </c>
      <c r="F12" s="23">
        <v>122</v>
      </c>
      <c r="G12" s="24">
        <f t="shared" si="0"/>
        <v>257</v>
      </c>
      <c r="H12" s="26">
        <v>310</v>
      </c>
      <c r="I12" s="26">
        <v>106</v>
      </c>
      <c r="J12" s="26">
        <v>61</v>
      </c>
      <c r="K12" s="24">
        <f t="shared" si="3"/>
        <v>477</v>
      </c>
      <c r="L12" s="23">
        <v>71</v>
      </c>
      <c r="M12" s="23">
        <v>40</v>
      </c>
      <c r="N12" s="23">
        <v>37</v>
      </c>
      <c r="O12" s="24">
        <f t="shared" si="1"/>
        <v>148</v>
      </c>
      <c r="P12" s="23"/>
      <c r="Q12" s="23"/>
      <c r="R12" s="23"/>
      <c r="S12" s="24"/>
      <c r="T12" s="35">
        <f t="shared" si="2"/>
        <v>882</v>
      </c>
      <c r="W12" s="11"/>
      <c r="X12" s="11" t="s">
        <v>35</v>
      </c>
      <c r="Y12" s="12">
        <f>+T143</f>
        <v>69880</v>
      </c>
      <c r="Z12" s="11"/>
      <c r="AA12" s="11"/>
      <c r="AB12" s="11"/>
    </row>
    <row r="13" spans="3:28" ht="15.75" x14ac:dyDescent="0.25">
      <c r="C13" s="5" t="s">
        <v>36</v>
      </c>
      <c r="D13" s="23">
        <v>45</v>
      </c>
      <c r="E13" s="23">
        <v>45</v>
      </c>
      <c r="F13" s="23">
        <v>49</v>
      </c>
      <c r="G13" s="24">
        <f t="shared" si="0"/>
        <v>139</v>
      </c>
      <c r="H13" s="23">
        <v>28</v>
      </c>
      <c r="I13" s="23">
        <v>47</v>
      </c>
      <c r="J13" s="23">
        <v>66</v>
      </c>
      <c r="K13" s="24">
        <f t="shared" si="3"/>
        <v>141</v>
      </c>
      <c r="L13" s="23">
        <v>56</v>
      </c>
      <c r="M13" s="23">
        <v>34</v>
      </c>
      <c r="N13" s="23">
        <v>59</v>
      </c>
      <c r="O13" s="24">
        <f t="shared" si="1"/>
        <v>149</v>
      </c>
      <c r="P13" s="23"/>
      <c r="Q13" s="23"/>
      <c r="R13" s="23"/>
      <c r="S13" s="24"/>
      <c r="T13" s="35">
        <f t="shared" si="2"/>
        <v>429</v>
      </c>
      <c r="W13" s="11"/>
      <c r="X13" s="11" t="s">
        <v>37</v>
      </c>
      <c r="Y13" s="12">
        <f>+T164</f>
        <v>33977</v>
      </c>
      <c r="Z13" s="11"/>
      <c r="AA13" s="11"/>
      <c r="AB13" s="11"/>
    </row>
    <row r="14" spans="3:28" ht="15.75" x14ac:dyDescent="0.25">
      <c r="C14" s="5" t="s">
        <v>38</v>
      </c>
      <c r="D14" s="23">
        <v>20</v>
      </c>
      <c r="E14" s="23">
        <v>15</v>
      </c>
      <c r="F14" s="23">
        <v>15</v>
      </c>
      <c r="G14" s="24">
        <f t="shared" si="0"/>
        <v>50</v>
      </c>
      <c r="H14" s="23">
        <v>19</v>
      </c>
      <c r="I14" s="23">
        <v>5</v>
      </c>
      <c r="J14" s="23">
        <v>6</v>
      </c>
      <c r="K14" s="24">
        <f t="shared" si="3"/>
        <v>30</v>
      </c>
      <c r="L14" s="23">
        <v>7</v>
      </c>
      <c r="M14" s="23">
        <v>14</v>
      </c>
      <c r="N14" s="23">
        <v>21</v>
      </c>
      <c r="O14" s="24">
        <f t="shared" si="1"/>
        <v>42</v>
      </c>
      <c r="P14" s="23"/>
      <c r="Q14" s="23"/>
      <c r="R14" s="23"/>
      <c r="S14" s="24"/>
      <c r="T14" s="35">
        <f>SUM(G14,O14,K14, S14)</f>
        <v>122</v>
      </c>
      <c r="W14" s="11"/>
      <c r="X14" s="11" t="s">
        <v>39</v>
      </c>
      <c r="Y14" s="12">
        <f>+T186</f>
        <v>19596</v>
      </c>
      <c r="Z14" s="11"/>
      <c r="AA14" s="11"/>
      <c r="AB14" s="11"/>
    </row>
    <row r="15" spans="3:28" ht="15.75" x14ac:dyDescent="0.25">
      <c r="C15" s="5" t="s">
        <v>40</v>
      </c>
      <c r="D15" s="23">
        <v>245</v>
      </c>
      <c r="E15" s="23">
        <v>224</v>
      </c>
      <c r="F15" s="23">
        <v>297</v>
      </c>
      <c r="G15" s="24">
        <f t="shared" si="0"/>
        <v>766</v>
      </c>
      <c r="H15" s="23">
        <v>197</v>
      </c>
      <c r="I15" s="23">
        <v>236</v>
      </c>
      <c r="J15" s="23">
        <v>200</v>
      </c>
      <c r="K15" s="24">
        <f t="shared" si="3"/>
        <v>633</v>
      </c>
      <c r="L15" s="23">
        <v>230</v>
      </c>
      <c r="M15" s="23">
        <v>191</v>
      </c>
      <c r="N15" s="23">
        <v>207</v>
      </c>
      <c r="O15" s="24">
        <f t="shared" si="1"/>
        <v>628</v>
      </c>
      <c r="P15" s="23"/>
      <c r="Q15" s="23"/>
      <c r="R15" s="23"/>
      <c r="S15" s="24"/>
      <c r="T15" s="35">
        <f t="shared" si="2"/>
        <v>2027</v>
      </c>
      <c r="W15" s="11"/>
      <c r="X15" s="11" t="s">
        <v>41</v>
      </c>
      <c r="Y15" s="12">
        <f>+T207</f>
        <v>19596</v>
      </c>
      <c r="Z15" s="11"/>
      <c r="AA15" s="11"/>
      <c r="AB15" s="11"/>
    </row>
    <row r="16" spans="3:28" ht="15.75" x14ac:dyDescent="0.25">
      <c r="C16" s="5" t="s">
        <v>42</v>
      </c>
      <c r="D16" s="23">
        <v>76</v>
      </c>
      <c r="E16" s="23">
        <v>52</v>
      </c>
      <c r="F16" s="23">
        <v>96</v>
      </c>
      <c r="G16" s="24">
        <f t="shared" si="0"/>
        <v>224</v>
      </c>
      <c r="H16" s="23">
        <v>56</v>
      </c>
      <c r="I16" s="23">
        <v>87</v>
      </c>
      <c r="J16" s="23">
        <v>78</v>
      </c>
      <c r="K16" s="24">
        <f t="shared" si="3"/>
        <v>221</v>
      </c>
      <c r="L16" s="23">
        <v>82</v>
      </c>
      <c r="M16" s="23">
        <v>66</v>
      </c>
      <c r="N16" s="23">
        <v>81</v>
      </c>
      <c r="O16" s="24">
        <f t="shared" si="1"/>
        <v>229</v>
      </c>
      <c r="P16" s="23"/>
      <c r="Q16" s="23"/>
      <c r="R16" s="23"/>
      <c r="S16" s="24"/>
      <c r="T16" s="35">
        <f t="shared" si="2"/>
        <v>674</v>
      </c>
      <c r="W16" s="11"/>
      <c r="X16" s="11" t="s">
        <v>43</v>
      </c>
      <c r="Y16" s="12">
        <f>+T227</f>
        <v>16594</v>
      </c>
      <c r="Z16" s="11"/>
      <c r="AA16" s="11"/>
      <c r="AB16" s="11"/>
    </row>
    <row r="17" spans="3:28" ht="15.75" x14ac:dyDescent="0.25">
      <c r="C17" s="5" t="s">
        <v>44</v>
      </c>
      <c r="D17" s="23">
        <v>91</v>
      </c>
      <c r="E17" s="23">
        <v>87</v>
      </c>
      <c r="F17" s="23">
        <v>74</v>
      </c>
      <c r="G17" s="24">
        <f t="shared" si="0"/>
        <v>252</v>
      </c>
      <c r="H17" s="26">
        <v>60</v>
      </c>
      <c r="I17" s="26">
        <v>68</v>
      </c>
      <c r="J17" s="26">
        <v>88</v>
      </c>
      <c r="K17" s="24">
        <f t="shared" si="3"/>
        <v>216</v>
      </c>
      <c r="L17" s="23">
        <v>92</v>
      </c>
      <c r="M17" s="23">
        <v>74</v>
      </c>
      <c r="N17" s="23">
        <v>57</v>
      </c>
      <c r="O17" s="24">
        <f t="shared" si="1"/>
        <v>223</v>
      </c>
      <c r="P17" s="23"/>
      <c r="Q17" s="23"/>
      <c r="R17" s="23"/>
      <c r="S17" s="24"/>
      <c r="T17" s="35">
        <f t="shared" si="2"/>
        <v>691</v>
      </c>
      <c r="W17" s="11"/>
      <c r="X17" s="11" t="s">
        <v>45</v>
      </c>
      <c r="Y17" s="12">
        <f>+T248</f>
        <v>15253</v>
      </c>
      <c r="Z17" s="11"/>
      <c r="AA17" s="11"/>
      <c r="AB17" s="11"/>
    </row>
    <row r="18" spans="3:28" ht="15.75" x14ac:dyDescent="0.25">
      <c r="C18" s="5" t="s">
        <v>46</v>
      </c>
      <c r="D18" s="23">
        <v>250</v>
      </c>
      <c r="E18" s="23">
        <v>222</v>
      </c>
      <c r="F18" s="23">
        <v>263</v>
      </c>
      <c r="G18" s="24">
        <f t="shared" si="0"/>
        <v>735</v>
      </c>
      <c r="H18" s="23">
        <v>174</v>
      </c>
      <c r="I18" s="23">
        <v>246</v>
      </c>
      <c r="J18" s="23">
        <v>306</v>
      </c>
      <c r="K18" s="24">
        <f t="shared" si="3"/>
        <v>726</v>
      </c>
      <c r="L18" s="23">
        <v>297</v>
      </c>
      <c r="M18" s="23">
        <v>238</v>
      </c>
      <c r="N18" s="23">
        <v>264</v>
      </c>
      <c r="O18" s="24">
        <f t="shared" si="1"/>
        <v>799</v>
      </c>
      <c r="P18" s="23"/>
      <c r="Q18" s="23"/>
      <c r="R18" s="23"/>
      <c r="S18" s="24"/>
      <c r="T18" s="35">
        <f t="shared" si="2"/>
        <v>2260</v>
      </c>
      <c r="W18" s="11"/>
      <c r="X18" s="11" t="s">
        <v>47</v>
      </c>
      <c r="Y18" s="12">
        <f>+T267</f>
        <v>22157</v>
      </c>
      <c r="Z18" s="11"/>
      <c r="AA18" s="11"/>
      <c r="AB18" s="11"/>
    </row>
    <row r="19" spans="3:28" ht="15.75" x14ac:dyDescent="0.25">
      <c r="C19" s="5" t="s">
        <v>48</v>
      </c>
      <c r="D19" s="23">
        <v>5</v>
      </c>
      <c r="E19" s="23">
        <v>3</v>
      </c>
      <c r="F19" s="23">
        <v>10</v>
      </c>
      <c r="G19" s="24">
        <f t="shared" si="0"/>
        <v>18</v>
      </c>
      <c r="H19" s="23">
        <v>9</v>
      </c>
      <c r="I19" s="23">
        <v>2</v>
      </c>
      <c r="J19" s="23">
        <v>4</v>
      </c>
      <c r="K19" s="24">
        <f t="shared" si="3"/>
        <v>15</v>
      </c>
      <c r="L19" s="23">
        <v>9</v>
      </c>
      <c r="M19" s="23">
        <v>6</v>
      </c>
      <c r="N19" s="23">
        <v>5</v>
      </c>
      <c r="O19" s="24">
        <f t="shared" si="1"/>
        <v>20</v>
      </c>
      <c r="P19" s="23"/>
      <c r="Q19" s="23"/>
      <c r="R19" s="23"/>
      <c r="S19" s="24"/>
      <c r="T19" s="35">
        <f t="shared" si="2"/>
        <v>53</v>
      </c>
      <c r="W19" s="11"/>
      <c r="X19" s="11" t="s">
        <v>49</v>
      </c>
      <c r="Y19" s="12">
        <f>+T287</f>
        <v>7379</v>
      </c>
      <c r="Z19" s="11"/>
      <c r="AA19" s="11"/>
      <c r="AB19" s="11"/>
    </row>
    <row r="20" spans="3:28" ht="15.75" x14ac:dyDescent="0.25">
      <c r="C20" s="5" t="s">
        <v>50</v>
      </c>
      <c r="D20" s="23">
        <v>30</v>
      </c>
      <c r="E20" s="23">
        <v>39</v>
      </c>
      <c r="F20" s="23">
        <v>39</v>
      </c>
      <c r="G20" s="24">
        <f t="shared" si="0"/>
        <v>108</v>
      </c>
      <c r="H20" s="23">
        <v>24</v>
      </c>
      <c r="I20" s="23">
        <v>33</v>
      </c>
      <c r="J20" s="23">
        <v>44</v>
      </c>
      <c r="K20" s="24">
        <f t="shared" si="3"/>
        <v>101</v>
      </c>
      <c r="L20" s="23">
        <v>27</v>
      </c>
      <c r="M20" s="23">
        <v>27</v>
      </c>
      <c r="N20" s="23">
        <v>30</v>
      </c>
      <c r="O20" s="24">
        <f t="shared" si="1"/>
        <v>84</v>
      </c>
      <c r="P20" s="23"/>
      <c r="Q20" s="23"/>
      <c r="R20" s="23"/>
      <c r="S20" s="24"/>
      <c r="T20" s="35">
        <f t="shared" si="2"/>
        <v>293</v>
      </c>
      <c r="W20" s="11"/>
      <c r="X20" s="11" t="s">
        <v>51</v>
      </c>
      <c r="Y20" s="12">
        <f>+T306</f>
        <v>6932</v>
      </c>
      <c r="Z20" s="11"/>
      <c r="AA20" s="11"/>
      <c r="AB20" s="11"/>
    </row>
    <row r="21" spans="3:28" ht="15.75" x14ac:dyDescent="0.25">
      <c r="C21" s="5" t="s">
        <v>52</v>
      </c>
      <c r="D21" s="23">
        <v>147</v>
      </c>
      <c r="E21" s="23">
        <v>141</v>
      </c>
      <c r="F21" s="23">
        <v>225</v>
      </c>
      <c r="G21" s="24">
        <f t="shared" si="0"/>
        <v>513</v>
      </c>
      <c r="H21" s="23">
        <v>127</v>
      </c>
      <c r="I21" s="23">
        <v>238</v>
      </c>
      <c r="J21" s="23">
        <v>191</v>
      </c>
      <c r="K21" s="24">
        <f t="shared" si="3"/>
        <v>556</v>
      </c>
      <c r="L21" s="23">
        <v>149</v>
      </c>
      <c r="M21" s="23">
        <v>181</v>
      </c>
      <c r="N21" s="23">
        <v>136</v>
      </c>
      <c r="O21" s="24">
        <f t="shared" si="1"/>
        <v>466</v>
      </c>
      <c r="P21" s="23"/>
      <c r="Q21" s="23"/>
      <c r="R21" s="23"/>
      <c r="S21" s="24"/>
      <c r="T21" s="35">
        <f t="shared" si="2"/>
        <v>1535</v>
      </c>
      <c r="W21" s="11"/>
      <c r="X21" s="11" t="s">
        <v>53</v>
      </c>
      <c r="Y21" s="12">
        <f>+T326</f>
        <v>11543</v>
      </c>
      <c r="Z21" s="11"/>
      <c r="AA21" s="11"/>
      <c r="AB21" s="11"/>
    </row>
    <row r="22" spans="3:28" ht="15.75" x14ac:dyDescent="0.25">
      <c r="C22" s="5" t="s">
        <v>54</v>
      </c>
      <c r="D22" s="23">
        <v>671</v>
      </c>
      <c r="E22" s="23">
        <v>596</v>
      </c>
      <c r="F22" s="23">
        <v>772</v>
      </c>
      <c r="G22" s="24">
        <f t="shared" si="0"/>
        <v>2039</v>
      </c>
      <c r="H22" s="26">
        <v>800</v>
      </c>
      <c r="I22" s="26">
        <v>893</v>
      </c>
      <c r="J22" s="26">
        <v>696</v>
      </c>
      <c r="K22" s="24">
        <f t="shared" si="3"/>
        <v>2389</v>
      </c>
      <c r="L22" s="23">
        <v>676</v>
      </c>
      <c r="M22" s="23">
        <v>628</v>
      </c>
      <c r="N22" s="23">
        <v>659</v>
      </c>
      <c r="O22" s="24">
        <f t="shared" si="1"/>
        <v>1963</v>
      </c>
      <c r="P22" s="23"/>
      <c r="Q22" s="23"/>
      <c r="R22" s="23"/>
      <c r="S22" s="24"/>
      <c r="T22" s="35">
        <f t="shared" si="2"/>
        <v>6391</v>
      </c>
      <c r="W22" s="11"/>
      <c r="X22" s="11" t="s">
        <v>55</v>
      </c>
      <c r="Y22" s="12">
        <f>+T345</f>
        <v>24182</v>
      </c>
      <c r="Z22" s="11"/>
      <c r="AA22" s="11"/>
      <c r="AB22" s="11"/>
    </row>
    <row r="23" spans="3:28" ht="15.75" x14ac:dyDescent="0.25">
      <c r="C23" s="5" t="s">
        <v>56</v>
      </c>
      <c r="D23" s="23">
        <v>24</v>
      </c>
      <c r="E23" s="23">
        <v>26</v>
      </c>
      <c r="F23" s="23">
        <v>31</v>
      </c>
      <c r="G23" s="24">
        <f t="shared" si="0"/>
        <v>81</v>
      </c>
      <c r="H23" s="23">
        <v>21</v>
      </c>
      <c r="I23" s="23">
        <v>24</v>
      </c>
      <c r="J23" s="23">
        <v>25</v>
      </c>
      <c r="K23" s="24">
        <f t="shared" si="3"/>
        <v>70</v>
      </c>
      <c r="L23" s="23">
        <v>15</v>
      </c>
      <c r="M23" s="23">
        <v>24</v>
      </c>
      <c r="N23" s="23">
        <v>22</v>
      </c>
      <c r="O23" s="24">
        <f t="shared" si="1"/>
        <v>61</v>
      </c>
      <c r="P23" s="23"/>
      <c r="Q23" s="23"/>
      <c r="R23" s="23"/>
      <c r="S23" s="24"/>
      <c r="T23" s="35">
        <f t="shared" si="2"/>
        <v>212</v>
      </c>
      <c r="W23" s="11"/>
      <c r="X23" s="11" t="s">
        <v>57</v>
      </c>
      <c r="Y23" s="12">
        <f>+T356</f>
        <v>4399</v>
      </c>
      <c r="Z23" s="11"/>
      <c r="AA23" s="11"/>
      <c r="AB23" s="11"/>
    </row>
    <row r="24" spans="3:28" ht="15.75" x14ac:dyDescent="0.25">
      <c r="C24" s="5" t="s">
        <v>58</v>
      </c>
      <c r="D24" s="23">
        <v>48</v>
      </c>
      <c r="E24" s="23">
        <v>48</v>
      </c>
      <c r="F24" s="23">
        <v>65</v>
      </c>
      <c r="G24" s="24">
        <f t="shared" si="0"/>
        <v>161</v>
      </c>
      <c r="H24" s="23">
        <v>61</v>
      </c>
      <c r="I24" s="23">
        <v>51</v>
      </c>
      <c r="J24" s="23">
        <v>66</v>
      </c>
      <c r="K24" s="24">
        <f t="shared" si="3"/>
        <v>178</v>
      </c>
      <c r="L24" s="23">
        <v>74</v>
      </c>
      <c r="M24" s="23">
        <v>46</v>
      </c>
      <c r="N24" s="23">
        <v>43</v>
      </c>
      <c r="O24" s="24">
        <f t="shared" si="1"/>
        <v>163</v>
      </c>
      <c r="P24" s="23"/>
      <c r="Q24" s="23"/>
      <c r="R24" s="23"/>
      <c r="S24" s="24"/>
      <c r="T24" s="35">
        <f t="shared" si="2"/>
        <v>502</v>
      </c>
      <c r="W24" s="11"/>
      <c r="X24" s="11"/>
      <c r="Y24" s="12"/>
      <c r="Z24" s="11"/>
      <c r="AA24" s="11"/>
      <c r="AB24" s="11"/>
    </row>
    <row r="25" spans="3:28" ht="15.75" x14ac:dyDescent="0.25">
      <c r="C25" s="5" t="s">
        <v>59</v>
      </c>
      <c r="D25" s="23">
        <v>343</v>
      </c>
      <c r="E25" s="23">
        <v>338</v>
      </c>
      <c r="F25" s="23">
        <v>354</v>
      </c>
      <c r="G25" s="24">
        <f t="shared" si="0"/>
        <v>1035</v>
      </c>
      <c r="H25" s="23">
        <v>298</v>
      </c>
      <c r="I25" s="23">
        <v>345</v>
      </c>
      <c r="J25" s="23">
        <v>314</v>
      </c>
      <c r="K25" s="24">
        <f t="shared" si="3"/>
        <v>957</v>
      </c>
      <c r="L25" s="23">
        <v>26564</v>
      </c>
      <c r="M25" s="23">
        <v>25998</v>
      </c>
      <c r="N25" s="23">
        <v>27013</v>
      </c>
      <c r="O25" s="24">
        <f t="shared" si="1"/>
        <v>79575</v>
      </c>
      <c r="P25" s="23"/>
      <c r="Q25" s="23"/>
      <c r="R25" s="23"/>
      <c r="S25" s="24"/>
      <c r="T25" s="35">
        <f t="shared" si="2"/>
        <v>81567</v>
      </c>
      <c r="W25" s="11"/>
      <c r="X25" s="11"/>
      <c r="Y25" s="12"/>
      <c r="Z25" s="11"/>
      <c r="AA25" s="11"/>
      <c r="AB25" s="11"/>
    </row>
    <row r="26" spans="3:28" ht="15.75" x14ac:dyDescent="0.25">
      <c r="C26" s="5" t="s">
        <v>60</v>
      </c>
      <c r="D26" s="23">
        <v>14</v>
      </c>
      <c r="E26" s="23">
        <v>29</v>
      </c>
      <c r="F26" s="23">
        <v>40</v>
      </c>
      <c r="G26" s="24">
        <f t="shared" si="0"/>
        <v>83</v>
      </c>
      <c r="H26" s="23">
        <v>34</v>
      </c>
      <c r="I26" s="23">
        <v>42</v>
      </c>
      <c r="J26" s="23">
        <v>49</v>
      </c>
      <c r="K26" s="24">
        <f t="shared" si="3"/>
        <v>125</v>
      </c>
      <c r="L26" s="23">
        <v>63</v>
      </c>
      <c r="M26" s="23">
        <v>31</v>
      </c>
      <c r="N26" s="23">
        <v>35</v>
      </c>
      <c r="O26" s="24">
        <f t="shared" si="1"/>
        <v>129</v>
      </c>
      <c r="P26" s="23"/>
      <c r="Q26" s="23"/>
      <c r="R26" s="23"/>
      <c r="S26" s="24"/>
      <c r="T26" s="35">
        <f t="shared" si="2"/>
        <v>337</v>
      </c>
      <c r="W26" s="11"/>
      <c r="X26" s="11"/>
      <c r="Y26" s="12"/>
      <c r="Z26" s="11"/>
      <c r="AA26" s="11"/>
      <c r="AB26" s="11"/>
    </row>
    <row r="27" spans="3:28" ht="15.75" x14ac:dyDescent="0.25">
      <c r="C27" s="5" t="s">
        <v>61</v>
      </c>
      <c r="D27" s="23">
        <v>22900</v>
      </c>
      <c r="E27" s="23">
        <v>22159</v>
      </c>
      <c r="F27" s="23">
        <v>23841</v>
      </c>
      <c r="G27" s="24">
        <f t="shared" si="0"/>
        <v>68900</v>
      </c>
      <c r="H27" s="26">
        <v>19261</v>
      </c>
      <c r="I27" s="26">
        <v>20856</v>
      </c>
      <c r="J27" s="26">
        <v>21944</v>
      </c>
      <c r="K27" s="24">
        <f t="shared" si="3"/>
        <v>62061</v>
      </c>
      <c r="L27" s="23">
        <v>22562</v>
      </c>
      <c r="M27" s="23">
        <v>22019</v>
      </c>
      <c r="N27" s="23">
        <v>22771</v>
      </c>
      <c r="O27" s="24">
        <f t="shared" si="1"/>
        <v>67352</v>
      </c>
      <c r="P27" s="23"/>
      <c r="Q27" s="23"/>
      <c r="R27" s="23"/>
      <c r="S27" s="24"/>
      <c r="T27" s="35">
        <f t="shared" si="2"/>
        <v>198313</v>
      </c>
    </row>
    <row r="28" spans="3:28" ht="15.75" x14ac:dyDescent="0.25">
      <c r="C28" s="5" t="s">
        <v>62</v>
      </c>
      <c r="D28" s="23">
        <v>3679</v>
      </c>
      <c r="E28" s="23">
        <v>3110</v>
      </c>
      <c r="F28" s="23">
        <v>3709</v>
      </c>
      <c r="G28" s="24">
        <f t="shared" si="0"/>
        <v>10498</v>
      </c>
      <c r="H28" s="23">
        <v>2921</v>
      </c>
      <c r="I28" s="23">
        <v>3313</v>
      </c>
      <c r="J28" s="23">
        <v>3127</v>
      </c>
      <c r="K28" s="24">
        <f t="shared" si="3"/>
        <v>9361</v>
      </c>
      <c r="L28" s="23">
        <v>3080</v>
      </c>
      <c r="M28" s="23">
        <v>3132</v>
      </c>
      <c r="N28" s="23">
        <v>3351</v>
      </c>
      <c r="O28" s="24">
        <f t="shared" si="1"/>
        <v>9563</v>
      </c>
      <c r="P28" s="23"/>
      <c r="Q28" s="23"/>
      <c r="R28" s="23"/>
      <c r="S28" s="24"/>
      <c r="T28" s="35">
        <f t="shared" si="2"/>
        <v>29422</v>
      </c>
    </row>
    <row r="29" spans="3:28" ht="15.75" x14ac:dyDescent="0.25">
      <c r="C29" s="5" t="s">
        <v>63</v>
      </c>
      <c r="D29" s="23">
        <v>566</v>
      </c>
      <c r="E29" s="23">
        <v>463</v>
      </c>
      <c r="F29" s="23">
        <v>561</v>
      </c>
      <c r="G29" s="24">
        <f t="shared" si="0"/>
        <v>1590</v>
      </c>
      <c r="H29" s="23">
        <v>425</v>
      </c>
      <c r="I29" s="23">
        <v>456</v>
      </c>
      <c r="J29" s="23">
        <v>449</v>
      </c>
      <c r="K29" s="24">
        <f t="shared" si="3"/>
        <v>1330</v>
      </c>
      <c r="L29" s="23">
        <v>450</v>
      </c>
      <c r="M29" s="23">
        <v>468</v>
      </c>
      <c r="N29" s="23">
        <v>477</v>
      </c>
      <c r="O29" s="24">
        <f t="shared" si="1"/>
        <v>1395</v>
      </c>
      <c r="P29" s="23"/>
      <c r="Q29" s="23"/>
      <c r="R29" s="23"/>
      <c r="S29" s="24"/>
      <c r="T29" s="35">
        <f t="shared" si="2"/>
        <v>4315</v>
      </c>
    </row>
    <row r="30" spans="3:28" ht="15.75" x14ac:dyDescent="0.25">
      <c r="C30" s="5" t="s">
        <v>64</v>
      </c>
      <c r="D30" s="23">
        <v>61</v>
      </c>
      <c r="E30" s="23">
        <v>67</v>
      </c>
      <c r="F30" s="23">
        <v>78</v>
      </c>
      <c r="G30" s="24">
        <f t="shared" si="0"/>
        <v>206</v>
      </c>
      <c r="H30" s="23">
        <v>64</v>
      </c>
      <c r="I30" s="23">
        <v>48</v>
      </c>
      <c r="J30" s="23">
        <v>51</v>
      </c>
      <c r="K30" s="24">
        <f t="shared" si="3"/>
        <v>163</v>
      </c>
      <c r="L30" s="23">
        <v>60</v>
      </c>
      <c r="M30" s="23">
        <v>53</v>
      </c>
      <c r="N30" s="23">
        <v>67</v>
      </c>
      <c r="O30" s="24">
        <f t="shared" si="1"/>
        <v>180</v>
      </c>
      <c r="P30" s="23"/>
      <c r="Q30" s="23"/>
      <c r="R30" s="23"/>
      <c r="S30" s="24"/>
      <c r="T30" s="35">
        <f t="shared" si="2"/>
        <v>549</v>
      </c>
    </row>
    <row r="31" spans="3:28" ht="15.75" x14ac:dyDescent="0.25">
      <c r="C31" s="5" t="s">
        <v>65</v>
      </c>
      <c r="D31" s="23">
        <v>1179</v>
      </c>
      <c r="E31" s="23">
        <v>1116</v>
      </c>
      <c r="F31" s="23">
        <v>1213</v>
      </c>
      <c r="G31" s="24">
        <f t="shared" si="0"/>
        <v>3508</v>
      </c>
      <c r="H31" s="23">
        <v>946</v>
      </c>
      <c r="I31" s="23">
        <v>1059</v>
      </c>
      <c r="J31" s="23">
        <v>1098</v>
      </c>
      <c r="K31" s="24">
        <f t="shared" si="3"/>
        <v>3103</v>
      </c>
      <c r="L31" s="23">
        <v>1235</v>
      </c>
      <c r="M31" s="23">
        <v>1200</v>
      </c>
      <c r="N31" s="23">
        <v>1158</v>
      </c>
      <c r="O31" s="24">
        <f>SUM(L31:N31)</f>
        <v>3593</v>
      </c>
      <c r="P31" s="23"/>
      <c r="Q31" s="23"/>
      <c r="R31" s="23"/>
      <c r="S31" s="24"/>
      <c r="T31" s="35">
        <f t="shared" si="2"/>
        <v>10204</v>
      </c>
    </row>
    <row r="32" spans="3:28" ht="15.75" x14ac:dyDescent="0.25">
      <c r="C32" s="5" t="s">
        <v>66</v>
      </c>
      <c r="D32" s="23">
        <v>130</v>
      </c>
      <c r="E32" s="23">
        <v>128</v>
      </c>
      <c r="F32" s="23">
        <v>160</v>
      </c>
      <c r="G32" s="24">
        <f t="shared" si="0"/>
        <v>418</v>
      </c>
      <c r="H32" s="26">
        <v>115</v>
      </c>
      <c r="I32" s="26">
        <v>146</v>
      </c>
      <c r="J32" s="26">
        <v>187</v>
      </c>
      <c r="K32" s="24">
        <f t="shared" si="3"/>
        <v>448</v>
      </c>
      <c r="L32" s="41">
        <v>241</v>
      </c>
      <c r="M32" s="23">
        <v>179</v>
      </c>
      <c r="N32" s="23">
        <v>322</v>
      </c>
      <c r="O32" s="24">
        <f>SUM(L32:N32)</f>
        <v>742</v>
      </c>
      <c r="P32" s="23"/>
      <c r="Q32" s="23"/>
      <c r="R32" s="23"/>
      <c r="S32" s="24"/>
      <c r="T32" s="35">
        <f t="shared" si="2"/>
        <v>1608</v>
      </c>
    </row>
    <row r="33" spans="3:22" ht="15.75" x14ac:dyDescent="0.25">
      <c r="C33" s="5" t="s">
        <v>67</v>
      </c>
      <c r="D33" s="23">
        <v>937</v>
      </c>
      <c r="E33" s="23">
        <v>572</v>
      </c>
      <c r="F33" s="23">
        <v>1292</v>
      </c>
      <c r="G33" s="24">
        <f t="shared" si="0"/>
        <v>2801</v>
      </c>
      <c r="H33" s="23">
        <v>653</v>
      </c>
      <c r="I33" s="23">
        <v>1186</v>
      </c>
      <c r="J33" s="23">
        <v>740</v>
      </c>
      <c r="K33" s="24">
        <f t="shared" si="3"/>
        <v>2579</v>
      </c>
      <c r="L33" s="23">
        <v>813</v>
      </c>
      <c r="M33" s="23">
        <v>845</v>
      </c>
      <c r="N33" s="23">
        <v>673</v>
      </c>
      <c r="O33" s="24">
        <f t="shared" si="1"/>
        <v>2331</v>
      </c>
      <c r="P33" s="23"/>
      <c r="Q33" s="23"/>
      <c r="R33" s="23"/>
      <c r="S33" s="24"/>
      <c r="T33" s="35">
        <f t="shared" si="2"/>
        <v>7711</v>
      </c>
    </row>
    <row r="34" spans="3:22" ht="15.75" x14ac:dyDescent="0.25">
      <c r="C34" s="5" t="s">
        <v>68</v>
      </c>
      <c r="D34" s="23">
        <v>1037</v>
      </c>
      <c r="E34" s="23">
        <v>1127</v>
      </c>
      <c r="F34" s="23">
        <v>1639</v>
      </c>
      <c r="G34" s="24">
        <f t="shared" si="0"/>
        <v>3803</v>
      </c>
      <c r="H34" s="23">
        <v>2180</v>
      </c>
      <c r="I34" s="23">
        <v>3097</v>
      </c>
      <c r="J34" s="23">
        <v>3307</v>
      </c>
      <c r="K34" s="24">
        <f t="shared" si="3"/>
        <v>8584</v>
      </c>
      <c r="L34" s="23">
        <v>3709</v>
      </c>
      <c r="M34" s="23">
        <v>3822</v>
      </c>
      <c r="N34" s="23">
        <v>3389</v>
      </c>
      <c r="O34" s="24">
        <f t="shared" si="1"/>
        <v>10920</v>
      </c>
      <c r="P34" s="23"/>
      <c r="Q34" s="23"/>
      <c r="R34" s="23"/>
      <c r="S34" s="24"/>
      <c r="T34" s="35">
        <f t="shared" si="2"/>
        <v>23307</v>
      </c>
    </row>
    <row r="35" spans="3:22" ht="15.75" x14ac:dyDescent="0.25">
      <c r="C35" s="52" t="s">
        <v>69</v>
      </c>
      <c r="D35" s="39">
        <f t="shared" ref="D35:T35" si="4">SUM(D7:D34)</f>
        <v>54834</v>
      </c>
      <c r="E35" s="39">
        <f t="shared" si="4"/>
        <v>52171</v>
      </c>
      <c r="F35" s="39">
        <f t="shared" si="4"/>
        <v>59566</v>
      </c>
      <c r="G35" s="39">
        <f t="shared" si="4"/>
        <v>166571</v>
      </c>
      <c r="H35" s="39">
        <f t="shared" si="4"/>
        <v>47342</v>
      </c>
      <c r="I35" s="39">
        <f t="shared" si="4"/>
        <v>53845</v>
      </c>
      <c r="J35" s="39">
        <f t="shared" si="4"/>
        <v>53548</v>
      </c>
      <c r="K35" s="39">
        <f t="shared" si="4"/>
        <v>154735</v>
      </c>
      <c r="L35" s="39">
        <f t="shared" si="4"/>
        <v>81971</v>
      </c>
      <c r="M35" s="39">
        <f t="shared" si="4"/>
        <v>79579</v>
      </c>
      <c r="N35" s="39">
        <f t="shared" si="4"/>
        <v>81179</v>
      </c>
      <c r="O35" s="39">
        <f t="shared" si="4"/>
        <v>242729</v>
      </c>
      <c r="P35" s="39">
        <f t="shared" si="4"/>
        <v>0</v>
      </c>
      <c r="Q35" s="39">
        <f t="shared" si="4"/>
        <v>0</v>
      </c>
      <c r="R35" s="39">
        <f t="shared" si="4"/>
        <v>0</v>
      </c>
      <c r="S35" s="39">
        <f t="shared" si="4"/>
        <v>0</v>
      </c>
      <c r="T35" s="39">
        <f t="shared" si="4"/>
        <v>564035</v>
      </c>
    </row>
    <row r="36" spans="3:22" ht="15.75" x14ac:dyDescent="0.25">
      <c r="C36" s="3"/>
      <c r="D36" s="4"/>
      <c r="E36" s="4"/>
      <c r="F36" s="4"/>
      <c r="G36" s="9"/>
      <c r="H36" s="4"/>
      <c r="I36" s="4"/>
      <c r="J36" s="4"/>
      <c r="K36" s="9"/>
      <c r="L36" s="4"/>
      <c r="M36" s="4"/>
      <c r="N36" s="4"/>
      <c r="O36" s="9"/>
      <c r="P36" s="15"/>
      <c r="Q36" s="15"/>
      <c r="R36" s="15"/>
      <c r="S36" s="15"/>
    </row>
    <row r="37" spans="3:22" ht="15.75" x14ac:dyDescent="0.25">
      <c r="C37" s="3"/>
      <c r="D37" s="4"/>
      <c r="E37" s="4"/>
      <c r="F37" s="4"/>
      <c r="G37" s="9"/>
      <c r="H37" s="4"/>
      <c r="I37" s="4"/>
      <c r="J37" s="4"/>
      <c r="K37" s="9"/>
      <c r="L37" s="4"/>
      <c r="M37" s="4"/>
      <c r="N37" s="4"/>
      <c r="O37" s="9"/>
      <c r="P37" s="4"/>
      <c r="Q37" s="4"/>
      <c r="R37" s="4"/>
      <c r="S37" s="9"/>
      <c r="V37" s="2"/>
    </row>
    <row r="38" spans="3:22" ht="16.5" thickBot="1" x14ac:dyDescent="0.3">
      <c r="C38" s="3"/>
      <c r="D38" s="4"/>
      <c r="E38" s="4"/>
      <c r="F38" s="4"/>
      <c r="G38" s="9"/>
      <c r="H38" s="4"/>
      <c r="I38" s="4"/>
      <c r="J38" s="4"/>
      <c r="K38" s="9"/>
      <c r="L38" s="4"/>
      <c r="M38" s="4"/>
      <c r="N38" s="4"/>
      <c r="O38" s="9"/>
      <c r="P38" s="4"/>
      <c r="Q38" s="4"/>
      <c r="R38" s="4"/>
      <c r="S38" s="9"/>
    </row>
    <row r="39" spans="3:22" ht="15.75" x14ac:dyDescent="0.25">
      <c r="C39" s="72" t="s">
        <v>70</v>
      </c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4"/>
    </row>
    <row r="40" spans="3:22" ht="15.75" x14ac:dyDescent="0.25">
      <c r="C40" s="78" t="s">
        <v>71</v>
      </c>
      <c r="D40" s="75" t="s">
        <v>2</v>
      </c>
      <c r="E40" s="75"/>
      <c r="F40" s="75"/>
      <c r="G40" s="75"/>
      <c r="H40" s="75" t="s">
        <v>3</v>
      </c>
      <c r="I40" s="75"/>
      <c r="J40" s="75"/>
      <c r="K40" s="75"/>
      <c r="L40" s="75" t="s">
        <v>4</v>
      </c>
      <c r="M40" s="75"/>
      <c r="N40" s="75"/>
      <c r="O40" s="75"/>
      <c r="P40" s="75" t="s">
        <v>5</v>
      </c>
      <c r="Q40" s="75"/>
      <c r="R40" s="75"/>
      <c r="S40" s="75"/>
      <c r="T40" s="76" t="s">
        <v>6</v>
      </c>
    </row>
    <row r="41" spans="3:22" ht="16.5" thickBot="1" x14ac:dyDescent="0.3">
      <c r="C41" s="79"/>
      <c r="D41" s="51" t="s">
        <v>7</v>
      </c>
      <c r="E41" s="51" t="s">
        <v>8</v>
      </c>
      <c r="F41" s="51" t="s">
        <v>9</v>
      </c>
      <c r="G41" s="51" t="s">
        <v>10</v>
      </c>
      <c r="H41" s="51" t="s">
        <v>11</v>
      </c>
      <c r="I41" s="51" t="s">
        <v>12</v>
      </c>
      <c r="J41" s="51" t="s">
        <v>13</v>
      </c>
      <c r="K41" s="51" t="s">
        <v>14</v>
      </c>
      <c r="L41" s="51" t="s">
        <v>15</v>
      </c>
      <c r="M41" s="51" t="s">
        <v>16</v>
      </c>
      <c r="N41" s="51" t="s">
        <v>17</v>
      </c>
      <c r="O41" s="51" t="s">
        <v>18</v>
      </c>
      <c r="P41" s="51" t="s">
        <v>19</v>
      </c>
      <c r="Q41" s="51" t="s">
        <v>20</v>
      </c>
      <c r="R41" s="51" t="s">
        <v>21</v>
      </c>
      <c r="S41" s="51" t="s">
        <v>22</v>
      </c>
      <c r="T41" s="77"/>
    </row>
    <row r="42" spans="3:22" ht="15.75" x14ac:dyDescent="0.25">
      <c r="C42" s="6" t="s">
        <v>24</v>
      </c>
      <c r="D42" s="46">
        <v>4425</v>
      </c>
      <c r="E42" s="46">
        <v>3932</v>
      </c>
      <c r="F42" s="34">
        <v>4572</v>
      </c>
      <c r="G42" s="24">
        <f>+SUM(D42:F42)</f>
        <v>12929</v>
      </c>
      <c r="H42" s="40">
        <v>3391</v>
      </c>
      <c r="I42" s="47">
        <v>4019</v>
      </c>
      <c r="J42" s="40">
        <v>3892</v>
      </c>
      <c r="K42" s="24">
        <f>SUM(H42:J42)</f>
        <v>11302</v>
      </c>
      <c r="L42" s="40">
        <v>3978</v>
      </c>
      <c r="M42" s="40">
        <v>3673</v>
      </c>
      <c r="N42" s="40">
        <v>3661</v>
      </c>
      <c r="O42" s="24">
        <f>SUM(L42:N42)</f>
        <v>11312</v>
      </c>
      <c r="P42" s="46"/>
      <c r="Q42" s="46"/>
      <c r="R42" s="46"/>
      <c r="S42" s="24"/>
      <c r="T42" s="24">
        <f>+SUM(S42,O42,K42,G42)</f>
        <v>35543</v>
      </c>
    </row>
    <row r="43" spans="3:22" ht="15.75" x14ac:dyDescent="0.25">
      <c r="C43" s="5" t="s">
        <v>26</v>
      </c>
      <c r="D43" s="34">
        <v>3423</v>
      </c>
      <c r="E43" s="46">
        <v>3393</v>
      </c>
      <c r="F43" s="34">
        <v>4002</v>
      </c>
      <c r="G43" s="24">
        <f t="shared" ref="G43:G60" si="5">+SUM(D43:F43)</f>
        <v>10818</v>
      </c>
      <c r="H43" s="40">
        <v>3040</v>
      </c>
      <c r="I43" s="47">
        <v>3555</v>
      </c>
      <c r="J43" s="40">
        <v>3341</v>
      </c>
      <c r="K43" s="24">
        <f t="shared" ref="K43:K65" si="6">SUM(H43:J43)</f>
        <v>9936</v>
      </c>
      <c r="L43" s="40">
        <v>3547</v>
      </c>
      <c r="M43" s="40">
        <v>3274</v>
      </c>
      <c r="N43" s="40">
        <v>3194</v>
      </c>
      <c r="O43" s="24">
        <f t="shared" ref="O43:O65" si="7">SUM(L43:N43)</f>
        <v>10015</v>
      </c>
      <c r="P43" s="46"/>
      <c r="Q43" s="46"/>
      <c r="R43" s="46"/>
      <c r="S43" s="24"/>
      <c r="T43" s="24">
        <f t="shared" ref="T43:T60" si="8">+SUM(S43,O43,K43,G43)</f>
        <v>30769</v>
      </c>
    </row>
    <row r="44" spans="3:22" ht="15.75" x14ac:dyDescent="0.25">
      <c r="C44" s="5" t="s">
        <v>28</v>
      </c>
      <c r="D44" s="34">
        <v>29</v>
      </c>
      <c r="E44" s="46">
        <v>21</v>
      </c>
      <c r="F44" s="34">
        <v>20</v>
      </c>
      <c r="G44" s="24">
        <f t="shared" si="5"/>
        <v>70</v>
      </c>
      <c r="H44" s="40">
        <v>5</v>
      </c>
      <c r="I44" s="47">
        <v>38</v>
      </c>
      <c r="J44" s="40">
        <v>57</v>
      </c>
      <c r="K44" s="24">
        <f t="shared" si="6"/>
        <v>100</v>
      </c>
      <c r="L44" s="40">
        <v>43</v>
      </c>
      <c r="M44" s="40">
        <v>35</v>
      </c>
      <c r="N44" s="40">
        <v>42</v>
      </c>
      <c r="O44" s="24">
        <f t="shared" si="7"/>
        <v>120</v>
      </c>
      <c r="P44" s="40"/>
      <c r="Q44" s="40"/>
      <c r="R44" s="40"/>
      <c r="S44" s="24"/>
      <c r="T44" s="24">
        <f t="shared" si="8"/>
        <v>290</v>
      </c>
    </row>
    <row r="45" spans="3:22" ht="15.75" x14ac:dyDescent="0.25">
      <c r="C45" s="5" t="s">
        <v>30</v>
      </c>
      <c r="D45" s="34">
        <v>280</v>
      </c>
      <c r="E45" s="46">
        <v>278</v>
      </c>
      <c r="F45" s="34">
        <v>310</v>
      </c>
      <c r="G45" s="24">
        <f t="shared" si="5"/>
        <v>868</v>
      </c>
      <c r="H45" s="40">
        <v>242</v>
      </c>
      <c r="I45" s="47">
        <v>265</v>
      </c>
      <c r="J45" s="40">
        <v>265</v>
      </c>
      <c r="K45" s="24">
        <f t="shared" si="6"/>
        <v>772</v>
      </c>
      <c r="L45" s="40">
        <v>273</v>
      </c>
      <c r="M45" s="40">
        <v>288</v>
      </c>
      <c r="N45" s="40">
        <v>302</v>
      </c>
      <c r="O45" s="24">
        <f t="shared" si="7"/>
        <v>863</v>
      </c>
      <c r="P45" s="40"/>
      <c r="Q45" s="40"/>
      <c r="R45" s="40"/>
      <c r="S45" s="24"/>
      <c r="T45" s="24">
        <f t="shared" si="8"/>
        <v>2503</v>
      </c>
    </row>
    <row r="46" spans="3:22" ht="15.75" x14ac:dyDescent="0.25">
      <c r="C46" s="5" t="s">
        <v>32</v>
      </c>
      <c r="D46" s="34">
        <v>17</v>
      </c>
      <c r="E46" s="46">
        <v>11</v>
      </c>
      <c r="F46" s="34">
        <v>17</v>
      </c>
      <c r="G46" s="24">
        <f t="shared" si="5"/>
        <v>45</v>
      </c>
      <c r="H46" s="40">
        <v>18</v>
      </c>
      <c r="I46" s="47">
        <v>22</v>
      </c>
      <c r="J46" s="40">
        <v>16</v>
      </c>
      <c r="K46" s="24">
        <f t="shared" si="6"/>
        <v>56</v>
      </c>
      <c r="L46" s="40">
        <v>26</v>
      </c>
      <c r="M46" s="40">
        <v>2</v>
      </c>
      <c r="N46" s="40">
        <v>0</v>
      </c>
      <c r="O46" s="24">
        <f t="shared" si="7"/>
        <v>28</v>
      </c>
      <c r="P46" s="40"/>
      <c r="Q46" s="40"/>
      <c r="R46" s="40"/>
      <c r="S46" s="24"/>
      <c r="T46" s="24">
        <f t="shared" si="8"/>
        <v>129</v>
      </c>
    </row>
    <row r="47" spans="3:22" ht="15.75" x14ac:dyDescent="0.25">
      <c r="C47" s="5" t="s">
        <v>34</v>
      </c>
      <c r="D47" s="34">
        <v>88</v>
      </c>
      <c r="E47" s="46">
        <v>47</v>
      </c>
      <c r="F47" s="34">
        <v>122</v>
      </c>
      <c r="G47" s="24">
        <f t="shared" si="5"/>
        <v>257</v>
      </c>
      <c r="H47" s="40">
        <v>310</v>
      </c>
      <c r="I47" s="47">
        <v>106</v>
      </c>
      <c r="J47" s="40">
        <v>61</v>
      </c>
      <c r="K47" s="24">
        <f t="shared" si="6"/>
        <v>477</v>
      </c>
      <c r="L47" s="40">
        <v>71</v>
      </c>
      <c r="M47" s="40">
        <v>40</v>
      </c>
      <c r="N47" s="40">
        <v>37</v>
      </c>
      <c r="O47" s="24">
        <f t="shared" si="7"/>
        <v>148</v>
      </c>
      <c r="P47" s="40"/>
      <c r="Q47" s="40"/>
      <c r="R47" s="40"/>
      <c r="S47" s="24"/>
      <c r="T47" s="24">
        <f t="shared" si="8"/>
        <v>882</v>
      </c>
    </row>
    <row r="48" spans="3:22" ht="15.75" x14ac:dyDescent="0.25">
      <c r="C48" s="5" t="s">
        <v>36</v>
      </c>
      <c r="D48" s="34">
        <v>45</v>
      </c>
      <c r="E48" s="46">
        <v>45</v>
      </c>
      <c r="F48" s="34">
        <v>49</v>
      </c>
      <c r="G48" s="24">
        <f t="shared" si="5"/>
        <v>139</v>
      </c>
      <c r="H48" s="40">
        <v>28</v>
      </c>
      <c r="I48" s="47">
        <v>47</v>
      </c>
      <c r="J48" s="40">
        <v>66</v>
      </c>
      <c r="K48" s="24">
        <f t="shared" si="6"/>
        <v>141</v>
      </c>
      <c r="L48" s="40">
        <v>56</v>
      </c>
      <c r="M48" s="40">
        <v>34</v>
      </c>
      <c r="N48" s="40">
        <v>59</v>
      </c>
      <c r="O48" s="24">
        <f t="shared" si="7"/>
        <v>149</v>
      </c>
      <c r="P48" s="40"/>
      <c r="Q48" s="40"/>
      <c r="R48" s="40"/>
      <c r="S48" s="24"/>
      <c r="T48" s="24">
        <f t="shared" si="8"/>
        <v>429</v>
      </c>
    </row>
    <row r="49" spans="3:20" ht="15.75" x14ac:dyDescent="0.25">
      <c r="C49" s="5" t="s">
        <v>38</v>
      </c>
      <c r="D49" s="34">
        <v>20</v>
      </c>
      <c r="E49" s="46">
        <v>15</v>
      </c>
      <c r="F49" s="34">
        <v>15</v>
      </c>
      <c r="G49" s="24">
        <f t="shared" si="5"/>
        <v>50</v>
      </c>
      <c r="H49" s="40">
        <v>19</v>
      </c>
      <c r="I49" s="47">
        <v>5</v>
      </c>
      <c r="J49" s="40">
        <v>6</v>
      </c>
      <c r="K49" s="24">
        <f t="shared" si="6"/>
        <v>30</v>
      </c>
      <c r="L49" s="40">
        <v>7</v>
      </c>
      <c r="M49" s="40">
        <v>14</v>
      </c>
      <c r="N49" s="40">
        <v>21</v>
      </c>
      <c r="O49" s="24">
        <f t="shared" si="7"/>
        <v>42</v>
      </c>
      <c r="P49" s="40"/>
      <c r="Q49" s="40"/>
      <c r="R49" s="40"/>
      <c r="S49" s="24"/>
      <c r="T49" s="24">
        <f t="shared" si="8"/>
        <v>122</v>
      </c>
    </row>
    <row r="50" spans="3:20" ht="15.75" x14ac:dyDescent="0.25">
      <c r="C50" s="5" t="s">
        <v>40</v>
      </c>
      <c r="D50" s="34">
        <v>247</v>
      </c>
      <c r="E50" s="46">
        <v>224</v>
      </c>
      <c r="F50" s="34">
        <v>297</v>
      </c>
      <c r="G50" s="24">
        <f t="shared" si="5"/>
        <v>768</v>
      </c>
      <c r="H50" s="40">
        <v>197</v>
      </c>
      <c r="I50" s="47">
        <v>236</v>
      </c>
      <c r="J50" s="40">
        <v>200</v>
      </c>
      <c r="K50" s="24">
        <f t="shared" si="6"/>
        <v>633</v>
      </c>
      <c r="L50" s="40">
        <v>230</v>
      </c>
      <c r="M50" s="40">
        <v>191</v>
      </c>
      <c r="N50" s="40">
        <v>207</v>
      </c>
      <c r="O50" s="24">
        <f t="shared" si="7"/>
        <v>628</v>
      </c>
      <c r="P50" s="40"/>
      <c r="Q50" s="40"/>
      <c r="R50" s="40"/>
      <c r="S50" s="24"/>
      <c r="T50" s="24">
        <f t="shared" si="8"/>
        <v>2029</v>
      </c>
    </row>
    <row r="51" spans="3:20" ht="15.75" x14ac:dyDescent="0.25">
      <c r="C51" s="5" t="s">
        <v>42</v>
      </c>
      <c r="D51" s="34">
        <v>50</v>
      </c>
      <c r="E51" s="46">
        <v>42</v>
      </c>
      <c r="F51" s="34">
        <v>84</v>
      </c>
      <c r="G51" s="24">
        <f>+SUM(D51:F51)</f>
        <v>176</v>
      </c>
      <c r="H51" s="40">
        <v>46</v>
      </c>
      <c r="I51" s="47">
        <v>70</v>
      </c>
      <c r="J51" s="40">
        <v>65</v>
      </c>
      <c r="K51" s="24">
        <f t="shared" si="6"/>
        <v>181</v>
      </c>
      <c r="L51" s="40">
        <v>52</v>
      </c>
      <c r="M51" s="40">
        <v>52</v>
      </c>
      <c r="N51" s="40">
        <v>59</v>
      </c>
      <c r="O51" s="24">
        <f t="shared" si="7"/>
        <v>163</v>
      </c>
      <c r="P51" s="40"/>
      <c r="Q51" s="40"/>
      <c r="R51" s="40"/>
      <c r="S51" s="24"/>
      <c r="T51" s="24">
        <f t="shared" si="8"/>
        <v>520</v>
      </c>
    </row>
    <row r="52" spans="3:20" ht="15.75" x14ac:dyDescent="0.25">
      <c r="C52" s="5" t="s">
        <v>59</v>
      </c>
      <c r="D52" s="34">
        <v>143</v>
      </c>
      <c r="E52" s="46">
        <v>138</v>
      </c>
      <c r="F52" s="34">
        <v>131</v>
      </c>
      <c r="G52" s="24">
        <f>+SUM(D52:F52)</f>
        <v>412</v>
      </c>
      <c r="H52" s="25">
        <v>105</v>
      </c>
      <c r="I52" s="48">
        <v>132</v>
      </c>
      <c r="J52" s="25">
        <v>118</v>
      </c>
      <c r="K52" s="24">
        <f t="shared" si="6"/>
        <v>355</v>
      </c>
      <c r="L52" s="25">
        <v>2751</v>
      </c>
      <c r="M52" s="25">
        <v>2670</v>
      </c>
      <c r="N52" s="25">
        <v>3046</v>
      </c>
      <c r="O52" s="24">
        <f t="shared" si="7"/>
        <v>8467</v>
      </c>
      <c r="P52" s="40"/>
      <c r="Q52" s="40"/>
      <c r="R52" s="40"/>
      <c r="S52" s="24"/>
      <c r="T52" s="24">
        <f t="shared" si="8"/>
        <v>9234</v>
      </c>
    </row>
    <row r="53" spans="3:20" ht="15.75" x14ac:dyDescent="0.25">
      <c r="C53" s="5" t="s">
        <v>60</v>
      </c>
      <c r="D53" s="34">
        <v>3</v>
      </c>
      <c r="E53" s="46">
        <v>18</v>
      </c>
      <c r="F53" s="34">
        <v>27</v>
      </c>
      <c r="G53" s="24">
        <f t="shared" si="5"/>
        <v>48</v>
      </c>
      <c r="H53" s="25">
        <v>17</v>
      </c>
      <c r="I53" s="48">
        <v>27</v>
      </c>
      <c r="J53" s="25">
        <v>30</v>
      </c>
      <c r="K53" s="24">
        <f t="shared" si="6"/>
        <v>74</v>
      </c>
      <c r="L53" s="25">
        <v>34</v>
      </c>
      <c r="M53" s="25">
        <v>19</v>
      </c>
      <c r="N53" s="25">
        <v>24</v>
      </c>
      <c r="O53" s="24">
        <f t="shared" si="7"/>
        <v>77</v>
      </c>
      <c r="P53" s="40"/>
      <c r="Q53" s="40"/>
      <c r="R53" s="40"/>
      <c r="S53" s="24"/>
      <c r="T53" s="24">
        <f t="shared" si="8"/>
        <v>199</v>
      </c>
    </row>
    <row r="54" spans="3:20" ht="15.75" x14ac:dyDescent="0.25">
      <c r="C54" s="5" t="s">
        <v>61</v>
      </c>
      <c r="D54" s="34">
        <v>2450</v>
      </c>
      <c r="E54" s="46">
        <v>2040</v>
      </c>
      <c r="F54" s="34">
        <v>2196</v>
      </c>
      <c r="G54" s="24">
        <f t="shared" si="5"/>
        <v>6686</v>
      </c>
      <c r="H54" s="25">
        <v>1713</v>
      </c>
      <c r="I54" s="48">
        <v>2078</v>
      </c>
      <c r="J54" s="25">
        <v>2010</v>
      </c>
      <c r="K54" s="24">
        <f t="shared" si="6"/>
        <v>5801</v>
      </c>
      <c r="L54" s="25">
        <v>2000</v>
      </c>
      <c r="M54" s="25">
        <v>1965</v>
      </c>
      <c r="N54" s="25">
        <v>2174</v>
      </c>
      <c r="O54" s="24">
        <f t="shared" si="7"/>
        <v>6139</v>
      </c>
      <c r="P54" s="46"/>
      <c r="Q54" s="46"/>
      <c r="R54" s="46"/>
      <c r="S54" s="24"/>
      <c r="T54" s="24">
        <f t="shared" si="8"/>
        <v>18626</v>
      </c>
    </row>
    <row r="55" spans="3:20" ht="15.75" x14ac:dyDescent="0.25">
      <c r="C55" s="5" t="s">
        <v>62</v>
      </c>
      <c r="D55" s="34">
        <v>580</v>
      </c>
      <c r="E55" s="46">
        <v>527</v>
      </c>
      <c r="F55" s="34">
        <v>568</v>
      </c>
      <c r="G55" s="24">
        <f t="shared" si="5"/>
        <v>1675</v>
      </c>
      <c r="H55" s="40">
        <v>433</v>
      </c>
      <c r="I55" s="47">
        <v>495</v>
      </c>
      <c r="J55" s="40">
        <v>469</v>
      </c>
      <c r="K55" s="24">
        <f t="shared" si="6"/>
        <v>1397</v>
      </c>
      <c r="L55" s="40">
        <v>487</v>
      </c>
      <c r="M55" s="40">
        <v>469</v>
      </c>
      <c r="N55" s="40">
        <v>627</v>
      </c>
      <c r="O55" s="24">
        <f t="shared" si="7"/>
        <v>1583</v>
      </c>
      <c r="P55" s="40"/>
      <c r="Q55" s="40"/>
      <c r="R55" s="40"/>
      <c r="S55" s="24"/>
      <c r="T55" s="24">
        <f t="shared" si="8"/>
        <v>4655</v>
      </c>
    </row>
    <row r="56" spans="3:20" ht="15.75" x14ac:dyDescent="0.25">
      <c r="C56" s="5" t="s">
        <v>63</v>
      </c>
      <c r="D56" s="34">
        <v>115</v>
      </c>
      <c r="E56" s="46">
        <v>86</v>
      </c>
      <c r="F56" s="34">
        <v>86</v>
      </c>
      <c r="G56" s="24">
        <f t="shared" si="5"/>
        <v>287</v>
      </c>
      <c r="H56" s="25">
        <v>54</v>
      </c>
      <c r="I56" s="48">
        <v>65</v>
      </c>
      <c r="J56" s="25">
        <v>78</v>
      </c>
      <c r="K56" s="24">
        <f t="shared" si="6"/>
        <v>197</v>
      </c>
      <c r="L56" s="25">
        <v>84</v>
      </c>
      <c r="M56" s="25">
        <v>81</v>
      </c>
      <c r="N56" s="25">
        <v>81</v>
      </c>
      <c r="O56" s="24">
        <f t="shared" si="7"/>
        <v>246</v>
      </c>
      <c r="P56" s="40"/>
      <c r="Q56" s="40"/>
      <c r="R56" s="40"/>
      <c r="S56" s="24"/>
      <c r="T56" s="24">
        <f t="shared" si="8"/>
        <v>730</v>
      </c>
    </row>
    <row r="57" spans="3:20" ht="15.75" x14ac:dyDescent="0.25">
      <c r="C57" s="5" t="s">
        <v>64</v>
      </c>
      <c r="D57" s="34">
        <v>13</v>
      </c>
      <c r="E57" s="46">
        <v>7</v>
      </c>
      <c r="F57" s="34">
        <v>16</v>
      </c>
      <c r="G57" s="24">
        <f>+SUM(D57:F57)</f>
        <v>36</v>
      </c>
      <c r="H57" s="40">
        <v>9</v>
      </c>
      <c r="I57" s="47">
        <v>8</v>
      </c>
      <c r="J57" s="40">
        <v>11</v>
      </c>
      <c r="K57" s="24">
        <f t="shared" si="6"/>
        <v>28</v>
      </c>
      <c r="L57" s="40">
        <v>5</v>
      </c>
      <c r="M57" s="40">
        <v>13</v>
      </c>
      <c r="N57" s="40">
        <v>16</v>
      </c>
      <c r="O57" s="24">
        <f t="shared" si="7"/>
        <v>34</v>
      </c>
      <c r="P57" s="40"/>
      <c r="Q57" s="40"/>
      <c r="R57" s="40"/>
      <c r="S57" s="24"/>
      <c r="T57" s="24">
        <f t="shared" si="8"/>
        <v>98</v>
      </c>
    </row>
    <row r="58" spans="3:20" ht="15.75" x14ac:dyDescent="0.25">
      <c r="C58" s="5" t="s">
        <v>65</v>
      </c>
      <c r="D58" s="34">
        <v>492</v>
      </c>
      <c r="E58" s="46">
        <v>456</v>
      </c>
      <c r="F58" s="34">
        <v>534</v>
      </c>
      <c r="G58" s="24">
        <f t="shared" si="5"/>
        <v>1482</v>
      </c>
      <c r="H58" s="40">
        <v>946</v>
      </c>
      <c r="I58" s="47">
        <v>461</v>
      </c>
      <c r="J58" s="40">
        <v>459</v>
      </c>
      <c r="K58" s="24">
        <f t="shared" si="6"/>
        <v>1866</v>
      </c>
      <c r="L58" s="40">
        <v>478</v>
      </c>
      <c r="M58" s="40">
        <v>494</v>
      </c>
      <c r="N58" s="40">
        <v>502</v>
      </c>
      <c r="O58" s="24">
        <f t="shared" si="7"/>
        <v>1474</v>
      </c>
      <c r="P58" s="40"/>
      <c r="Q58" s="40"/>
      <c r="R58" s="40"/>
      <c r="S58" s="24"/>
      <c r="T58" s="24">
        <f t="shared" si="8"/>
        <v>4822</v>
      </c>
    </row>
    <row r="59" spans="3:20" ht="15.75" x14ac:dyDescent="0.25">
      <c r="C59" s="5" t="s">
        <v>66</v>
      </c>
      <c r="D59" s="34">
        <v>80</v>
      </c>
      <c r="E59" s="46">
        <v>73</v>
      </c>
      <c r="F59" s="34">
        <v>94</v>
      </c>
      <c r="G59" s="24">
        <f>+SUM(D59:F59)</f>
        <v>247</v>
      </c>
      <c r="H59" s="25">
        <v>115</v>
      </c>
      <c r="I59" s="48">
        <v>82</v>
      </c>
      <c r="J59" s="25">
        <v>103</v>
      </c>
      <c r="K59" s="24">
        <f t="shared" si="6"/>
        <v>300</v>
      </c>
      <c r="L59" s="25">
        <v>127</v>
      </c>
      <c r="M59" s="25">
        <v>124</v>
      </c>
      <c r="N59" s="25">
        <v>150</v>
      </c>
      <c r="O59" s="24">
        <f t="shared" si="7"/>
        <v>401</v>
      </c>
      <c r="P59" s="40"/>
      <c r="Q59" s="40"/>
      <c r="R59" s="40"/>
      <c r="S59" s="24"/>
      <c r="T59" s="24">
        <f t="shared" si="8"/>
        <v>948</v>
      </c>
    </row>
    <row r="60" spans="3:20" ht="15.75" x14ac:dyDescent="0.25">
      <c r="C60" s="5" t="s">
        <v>67</v>
      </c>
      <c r="D60" s="34">
        <v>274</v>
      </c>
      <c r="E60" s="46">
        <v>299</v>
      </c>
      <c r="F60" s="34">
        <v>517</v>
      </c>
      <c r="G60" s="24">
        <f t="shared" si="5"/>
        <v>1090</v>
      </c>
      <c r="H60" s="25">
        <v>362</v>
      </c>
      <c r="I60" s="48">
        <v>455</v>
      </c>
      <c r="J60" s="25">
        <v>415</v>
      </c>
      <c r="K60" s="24">
        <f t="shared" si="6"/>
        <v>1232</v>
      </c>
      <c r="L60" s="25">
        <v>455</v>
      </c>
      <c r="M60" s="25">
        <v>466</v>
      </c>
      <c r="N60" s="25">
        <v>353</v>
      </c>
      <c r="O60" s="24">
        <f t="shared" si="7"/>
        <v>1274</v>
      </c>
      <c r="P60" s="40"/>
      <c r="Q60" s="40"/>
      <c r="R60" s="40"/>
      <c r="S60" s="24"/>
      <c r="T60" s="24">
        <f t="shared" si="8"/>
        <v>3596</v>
      </c>
    </row>
    <row r="61" spans="3:20" ht="15.75" x14ac:dyDescent="0.25">
      <c r="C61" s="5" t="s">
        <v>68</v>
      </c>
      <c r="D61" s="34">
        <v>406</v>
      </c>
      <c r="E61" s="46">
        <v>477</v>
      </c>
      <c r="F61" s="34">
        <v>673</v>
      </c>
      <c r="G61" s="24">
        <f>+SUM(D61:F61)</f>
        <v>1556</v>
      </c>
      <c r="H61" s="25">
        <v>1034</v>
      </c>
      <c r="I61" s="48">
        <v>1283</v>
      </c>
      <c r="J61" s="25">
        <v>1387</v>
      </c>
      <c r="K61" s="24">
        <f t="shared" si="6"/>
        <v>3704</v>
      </c>
      <c r="L61" s="25">
        <v>1463</v>
      </c>
      <c r="M61" s="25">
        <v>1486</v>
      </c>
      <c r="N61" s="25">
        <v>1354</v>
      </c>
      <c r="O61" s="24">
        <f t="shared" si="7"/>
        <v>4303</v>
      </c>
      <c r="P61" s="40"/>
      <c r="Q61" s="40"/>
      <c r="R61" s="40"/>
      <c r="S61" s="24"/>
      <c r="T61" s="24">
        <f t="shared" ref="T61" si="9">+SUM(S61,O61,K61,G61)</f>
        <v>9563</v>
      </c>
    </row>
    <row r="62" spans="3:20" ht="15.75" x14ac:dyDescent="0.25">
      <c r="C62" s="5" t="s">
        <v>72</v>
      </c>
      <c r="D62" s="34">
        <v>91</v>
      </c>
      <c r="E62" s="46">
        <v>87</v>
      </c>
      <c r="F62" s="34">
        <v>74</v>
      </c>
      <c r="G62" s="24">
        <f t="shared" ref="G62:G65" si="10">F62+E62+D62</f>
        <v>252</v>
      </c>
      <c r="H62" s="25">
        <v>60</v>
      </c>
      <c r="I62" s="25">
        <v>68</v>
      </c>
      <c r="J62" s="25">
        <v>88</v>
      </c>
      <c r="K62" s="24">
        <f t="shared" si="6"/>
        <v>216</v>
      </c>
      <c r="L62" s="25">
        <v>92</v>
      </c>
      <c r="M62" s="25">
        <v>74</v>
      </c>
      <c r="N62" s="25">
        <v>57</v>
      </c>
      <c r="O62" s="24">
        <f t="shared" si="7"/>
        <v>223</v>
      </c>
      <c r="P62" s="40"/>
      <c r="Q62" s="40"/>
      <c r="R62" s="40"/>
      <c r="S62" s="24"/>
      <c r="T62" s="24">
        <f t="shared" ref="T62:T65" si="11">S62+O62+K62+G62</f>
        <v>691</v>
      </c>
    </row>
    <row r="63" spans="3:20" ht="15.75" x14ac:dyDescent="0.25">
      <c r="C63" s="5" t="s">
        <v>73</v>
      </c>
      <c r="D63" s="34">
        <v>214</v>
      </c>
      <c r="E63" s="46">
        <v>197</v>
      </c>
      <c r="F63" s="34">
        <v>220</v>
      </c>
      <c r="G63" s="24">
        <f t="shared" si="10"/>
        <v>631</v>
      </c>
      <c r="H63" s="25">
        <v>153</v>
      </c>
      <c r="I63" s="25">
        <v>202</v>
      </c>
      <c r="J63" s="25">
        <v>264</v>
      </c>
      <c r="K63" s="24">
        <f t="shared" si="6"/>
        <v>619</v>
      </c>
      <c r="L63" s="25">
        <v>247</v>
      </c>
      <c r="M63" s="25">
        <v>201</v>
      </c>
      <c r="N63" s="25">
        <v>212</v>
      </c>
      <c r="O63" s="24">
        <f t="shared" si="7"/>
        <v>660</v>
      </c>
      <c r="P63" s="40"/>
      <c r="Q63" s="40"/>
      <c r="R63" s="40"/>
      <c r="S63" s="24"/>
      <c r="T63" s="24">
        <f t="shared" si="11"/>
        <v>1910</v>
      </c>
    </row>
    <row r="64" spans="3:20" ht="15.75" x14ac:dyDescent="0.25">
      <c r="C64" s="5" t="s">
        <v>74</v>
      </c>
      <c r="D64" s="34">
        <v>4</v>
      </c>
      <c r="E64" s="46">
        <v>3</v>
      </c>
      <c r="F64" s="34">
        <v>9</v>
      </c>
      <c r="G64" s="24">
        <f t="shared" si="10"/>
        <v>16</v>
      </c>
      <c r="H64" s="25">
        <v>7</v>
      </c>
      <c r="I64" s="25">
        <v>2</v>
      </c>
      <c r="J64" s="25">
        <v>4</v>
      </c>
      <c r="K64" s="24">
        <f t="shared" si="6"/>
        <v>13</v>
      </c>
      <c r="L64" s="25">
        <v>9</v>
      </c>
      <c r="M64" s="25">
        <v>6</v>
      </c>
      <c r="N64" s="25">
        <v>5</v>
      </c>
      <c r="O64" s="24">
        <f t="shared" si="7"/>
        <v>20</v>
      </c>
      <c r="P64" s="40"/>
      <c r="Q64" s="40"/>
      <c r="R64" s="40"/>
      <c r="S64" s="24"/>
      <c r="T64" s="24">
        <f t="shared" si="11"/>
        <v>49</v>
      </c>
    </row>
    <row r="65" spans="3:20" ht="15.75" x14ac:dyDescent="0.25">
      <c r="C65" s="5" t="s">
        <v>75</v>
      </c>
      <c r="D65" s="34">
        <v>30</v>
      </c>
      <c r="E65" s="46">
        <v>35</v>
      </c>
      <c r="F65" s="34">
        <v>35</v>
      </c>
      <c r="G65" s="24">
        <f t="shared" si="10"/>
        <v>100</v>
      </c>
      <c r="H65" s="25">
        <v>22</v>
      </c>
      <c r="I65" s="40">
        <v>27</v>
      </c>
      <c r="J65" s="40">
        <v>42</v>
      </c>
      <c r="K65" s="24">
        <f t="shared" si="6"/>
        <v>91</v>
      </c>
      <c r="L65" s="25">
        <v>24</v>
      </c>
      <c r="M65" s="25">
        <v>21</v>
      </c>
      <c r="N65" s="25">
        <v>23</v>
      </c>
      <c r="O65" s="24">
        <f t="shared" si="7"/>
        <v>68</v>
      </c>
      <c r="P65" s="40"/>
      <c r="Q65" s="40"/>
      <c r="R65" s="40"/>
      <c r="S65" s="24"/>
      <c r="T65" s="24">
        <f t="shared" si="11"/>
        <v>259</v>
      </c>
    </row>
    <row r="66" spans="3:20" ht="15.75" x14ac:dyDescent="0.25">
      <c r="C66" s="52" t="s">
        <v>69</v>
      </c>
      <c r="D66" s="35">
        <f t="shared" ref="D66:T66" si="12">+SUM(D42:D65)</f>
        <v>13519</v>
      </c>
      <c r="E66" s="35">
        <f t="shared" si="12"/>
        <v>12451</v>
      </c>
      <c r="F66" s="35">
        <f t="shared" si="12"/>
        <v>14668</v>
      </c>
      <c r="G66" s="35">
        <f t="shared" si="12"/>
        <v>40638</v>
      </c>
      <c r="H66" s="35">
        <f>+SUM(H42:H65)</f>
        <v>12326</v>
      </c>
      <c r="I66" s="35">
        <f>+SUM(I42:I65)</f>
        <v>13748</v>
      </c>
      <c r="J66" s="35">
        <f t="shared" si="12"/>
        <v>13447</v>
      </c>
      <c r="K66" s="35">
        <f t="shared" si="12"/>
        <v>39521</v>
      </c>
      <c r="L66" s="35">
        <f t="shared" si="12"/>
        <v>16539</v>
      </c>
      <c r="M66" s="35">
        <f t="shared" si="12"/>
        <v>15692</v>
      </c>
      <c r="N66" s="35">
        <f t="shared" si="12"/>
        <v>16206</v>
      </c>
      <c r="O66" s="35">
        <f t="shared" si="12"/>
        <v>48437</v>
      </c>
      <c r="P66" s="35">
        <f t="shared" si="12"/>
        <v>0</v>
      </c>
      <c r="Q66" s="35">
        <f t="shared" si="12"/>
        <v>0</v>
      </c>
      <c r="R66" s="35">
        <f t="shared" si="12"/>
        <v>0</v>
      </c>
      <c r="S66" s="35">
        <f t="shared" si="12"/>
        <v>0</v>
      </c>
      <c r="T66" s="35">
        <f t="shared" si="12"/>
        <v>128596</v>
      </c>
    </row>
    <row r="67" spans="3:20" ht="15.75" x14ac:dyDescent="0.25">
      <c r="C67" s="3"/>
      <c r="D67" s="4"/>
      <c r="E67" s="4"/>
      <c r="F67" s="4"/>
      <c r="G67" s="9"/>
      <c r="H67" s="4"/>
      <c r="I67" s="4"/>
      <c r="J67" s="4"/>
      <c r="K67" s="9"/>
      <c r="L67" s="4"/>
      <c r="M67" s="4"/>
      <c r="N67" s="4"/>
      <c r="O67" s="9"/>
      <c r="P67" s="4"/>
      <c r="Q67" s="4"/>
      <c r="R67" s="4"/>
      <c r="S67" s="9"/>
    </row>
    <row r="68" spans="3:20" ht="15.75" x14ac:dyDescent="0.25">
      <c r="C68" s="3"/>
      <c r="D68" s="4"/>
      <c r="E68" s="4"/>
      <c r="F68" s="4"/>
      <c r="G68" s="9"/>
      <c r="H68" s="4"/>
      <c r="I68" s="4"/>
      <c r="J68" s="4"/>
      <c r="K68" s="9"/>
      <c r="L68" s="4"/>
      <c r="M68" s="4"/>
      <c r="N68" s="4"/>
      <c r="O68" s="9"/>
      <c r="P68" s="4"/>
      <c r="Q68" s="4"/>
      <c r="R68" s="4"/>
      <c r="S68" s="9"/>
    </row>
    <row r="69" spans="3:20" ht="16.5" thickBot="1" x14ac:dyDescent="0.3">
      <c r="C69" s="3"/>
      <c r="D69" s="4"/>
      <c r="E69" s="4"/>
      <c r="F69" s="4"/>
      <c r="G69" s="9"/>
      <c r="H69" s="4"/>
      <c r="I69" s="4"/>
      <c r="J69" s="4"/>
      <c r="K69" s="9"/>
      <c r="L69" s="4"/>
      <c r="M69" s="4"/>
      <c r="N69" s="4"/>
      <c r="O69" s="9"/>
      <c r="P69" s="4"/>
      <c r="Q69" s="4"/>
      <c r="R69" s="4"/>
      <c r="S69" s="9"/>
    </row>
    <row r="70" spans="3:20" ht="15.75" x14ac:dyDescent="0.25">
      <c r="C70" s="72" t="s">
        <v>76</v>
      </c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4"/>
    </row>
    <row r="71" spans="3:20" ht="15.75" x14ac:dyDescent="0.25">
      <c r="C71" s="78" t="s">
        <v>71</v>
      </c>
      <c r="D71" s="75" t="s">
        <v>2</v>
      </c>
      <c r="E71" s="75"/>
      <c r="F71" s="75"/>
      <c r="G71" s="75"/>
      <c r="H71" s="75" t="s">
        <v>3</v>
      </c>
      <c r="I71" s="75"/>
      <c r="J71" s="75"/>
      <c r="K71" s="75"/>
      <c r="L71" s="75" t="s">
        <v>4</v>
      </c>
      <c r="M71" s="75"/>
      <c r="N71" s="75"/>
      <c r="O71" s="75"/>
      <c r="P71" s="75" t="s">
        <v>5</v>
      </c>
      <c r="Q71" s="75"/>
      <c r="R71" s="75"/>
      <c r="S71" s="75"/>
      <c r="T71" s="76" t="s">
        <v>6</v>
      </c>
    </row>
    <row r="72" spans="3:20" ht="16.5" thickBot="1" x14ac:dyDescent="0.3">
      <c r="C72" s="79"/>
      <c r="D72" s="51" t="s">
        <v>7</v>
      </c>
      <c r="E72" s="51" t="s">
        <v>8</v>
      </c>
      <c r="F72" s="51" t="s">
        <v>9</v>
      </c>
      <c r="G72" s="51" t="s">
        <v>10</v>
      </c>
      <c r="H72" s="51" t="s">
        <v>11</v>
      </c>
      <c r="I72" s="51" t="s">
        <v>12</v>
      </c>
      <c r="J72" s="51" t="s">
        <v>13</v>
      </c>
      <c r="K72" s="51" t="s">
        <v>14</v>
      </c>
      <c r="L72" s="51" t="s">
        <v>15</v>
      </c>
      <c r="M72" s="51" t="s">
        <v>16</v>
      </c>
      <c r="N72" s="51" t="s">
        <v>17</v>
      </c>
      <c r="O72" s="51" t="s">
        <v>18</v>
      </c>
      <c r="P72" s="51" t="s">
        <v>19</v>
      </c>
      <c r="Q72" s="51" t="s">
        <v>20</v>
      </c>
      <c r="R72" s="51" t="s">
        <v>21</v>
      </c>
      <c r="S72" s="51" t="s">
        <v>22</v>
      </c>
      <c r="T72" s="77"/>
    </row>
    <row r="73" spans="3:20" ht="15.75" x14ac:dyDescent="0.25">
      <c r="C73" s="5" t="s">
        <v>30</v>
      </c>
      <c r="D73" s="23">
        <v>275</v>
      </c>
      <c r="E73" s="23">
        <v>226</v>
      </c>
      <c r="F73" s="23">
        <v>215</v>
      </c>
      <c r="G73" s="39">
        <f>+SUM(D73:F73)</f>
        <v>716</v>
      </c>
      <c r="H73" s="28">
        <v>212</v>
      </c>
      <c r="I73" s="28">
        <v>204</v>
      </c>
      <c r="J73" s="53">
        <v>194</v>
      </c>
      <c r="K73" s="39">
        <f>SUM(H73:J73)</f>
        <v>610</v>
      </c>
      <c r="L73" s="23">
        <v>222</v>
      </c>
      <c r="M73" s="23">
        <v>214</v>
      </c>
      <c r="N73" s="23">
        <v>213</v>
      </c>
      <c r="O73" s="39">
        <f>SUM(L73:N73)</f>
        <v>649</v>
      </c>
      <c r="P73" s="28"/>
      <c r="Q73" s="28"/>
      <c r="R73" s="28"/>
      <c r="S73" s="39"/>
      <c r="T73" s="39">
        <f>+SUM(S73,O73,K73,G73)</f>
        <v>1975</v>
      </c>
    </row>
    <row r="74" spans="3:20" ht="15.75" x14ac:dyDescent="0.25">
      <c r="C74" s="5" t="s">
        <v>60</v>
      </c>
      <c r="D74" s="23">
        <v>0</v>
      </c>
      <c r="E74" s="23">
        <v>1</v>
      </c>
      <c r="F74" s="23">
        <v>0</v>
      </c>
      <c r="G74" s="39">
        <f t="shared" ref="G74:G77" si="13">+SUM(D74:F74)</f>
        <v>1</v>
      </c>
      <c r="H74" s="23">
        <v>0</v>
      </c>
      <c r="I74" s="36">
        <v>3</v>
      </c>
      <c r="J74" s="23">
        <v>1</v>
      </c>
      <c r="K74" s="39">
        <f t="shared" ref="K74:K78" si="14">SUM(H74:J74)</f>
        <v>4</v>
      </c>
      <c r="L74" s="23">
        <v>0</v>
      </c>
      <c r="M74" s="23">
        <v>0</v>
      </c>
      <c r="N74" s="23">
        <v>0</v>
      </c>
      <c r="O74" s="39">
        <f t="shared" ref="O74:O78" si="15">SUM(L74:N74)</f>
        <v>0</v>
      </c>
      <c r="P74" s="28"/>
      <c r="Q74" s="28"/>
      <c r="R74" s="28"/>
      <c r="S74" s="39"/>
      <c r="T74" s="39">
        <f t="shared" ref="T74:T78" si="16">+SUM(S74,O74,K74,G74)</f>
        <v>5</v>
      </c>
    </row>
    <row r="75" spans="3:20" ht="15.75" x14ac:dyDescent="0.25">
      <c r="C75" s="5" t="s">
        <v>61</v>
      </c>
      <c r="D75" s="23">
        <v>5830</v>
      </c>
      <c r="E75" s="23">
        <v>4455</v>
      </c>
      <c r="F75" s="23">
        <v>4978</v>
      </c>
      <c r="G75" s="39">
        <f t="shared" si="13"/>
        <v>15263</v>
      </c>
      <c r="H75" s="36">
        <v>4483</v>
      </c>
      <c r="I75" s="36">
        <v>4689</v>
      </c>
      <c r="J75" s="23">
        <v>4557</v>
      </c>
      <c r="K75" s="39">
        <f t="shared" si="14"/>
        <v>13729</v>
      </c>
      <c r="L75" s="23">
        <v>4839</v>
      </c>
      <c r="M75" s="23">
        <v>4690</v>
      </c>
      <c r="N75" s="23">
        <v>5120</v>
      </c>
      <c r="O75" s="39">
        <f t="shared" si="15"/>
        <v>14649</v>
      </c>
      <c r="P75" s="34"/>
      <c r="Q75" s="34"/>
      <c r="R75" s="34"/>
      <c r="S75" s="39"/>
      <c r="T75" s="39">
        <f t="shared" si="16"/>
        <v>43641</v>
      </c>
    </row>
    <row r="76" spans="3:20" ht="15.75" x14ac:dyDescent="0.25">
      <c r="C76" s="5" t="s">
        <v>62</v>
      </c>
      <c r="D76" s="23">
        <v>546</v>
      </c>
      <c r="E76" s="23">
        <v>484</v>
      </c>
      <c r="F76" s="23">
        <v>540</v>
      </c>
      <c r="G76" s="39">
        <f t="shared" si="13"/>
        <v>1570</v>
      </c>
      <c r="H76" s="28">
        <v>467</v>
      </c>
      <c r="I76" s="28">
        <v>512</v>
      </c>
      <c r="J76" s="23">
        <v>475</v>
      </c>
      <c r="K76" s="39">
        <f t="shared" si="14"/>
        <v>1454</v>
      </c>
      <c r="L76" s="23">
        <v>480</v>
      </c>
      <c r="M76" s="23">
        <v>465</v>
      </c>
      <c r="N76" s="23">
        <v>521</v>
      </c>
      <c r="O76" s="39">
        <f t="shared" si="15"/>
        <v>1466</v>
      </c>
      <c r="P76" s="28"/>
      <c r="Q76" s="28"/>
      <c r="R76" s="28"/>
      <c r="S76" s="39"/>
      <c r="T76" s="39">
        <f t="shared" si="16"/>
        <v>4490</v>
      </c>
    </row>
    <row r="77" spans="3:20" ht="15.75" x14ac:dyDescent="0.25">
      <c r="C77" s="5" t="s">
        <v>63</v>
      </c>
      <c r="D77" s="23">
        <v>92</v>
      </c>
      <c r="E77" s="23">
        <v>85</v>
      </c>
      <c r="F77" s="23">
        <v>80</v>
      </c>
      <c r="G77" s="39">
        <f t="shared" si="13"/>
        <v>257</v>
      </c>
      <c r="H77" s="36">
        <v>81</v>
      </c>
      <c r="I77" s="36">
        <v>91</v>
      </c>
      <c r="J77" s="23">
        <v>72</v>
      </c>
      <c r="K77" s="39">
        <f t="shared" si="14"/>
        <v>244</v>
      </c>
      <c r="L77" s="23">
        <v>62</v>
      </c>
      <c r="M77" s="23">
        <v>63</v>
      </c>
      <c r="N77" s="23">
        <v>63</v>
      </c>
      <c r="O77" s="39">
        <f t="shared" si="15"/>
        <v>188</v>
      </c>
      <c r="P77" s="28"/>
      <c r="Q77" s="28"/>
      <c r="R77" s="28"/>
      <c r="S77" s="39"/>
      <c r="T77" s="39">
        <f t="shared" si="16"/>
        <v>689</v>
      </c>
    </row>
    <row r="78" spans="3:20" ht="15.75" x14ac:dyDescent="0.25">
      <c r="C78" s="5" t="s">
        <v>64</v>
      </c>
      <c r="D78" s="23">
        <v>10</v>
      </c>
      <c r="E78" s="23">
        <v>7</v>
      </c>
      <c r="F78" s="23">
        <v>7</v>
      </c>
      <c r="G78" s="39">
        <f>+SUM(D78:F78)</f>
        <v>24</v>
      </c>
      <c r="H78" s="28">
        <v>7</v>
      </c>
      <c r="I78" s="28">
        <v>3</v>
      </c>
      <c r="J78" s="23">
        <v>8</v>
      </c>
      <c r="K78" s="39">
        <f t="shared" si="14"/>
        <v>18</v>
      </c>
      <c r="L78" s="23">
        <v>5</v>
      </c>
      <c r="M78" s="23">
        <v>6</v>
      </c>
      <c r="N78" s="23">
        <v>7</v>
      </c>
      <c r="O78" s="39">
        <f t="shared" si="15"/>
        <v>18</v>
      </c>
      <c r="P78" s="28"/>
      <c r="Q78" s="28"/>
      <c r="R78" s="28"/>
      <c r="S78" s="39"/>
      <c r="T78" s="39">
        <f t="shared" si="16"/>
        <v>60</v>
      </c>
    </row>
    <row r="79" spans="3:20" ht="15.75" x14ac:dyDescent="0.25">
      <c r="C79" s="52" t="s">
        <v>69</v>
      </c>
      <c r="D79" s="39">
        <f t="shared" ref="D79:T79" si="17">SUM(D73:D78)</f>
        <v>6753</v>
      </c>
      <c r="E79" s="39">
        <f t="shared" si="17"/>
        <v>5258</v>
      </c>
      <c r="F79" s="39">
        <f>SUM(F73:F78)</f>
        <v>5820</v>
      </c>
      <c r="G79" s="39">
        <f t="shared" si="17"/>
        <v>17831</v>
      </c>
      <c r="H79" s="39">
        <f t="shared" si="17"/>
        <v>5250</v>
      </c>
      <c r="I79" s="39">
        <f t="shared" si="17"/>
        <v>5502</v>
      </c>
      <c r="J79" s="39">
        <f>SUM(J73:J78)</f>
        <v>5307</v>
      </c>
      <c r="K79" s="39">
        <f t="shared" si="17"/>
        <v>16059</v>
      </c>
      <c r="L79" s="39">
        <f t="shared" si="17"/>
        <v>5608</v>
      </c>
      <c r="M79" s="39">
        <f t="shared" si="17"/>
        <v>5438</v>
      </c>
      <c r="N79" s="39">
        <f t="shared" si="17"/>
        <v>5924</v>
      </c>
      <c r="O79" s="39">
        <f t="shared" si="17"/>
        <v>16970</v>
      </c>
      <c r="P79" s="39">
        <f t="shared" si="17"/>
        <v>0</v>
      </c>
      <c r="Q79" s="39">
        <f t="shared" si="17"/>
        <v>0</v>
      </c>
      <c r="R79" s="39">
        <f t="shared" si="17"/>
        <v>0</v>
      </c>
      <c r="S79" s="39">
        <f t="shared" si="17"/>
        <v>0</v>
      </c>
      <c r="T79" s="39">
        <f t="shared" si="17"/>
        <v>50860</v>
      </c>
    </row>
    <row r="80" spans="3:20" ht="15.75" x14ac:dyDescent="0.25">
      <c r="C80" s="3"/>
      <c r="D80" s="4"/>
      <c r="E80" s="4"/>
      <c r="F80" s="4"/>
      <c r="G80" s="9"/>
      <c r="H80" s="4"/>
      <c r="I80" s="4"/>
      <c r="J80" s="4"/>
      <c r="K80" s="9"/>
      <c r="L80" s="4"/>
      <c r="M80" s="4"/>
      <c r="N80" s="4"/>
      <c r="O80" s="9"/>
      <c r="P80" s="4"/>
      <c r="Q80" s="4"/>
      <c r="R80" s="4"/>
      <c r="S80" s="9"/>
    </row>
    <row r="81" spans="3:20" ht="16.5" thickBot="1" x14ac:dyDescent="0.3">
      <c r="C81" s="3"/>
      <c r="D81" s="4"/>
      <c r="E81" s="4"/>
      <c r="F81" s="4"/>
      <c r="G81" s="9"/>
      <c r="H81" s="4"/>
      <c r="I81" s="4"/>
      <c r="J81" s="4"/>
      <c r="K81" s="9"/>
      <c r="L81" s="4"/>
      <c r="M81" s="4"/>
      <c r="N81" s="4"/>
      <c r="O81" s="9"/>
      <c r="P81" s="4"/>
      <c r="Q81" s="4"/>
      <c r="R81" s="4"/>
      <c r="S81" s="9"/>
    </row>
    <row r="82" spans="3:20" ht="15.75" x14ac:dyDescent="0.25">
      <c r="C82" s="72" t="s">
        <v>77</v>
      </c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4"/>
    </row>
    <row r="83" spans="3:20" ht="15.75" x14ac:dyDescent="0.25">
      <c r="C83" s="78" t="s">
        <v>71</v>
      </c>
      <c r="D83" s="75" t="s">
        <v>2</v>
      </c>
      <c r="E83" s="75"/>
      <c r="F83" s="75"/>
      <c r="G83" s="75"/>
      <c r="H83" s="75" t="s">
        <v>3</v>
      </c>
      <c r="I83" s="75"/>
      <c r="J83" s="75"/>
      <c r="K83" s="75"/>
      <c r="L83" s="75" t="s">
        <v>4</v>
      </c>
      <c r="M83" s="75"/>
      <c r="N83" s="75"/>
      <c r="O83" s="75"/>
      <c r="P83" s="75" t="s">
        <v>5</v>
      </c>
      <c r="Q83" s="75"/>
      <c r="R83" s="75"/>
      <c r="S83" s="75"/>
      <c r="T83" s="76" t="s">
        <v>6</v>
      </c>
    </row>
    <row r="84" spans="3:20" ht="16.5" thickBot="1" x14ac:dyDescent="0.3">
      <c r="C84" s="79"/>
      <c r="D84" s="51" t="s">
        <v>7</v>
      </c>
      <c r="E84" s="51" t="s">
        <v>8</v>
      </c>
      <c r="F84" s="51" t="s">
        <v>9</v>
      </c>
      <c r="G84" s="51" t="s">
        <v>10</v>
      </c>
      <c r="H84" s="51" t="s">
        <v>11</v>
      </c>
      <c r="I84" s="51" t="s">
        <v>12</v>
      </c>
      <c r="J84" s="51" t="s">
        <v>13</v>
      </c>
      <c r="K84" s="51" t="s">
        <v>14</v>
      </c>
      <c r="L84" s="51" t="s">
        <v>15</v>
      </c>
      <c r="M84" s="51" t="s">
        <v>16</v>
      </c>
      <c r="N84" s="51" t="s">
        <v>17</v>
      </c>
      <c r="O84" s="51" t="s">
        <v>18</v>
      </c>
      <c r="P84" s="51" t="s">
        <v>19</v>
      </c>
      <c r="Q84" s="51" t="s">
        <v>20</v>
      </c>
      <c r="R84" s="51" t="s">
        <v>21</v>
      </c>
      <c r="S84" s="51" t="s">
        <v>22</v>
      </c>
      <c r="T84" s="77"/>
    </row>
    <row r="85" spans="3:20" ht="15.75" x14ac:dyDescent="0.25">
      <c r="C85" s="5" t="s">
        <v>30</v>
      </c>
      <c r="D85" s="23">
        <v>184</v>
      </c>
      <c r="E85" s="23">
        <v>172</v>
      </c>
      <c r="F85" s="23">
        <v>188</v>
      </c>
      <c r="G85" s="39">
        <f>+SUM(D85:F85)</f>
        <v>544</v>
      </c>
      <c r="H85" s="28">
        <v>152</v>
      </c>
      <c r="I85" s="28">
        <v>185</v>
      </c>
      <c r="J85" s="42">
        <v>165</v>
      </c>
      <c r="K85" s="39">
        <f>SUM(H85:J85)</f>
        <v>502</v>
      </c>
      <c r="L85" s="23">
        <v>182</v>
      </c>
      <c r="M85" s="23">
        <v>186</v>
      </c>
      <c r="N85" s="23">
        <v>175</v>
      </c>
      <c r="O85" s="39">
        <f>SUM(L85:N85)</f>
        <v>543</v>
      </c>
      <c r="P85" s="28"/>
      <c r="Q85" s="28"/>
      <c r="R85" s="28"/>
      <c r="S85" s="39"/>
      <c r="T85" s="39">
        <f t="shared" ref="T85:T90" si="18">SUM(G85,O85,K85, S85)</f>
        <v>1589</v>
      </c>
    </row>
    <row r="86" spans="3:20" ht="15.75" x14ac:dyDescent="0.25">
      <c r="C86" s="5" t="s">
        <v>60</v>
      </c>
      <c r="D86" s="23">
        <v>2</v>
      </c>
      <c r="E86" s="23">
        <v>0</v>
      </c>
      <c r="F86" s="23">
        <v>1</v>
      </c>
      <c r="G86" s="39">
        <f t="shared" ref="G86:G90" si="19">+SUM(D86:F86)</f>
        <v>3</v>
      </c>
      <c r="H86" s="36">
        <v>1</v>
      </c>
      <c r="I86" s="36">
        <v>1</v>
      </c>
      <c r="J86" s="43">
        <v>1</v>
      </c>
      <c r="K86" s="39">
        <f t="shared" ref="K86:K90" si="20">SUM(H86:J86)</f>
        <v>3</v>
      </c>
      <c r="L86" s="23">
        <v>4</v>
      </c>
      <c r="M86" s="23">
        <v>1</v>
      </c>
      <c r="N86" s="23">
        <v>1</v>
      </c>
      <c r="O86" s="39">
        <f t="shared" ref="O86:O90" si="21">SUM(L86:N86)</f>
        <v>6</v>
      </c>
      <c r="P86" s="28"/>
      <c r="Q86" s="28"/>
      <c r="R86" s="28"/>
      <c r="S86" s="39"/>
      <c r="T86" s="39">
        <f t="shared" si="18"/>
        <v>12</v>
      </c>
    </row>
    <row r="87" spans="3:20" ht="15.75" x14ac:dyDescent="0.25">
      <c r="C87" s="5" t="s">
        <v>61</v>
      </c>
      <c r="D87" s="23">
        <v>2230</v>
      </c>
      <c r="E87" s="23">
        <v>1949</v>
      </c>
      <c r="F87" s="23">
        <v>2294</v>
      </c>
      <c r="G87" s="39">
        <f t="shared" si="19"/>
        <v>6473</v>
      </c>
      <c r="H87" s="36">
        <v>1825</v>
      </c>
      <c r="I87" s="36">
        <v>2055</v>
      </c>
      <c r="J87" s="44">
        <v>2079</v>
      </c>
      <c r="K87" s="39">
        <f t="shared" si="20"/>
        <v>5959</v>
      </c>
      <c r="L87" s="23">
        <v>2198</v>
      </c>
      <c r="M87" s="23">
        <v>2164</v>
      </c>
      <c r="N87" s="23">
        <v>2385</v>
      </c>
      <c r="O87" s="39">
        <f t="shared" si="21"/>
        <v>6747</v>
      </c>
      <c r="P87" s="34"/>
      <c r="Q87" s="34"/>
      <c r="R87" s="34"/>
      <c r="S87" s="39"/>
      <c r="T87" s="39">
        <f t="shared" si="18"/>
        <v>19179</v>
      </c>
    </row>
    <row r="88" spans="3:20" ht="15.75" x14ac:dyDescent="0.25">
      <c r="C88" s="5" t="s">
        <v>62</v>
      </c>
      <c r="D88" s="23">
        <v>316</v>
      </c>
      <c r="E88" s="23">
        <v>283</v>
      </c>
      <c r="F88" s="23">
        <v>320</v>
      </c>
      <c r="G88" s="39">
        <f>+SUM(D88:F88)</f>
        <v>919</v>
      </c>
      <c r="H88" s="28">
        <v>240</v>
      </c>
      <c r="I88" s="28">
        <v>360</v>
      </c>
      <c r="J88" s="45">
        <v>347</v>
      </c>
      <c r="K88" s="39">
        <f t="shared" si="20"/>
        <v>947</v>
      </c>
      <c r="L88" s="23">
        <v>304</v>
      </c>
      <c r="M88" s="23">
        <v>346</v>
      </c>
      <c r="N88" s="23">
        <v>344</v>
      </c>
      <c r="O88" s="39">
        <f t="shared" si="21"/>
        <v>994</v>
      </c>
      <c r="P88" s="28"/>
      <c r="Q88" s="28"/>
      <c r="R88" s="28"/>
      <c r="S88" s="39"/>
      <c r="T88" s="39">
        <f t="shared" si="18"/>
        <v>2860</v>
      </c>
    </row>
    <row r="89" spans="3:20" ht="15.75" x14ac:dyDescent="0.25">
      <c r="C89" s="5" t="s">
        <v>63</v>
      </c>
      <c r="D89" s="23">
        <v>39</v>
      </c>
      <c r="E89" s="23">
        <v>32</v>
      </c>
      <c r="F89" s="23">
        <v>28</v>
      </c>
      <c r="G89" s="39">
        <f t="shared" si="19"/>
        <v>99</v>
      </c>
      <c r="H89" s="36">
        <v>39</v>
      </c>
      <c r="I89" s="36">
        <v>41</v>
      </c>
      <c r="J89" s="37">
        <v>39</v>
      </c>
      <c r="K89" s="39">
        <f t="shared" si="20"/>
        <v>119</v>
      </c>
      <c r="L89" s="23">
        <v>42</v>
      </c>
      <c r="M89" s="23">
        <v>42</v>
      </c>
      <c r="N89" s="23">
        <v>46</v>
      </c>
      <c r="O89" s="39">
        <f t="shared" si="21"/>
        <v>130</v>
      </c>
      <c r="P89" s="28"/>
      <c r="Q89" s="28"/>
      <c r="R89" s="28"/>
      <c r="S89" s="39"/>
      <c r="T89" s="39">
        <f t="shared" si="18"/>
        <v>348</v>
      </c>
    </row>
    <row r="90" spans="3:20" ht="15.75" x14ac:dyDescent="0.25">
      <c r="C90" s="5" t="s">
        <v>64</v>
      </c>
      <c r="D90" s="23">
        <v>2</v>
      </c>
      <c r="E90" s="23">
        <v>1</v>
      </c>
      <c r="F90" s="23">
        <v>1</v>
      </c>
      <c r="G90" s="39">
        <f t="shared" si="19"/>
        <v>4</v>
      </c>
      <c r="H90" s="28">
        <v>3</v>
      </c>
      <c r="I90" s="28">
        <v>1</v>
      </c>
      <c r="J90" s="38">
        <v>1</v>
      </c>
      <c r="K90" s="39">
        <f t="shared" si="20"/>
        <v>5</v>
      </c>
      <c r="L90" s="23">
        <v>6</v>
      </c>
      <c r="M90" s="23">
        <v>3</v>
      </c>
      <c r="N90" s="23">
        <v>5</v>
      </c>
      <c r="O90" s="39">
        <f t="shared" si="21"/>
        <v>14</v>
      </c>
      <c r="P90" s="28"/>
      <c r="Q90" s="28"/>
      <c r="R90" s="28"/>
      <c r="S90" s="39"/>
      <c r="T90" s="39">
        <f t="shared" si="18"/>
        <v>23</v>
      </c>
    </row>
    <row r="91" spans="3:20" ht="15.75" x14ac:dyDescent="0.25">
      <c r="C91" s="52" t="s">
        <v>69</v>
      </c>
      <c r="D91" s="39">
        <f t="shared" ref="D91:T91" si="22">SUM(D85:D90)</f>
        <v>2773</v>
      </c>
      <c r="E91" s="39">
        <f>SUM(E85:E90)</f>
        <v>2437</v>
      </c>
      <c r="F91" s="39">
        <f t="shared" si="22"/>
        <v>2832</v>
      </c>
      <c r="G91" s="39">
        <f t="shared" si="22"/>
        <v>8042</v>
      </c>
      <c r="H91" s="39">
        <f t="shared" si="22"/>
        <v>2260</v>
      </c>
      <c r="I91" s="39">
        <f t="shared" si="22"/>
        <v>2643</v>
      </c>
      <c r="J91" s="39">
        <f t="shared" si="22"/>
        <v>2632</v>
      </c>
      <c r="K91" s="39">
        <f t="shared" si="22"/>
        <v>7535</v>
      </c>
      <c r="L91" s="39">
        <f t="shared" si="22"/>
        <v>2736</v>
      </c>
      <c r="M91" s="39">
        <f t="shared" si="22"/>
        <v>2742</v>
      </c>
      <c r="N91" s="39">
        <f t="shared" si="22"/>
        <v>2956</v>
      </c>
      <c r="O91" s="39">
        <f t="shared" si="22"/>
        <v>8434</v>
      </c>
      <c r="P91" s="39">
        <f t="shared" si="22"/>
        <v>0</v>
      </c>
      <c r="Q91" s="39">
        <f t="shared" si="22"/>
        <v>0</v>
      </c>
      <c r="R91" s="39">
        <f t="shared" si="22"/>
        <v>0</v>
      </c>
      <c r="S91" s="39">
        <f t="shared" si="22"/>
        <v>0</v>
      </c>
      <c r="T91" s="39">
        <f t="shared" si="22"/>
        <v>24011</v>
      </c>
    </row>
    <row r="92" spans="3:20" ht="16.5" thickBot="1" x14ac:dyDescent="0.3">
      <c r="C92" s="3"/>
      <c r="D92" s="4"/>
      <c r="E92" s="4"/>
      <c r="F92" s="4"/>
      <c r="G92" s="9"/>
      <c r="H92" s="4"/>
      <c r="I92" s="4"/>
      <c r="J92" s="4"/>
      <c r="K92" s="9"/>
      <c r="L92" s="4"/>
      <c r="M92" s="4"/>
      <c r="N92" s="4"/>
      <c r="O92" s="9"/>
      <c r="P92" s="4"/>
      <c r="Q92" s="4"/>
      <c r="R92" s="4"/>
      <c r="S92" s="9"/>
    </row>
    <row r="93" spans="3:20" ht="15.75" x14ac:dyDescent="0.25">
      <c r="C93" s="72" t="s">
        <v>78</v>
      </c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4"/>
    </row>
    <row r="94" spans="3:20" ht="15.75" x14ac:dyDescent="0.25">
      <c r="C94" s="78" t="s">
        <v>71</v>
      </c>
      <c r="D94" s="75" t="s">
        <v>2</v>
      </c>
      <c r="E94" s="75"/>
      <c r="F94" s="75"/>
      <c r="G94" s="75"/>
      <c r="H94" s="75" t="s">
        <v>3</v>
      </c>
      <c r="I94" s="75"/>
      <c r="J94" s="75"/>
      <c r="K94" s="75"/>
      <c r="L94" s="75" t="s">
        <v>4</v>
      </c>
      <c r="M94" s="75"/>
      <c r="N94" s="75"/>
      <c r="O94" s="75"/>
      <c r="P94" s="75" t="s">
        <v>5</v>
      </c>
      <c r="Q94" s="75"/>
      <c r="R94" s="75"/>
      <c r="S94" s="75"/>
      <c r="T94" s="76" t="s">
        <v>6</v>
      </c>
    </row>
    <row r="95" spans="3:20" ht="16.5" thickBot="1" x14ac:dyDescent="0.3">
      <c r="C95" s="79"/>
      <c r="D95" s="51" t="s">
        <v>7</v>
      </c>
      <c r="E95" s="51" t="s">
        <v>8</v>
      </c>
      <c r="F95" s="51" t="s">
        <v>9</v>
      </c>
      <c r="G95" s="51" t="s">
        <v>10</v>
      </c>
      <c r="H95" s="51" t="s">
        <v>11</v>
      </c>
      <c r="I95" s="51" t="s">
        <v>12</v>
      </c>
      <c r="J95" s="51" t="s">
        <v>13</v>
      </c>
      <c r="K95" s="51" t="s">
        <v>14</v>
      </c>
      <c r="L95" s="51" t="s">
        <v>15</v>
      </c>
      <c r="M95" s="51" t="s">
        <v>16</v>
      </c>
      <c r="N95" s="51" t="s">
        <v>17</v>
      </c>
      <c r="O95" s="51" t="s">
        <v>18</v>
      </c>
      <c r="P95" s="51" t="s">
        <v>19</v>
      </c>
      <c r="Q95" s="51" t="s">
        <v>20</v>
      </c>
      <c r="R95" s="51" t="s">
        <v>21</v>
      </c>
      <c r="S95" s="51" t="s">
        <v>22</v>
      </c>
      <c r="T95" s="77"/>
    </row>
    <row r="96" spans="3:20" ht="15.75" x14ac:dyDescent="0.25">
      <c r="C96" s="5" t="s">
        <v>30</v>
      </c>
      <c r="D96" s="23">
        <v>172</v>
      </c>
      <c r="E96" s="23">
        <v>145</v>
      </c>
      <c r="F96" s="23">
        <v>185</v>
      </c>
      <c r="G96" s="39">
        <f>+SUM(D96:F96)</f>
        <v>502</v>
      </c>
      <c r="H96" s="28">
        <v>120</v>
      </c>
      <c r="I96" s="28">
        <v>145</v>
      </c>
      <c r="J96" s="38">
        <v>142</v>
      </c>
      <c r="K96" s="39">
        <f>SUM(H96:J96)</f>
        <v>407</v>
      </c>
      <c r="L96" s="23">
        <v>149</v>
      </c>
      <c r="M96" s="23">
        <v>136</v>
      </c>
      <c r="N96" s="23">
        <v>152</v>
      </c>
      <c r="O96" s="39">
        <f>SUM(L96:N96)</f>
        <v>437</v>
      </c>
      <c r="P96" s="28"/>
      <c r="Q96" s="28"/>
      <c r="R96" s="28"/>
      <c r="S96" s="39"/>
      <c r="T96" s="39">
        <f t="shared" ref="T96:T101" si="23">SUM(G96,O96,K96, S96)</f>
        <v>1346</v>
      </c>
    </row>
    <row r="97" spans="3:20" ht="15.75" x14ac:dyDescent="0.25">
      <c r="C97" s="5" t="s">
        <v>60</v>
      </c>
      <c r="D97" s="23">
        <v>0</v>
      </c>
      <c r="E97" s="23">
        <v>0</v>
      </c>
      <c r="F97" s="23">
        <v>0</v>
      </c>
      <c r="G97" s="39">
        <f t="shared" ref="G97:G101" si="24">+SUM(D97:F97)</f>
        <v>0</v>
      </c>
      <c r="H97" s="23">
        <v>0</v>
      </c>
      <c r="I97" s="23">
        <v>0</v>
      </c>
      <c r="J97" s="23">
        <v>0</v>
      </c>
      <c r="K97" s="39">
        <f t="shared" ref="K97:K101" si="25">SUM(H97:J97)</f>
        <v>0</v>
      </c>
      <c r="L97" s="23">
        <v>0</v>
      </c>
      <c r="M97" s="23">
        <v>3</v>
      </c>
      <c r="N97" s="23">
        <v>1</v>
      </c>
      <c r="O97" s="39">
        <f t="shared" ref="O97:O101" si="26">SUM(L97:N97)</f>
        <v>4</v>
      </c>
      <c r="P97" s="28"/>
      <c r="Q97" s="28"/>
      <c r="R97" s="28"/>
      <c r="S97" s="39"/>
      <c r="T97" s="39">
        <f t="shared" si="23"/>
        <v>4</v>
      </c>
    </row>
    <row r="98" spans="3:20" ht="15.75" x14ac:dyDescent="0.25">
      <c r="C98" s="5" t="s">
        <v>61</v>
      </c>
      <c r="D98" s="23">
        <v>1393</v>
      </c>
      <c r="E98" s="23">
        <v>1052</v>
      </c>
      <c r="F98" s="23">
        <v>1242</v>
      </c>
      <c r="G98" s="39">
        <f t="shared" si="24"/>
        <v>3687</v>
      </c>
      <c r="H98" s="36">
        <v>940</v>
      </c>
      <c r="I98" s="36">
        <v>1075</v>
      </c>
      <c r="J98" s="37">
        <v>1045</v>
      </c>
      <c r="K98" s="39">
        <f t="shared" si="25"/>
        <v>3060</v>
      </c>
      <c r="L98" s="23">
        <v>1117</v>
      </c>
      <c r="M98" s="23">
        <v>1124</v>
      </c>
      <c r="N98" s="23">
        <v>1211</v>
      </c>
      <c r="O98" s="39">
        <f t="shared" si="26"/>
        <v>3452</v>
      </c>
      <c r="P98" s="34"/>
      <c r="Q98" s="34"/>
      <c r="R98" s="34"/>
      <c r="S98" s="39"/>
      <c r="T98" s="39">
        <f t="shared" si="23"/>
        <v>10199</v>
      </c>
    </row>
    <row r="99" spans="3:20" ht="15.75" x14ac:dyDescent="0.25">
      <c r="C99" s="5" t="s">
        <v>62</v>
      </c>
      <c r="D99" s="23">
        <v>253</v>
      </c>
      <c r="E99" s="23">
        <v>191</v>
      </c>
      <c r="F99" s="23">
        <v>227</v>
      </c>
      <c r="G99" s="39">
        <f t="shared" si="24"/>
        <v>671</v>
      </c>
      <c r="H99" s="28">
        <v>195</v>
      </c>
      <c r="I99" s="28">
        <v>196</v>
      </c>
      <c r="J99" s="38">
        <v>198</v>
      </c>
      <c r="K99" s="39">
        <f t="shared" si="25"/>
        <v>589</v>
      </c>
      <c r="L99" s="23">
        <v>166</v>
      </c>
      <c r="M99" s="23">
        <v>189</v>
      </c>
      <c r="N99" s="23">
        <v>206</v>
      </c>
      <c r="O99" s="39">
        <f t="shared" si="26"/>
        <v>561</v>
      </c>
      <c r="P99" s="28"/>
      <c r="Q99" s="28"/>
      <c r="R99" s="28"/>
      <c r="S99" s="39"/>
      <c r="T99" s="39">
        <f t="shared" si="23"/>
        <v>1821</v>
      </c>
    </row>
    <row r="100" spans="3:20" ht="15.75" x14ac:dyDescent="0.25">
      <c r="C100" s="5" t="s">
        <v>63</v>
      </c>
      <c r="D100" s="23">
        <v>50</v>
      </c>
      <c r="E100" s="23">
        <v>41</v>
      </c>
      <c r="F100" s="23">
        <v>43</v>
      </c>
      <c r="G100" s="39">
        <f t="shared" si="24"/>
        <v>134</v>
      </c>
      <c r="H100" s="36">
        <v>30</v>
      </c>
      <c r="I100" s="36">
        <v>28</v>
      </c>
      <c r="J100" s="37">
        <v>29</v>
      </c>
      <c r="K100" s="39">
        <f t="shared" si="25"/>
        <v>87</v>
      </c>
      <c r="L100" s="23">
        <v>44</v>
      </c>
      <c r="M100" s="23">
        <v>34</v>
      </c>
      <c r="N100" s="23">
        <v>38</v>
      </c>
      <c r="O100" s="39">
        <f t="shared" si="26"/>
        <v>116</v>
      </c>
      <c r="P100" s="28"/>
      <c r="Q100" s="28"/>
      <c r="R100" s="28"/>
      <c r="S100" s="39"/>
      <c r="T100" s="39">
        <f t="shared" si="23"/>
        <v>337</v>
      </c>
    </row>
    <row r="101" spans="3:20" ht="15.75" x14ac:dyDescent="0.25">
      <c r="C101" s="5" t="s">
        <v>64</v>
      </c>
      <c r="D101" s="23">
        <v>3</v>
      </c>
      <c r="E101" s="23">
        <v>3</v>
      </c>
      <c r="F101" s="23">
        <v>1</v>
      </c>
      <c r="G101" s="39">
        <f t="shared" si="24"/>
        <v>7</v>
      </c>
      <c r="H101" s="28">
        <v>2</v>
      </c>
      <c r="I101" s="28">
        <v>3</v>
      </c>
      <c r="J101" s="38">
        <v>1</v>
      </c>
      <c r="K101" s="39">
        <f t="shared" si="25"/>
        <v>6</v>
      </c>
      <c r="L101" s="23">
        <v>2</v>
      </c>
      <c r="M101" s="23">
        <v>3</v>
      </c>
      <c r="N101" s="23">
        <v>1</v>
      </c>
      <c r="O101" s="39">
        <f t="shared" si="26"/>
        <v>6</v>
      </c>
      <c r="P101" s="28"/>
      <c r="Q101" s="28"/>
      <c r="R101" s="28"/>
      <c r="S101" s="39"/>
      <c r="T101" s="39">
        <f t="shared" si="23"/>
        <v>19</v>
      </c>
    </row>
    <row r="102" spans="3:20" ht="15.75" x14ac:dyDescent="0.25">
      <c r="C102" s="52" t="s">
        <v>69</v>
      </c>
      <c r="D102" s="39">
        <f t="shared" ref="D102:T102" si="27">SUM(D96:D101)</f>
        <v>1871</v>
      </c>
      <c r="E102" s="39">
        <f t="shared" si="27"/>
        <v>1432</v>
      </c>
      <c r="F102" s="39">
        <f t="shared" si="27"/>
        <v>1698</v>
      </c>
      <c r="G102" s="39">
        <f t="shared" si="27"/>
        <v>5001</v>
      </c>
      <c r="H102" s="39">
        <f>SUM(H96:H101)</f>
        <v>1287</v>
      </c>
      <c r="I102" s="39">
        <f t="shared" si="27"/>
        <v>1447</v>
      </c>
      <c r="J102" s="39">
        <f t="shared" si="27"/>
        <v>1415</v>
      </c>
      <c r="K102" s="39">
        <f t="shared" si="27"/>
        <v>4149</v>
      </c>
      <c r="L102" s="39">
        <f t="shared" si="27"/>
        <v>1478</v>
      </c>
      <c r="M102" s="39">
        <f t="shared" si="27"/>
        <v>1489</v>
      </c>
      <c r="N102" s="39">
        <f t="shared" si="27"/>
        <v>1609</v>
      </c>
      <c r="O102" s="39">
        <f t="shared" si="27"/>
        <v>4576</v>
      </c>
      <c r="P102" s="39">
        <f t="shared" si="27"/>
        <v>0</v>
      </c>
      <c r="Q102" s="39">
        <f t="shared" si="27"/>
        <v>0</v>
      </c>
      <c r="R102" s="39">
        <f t="shared" si="27"/>
        <v>0</v>
      </c>
      <c r="S102" s="39">
        <f t="shared" si="27"/>
        <v>0</v>
      </c>
      <c r="T102" s="39">
        <f t="shared" si="27"/>
        <v>13726</v>
      </c>
    </row>
    <row r="103" spans="3:20" ht="15.75" x14ac:dyDescent="0.25">
      <c r="C103" s="3"/>
      <c r="D103" s="4"/>
      <c r="E103" s="4"/>
      <c r="F103" s="4"/>
      <c r="G103" s="9"/>
      <c r="H103" s="4"/>
      <c r="I103" s="4"/>
      <c r="J103" s="4"/>
      <c r="K103" s="9"/>
      <c r="L103" s="4"/>
      <c r="M103" s="4"/>
      <c r="N103" s="4"/>
      <c r="O103" s="9"/>
      <c r="P103" s="4"/>
      <c r="Q103" s="4"/>
      <c r="R103" s="4"/>
      <c r="S103" s="9"/>
    </row>
    <row r="104" spans="3:20" ht="15.75" x14ac:dyDescent="0.25">
      <c r="C104" s="3"/>
      <c r="D104" s="4"/>
      <c r="E104" s="4"/>
      <c r="F104" s="4"/>
      <c r="G104" s="9"/>
      <c r="H104" s="4"/>
      <c r="I104" s="4"/>
      <c r="J104" s="4"/>
      <c r="K104" s="9"/>
      <c r="L104" s="4"/>
      <c r="M104" s="4"/>
      <c r="N104" s="4"/>
      <c r="O104" s="9"/>
      <c r="P104" s="4"/>
      <c r="Q104" s="4"/>
      <c r="R104" s="4"/>
      <c r="S104" s="9"/>
    </row>
    <row r="105" spans="3:20" ht="16.5" thickBot="1" x14ac:dyDescent="0.3">
      <c r="C105" s="3"/>
      <c r="D105" s="4"/>
      <c r="E105" s="4"/>
      <c r="F105" s="4"/>
      <c r="G105" s="9"/>
      <c r="H105" s="4"/>
      <c r="I105" s="4"/>
      <c r="J105" s="4"/>
      <c r="K105" s="9"/>
      <c r="L105" s="4"/>
      <c r="M105" s="4"/>
      <c r="N105" s="4"/>
      <c r="O105" s="9"/>
      <c r="P105" s="4"/>
      <c r="Q105" s="4"/>
      <c r="R105" s="4"/>
      <c r="S105" s="9"/>
    </row>
    <row r="106" spans="3:20" ht="15.75" x14ac:dyDescent="0.25">
      <c r="C106" s="72" t="s">
        <v>79</v>
      </c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4"/>
    </row>
    <row r="107" spans="3:20" ht="15.75" x14ac:dyDescent="0.25">
      <c r="C107" s="78" t="s">
        <v>71</v>
      </c>
      <c r="D107" s="75" t="s">
        <v>2</v>
      </c>
      <c r="E107" s="75"/>
      <c r="F107" s="75"/>
      <c r="G107" s="75"/>
      <c r="H107" s="75" t="s">
        <v>3</v>
      </c>
      <c r="I107" s="75"/>
      <c r="J107" s="75"/>
      <c r="K107" s="75"/>
      <c r="L107" s="75" t="s">
        <v>4</v>
      </c>
      <c r="M107" s="75"/>
      <c r="N107" s="75"/>
      <c r="O107" s="75"/>
      <c r="P107" s="75" t="s">
        <v>5</v>
      </c>
      <c r="Q107" s="75"/>
      <c r="R107" s="75"/>
      <c r="S107" s="75"/>
      <c r="T107" s="76" t="s">
        <v>6</v>
      </c>
    </row>
    <row r="108" spans="3:20" ht="16.5" thickBot="1" x14ac:dyDescent="0.3">
      <c r="C108" s="79"/>
      <c r="D108" s="51" t="s">
        <v>7</v>
      </c>
      <c r="E108" s="51" t="s">
        <v>8</v>
      </c>
      <c r="F108" s="51" t="s">
        <v>9</v>
      </c>
      <c r="G108" s="51" t="s">
        <v>10</v>
      </c>
      <c r="H108" s="51" t="s">
        <v>11</v>
      </c>
      <c r="I108" s="51" t="s">
        <v>12</v>
      </c>
      <c r="J108" s="51" t="s">
        <v>13</v>
      </c>
      <c r="K108" s="51" t="s">
        <v>14</v>
      </c>
      <c r="L108" s="51" t="s">
        <v>15</v>
      </c>
      <c r="M108" s="51" t="s">
        <v>16</v>
      </c>
      <c r="N108" s="51" t="s">
        <v>17</v>
      </c>
      <c r="O108" s="51" t="s">
        <v>18</v>
      </c>
      <c r="P108" s="51" t="s">
        <v>19</v>
      </c>
      <c r="Q108" s="51" t="s">
        <v>20</v>
      </c>
      <c r="R108" s="51" t="s">
        <v>21</v>
      </c>
      <c r="S108" s="51" t="s">
        <v>22</v>
      </c>
      <c r="T108" s="77"/>
    </row>
    <row r="109" spans="3:20" ht="15.75" x14ac:dyDescent="0.25">
      <c r="C109" s="6" t="s">
        <v>24</v>
      </c>
      <c r="D109" s="34">
        <v>841</v>
      </c>
      <c r="E109" s="34">
        <v>920</v>
      </c>
      <c r="F109" s="34">
        <v>1092</v>
      </c>
      <c r="G109" s="35">
        <f>+SUM(D109:F109)</f>
        <v>2853</v>
      </c>
      <c r="H109" s="28">
        <v>854</v>
      </c>
      <c r="I109" s="28">
        <v>855</v>
      </c>
      <c r="J109" s="38">
        <v>816</v>
      </c>
      <c r="K109" s="35">
        <f>SUM(H109:J109)</f>
        <v>2525</v>
      </c>
      <c r="L109" s="34">
        <v>957</v>
      </c>
      <c r="M109" s="34">
        <v>968</v>
      </c>
      <c r="N109" s="34">
        <v>951</v>
      </c>
      <c r="O109" s="35">
        <f>SUM(L109:N109)</f>
        <v>2876</v>
      </c>
      <c r="P109" s="28"/>
      <c r="Q109" s="28"/>
      <c r="R109" s="28"/>
      <c r="S109" s="35"/>
      <c r="T109" s="35">
        <f t="shared" ref="T109:T119" si="28">SUM(G109,O109,K109, S109)</f>
        <v>8254</v>
      </c>
    </row>
    <row r="110" spans="3:20" ht="15.75" x14ac:dyDescent="0.25">
      <c r="C110" s="5" t="s">
        <v>26</v>
      </c>
      <c r="D110" s="34">
        <v>781</v>
      </c>
      <c r="E110" s="34">
        <v>763</v>
      </c>
      <c r="F110" s="34">
        <v>1022</v>
      </c>
      <c r="G110" s="35">
        <f t="shared" ref="G110:G119" si="29">+SUM(D110:F110)</f>
        <v>2566</v>
      </c>
      <c r="H110" s="28">
        <v>866</v>
      </c>
      <c r="I110" s="28">
        <v>918</v>
      </c>
      <c r="J110" s="38">
        <v>863</v>
      </c>
      <c r="K110" s="35">
        <f t="shared" ref="K110:K119" si="30">SUM(H110:J110)</f>
        <v>2647</v>
      </c>
      <c r="L110" s="34">
        <v>881</v>
      </c>
      <c r="M110" s="34">
        <v>853</v>
      </c>
      <c r="N110" s="34">
        <v>950</v>
      </c>
      <c r="O110" s="35">
        <f t="shared" ref="O110:O119" si="31">SUM(L110:N110)</f>
        <v>2684</v>
      </c>
      <c r="P110" s="28"/>
      <c r="Q110" s="28"/>
      <c r="R110" s="28"/>
      <c r="S110" s="35"/>
      <c r="T110" s="35">
        <f t="shared" si="28"/>
        <v>7897</v>
      </c>
    </row>
    <row r="111" spans="3:20" ht="15.75" x14ac:dyDescent="0.25">
      <c r="C111" s="5" t="s">
        <v>30</v>
      </c>
      <c r="D111" s="34">
        <v>33</v>
      </c>
      <c r="E111" s="34">
        <v>33</v>
      </c>
      <c r="F111" s="34">
        <v>51</v>
      </c>
      <c r="G111" s="35">
        <f t="shared" si="29"/>
        <v>117</v>
      </c>
      <c r="H111" s="28">
        <v>45</v>
      </c>
      <c r="I111" s="28">
        <v>45</v>
      </c>
      <c r="J111" s="38">
        <v>48</v>
      </c>
      <c r="K111" s="35">
        <f t="shared" si="30"/>
        <v>138</v>
      </c>
      <c r="L111" s="34">
        <v>55</v>
      </c>
      <c r="M111" s="34">
        <v>49</v>
      </c>
      <c r="N111" s="34">
        <v>57</v>
      </c>
      <c r="O111" s="35">
        <f t="shared" si="31"/>
        <v>161</v>
      </c>
      <c r="P111" s="28"/>
      <c r="Q111" s="28"/>
      <c r="R111" s="28"/>
      <c r="S111" s="35"/>
      <c r="T111" s="35">
        <f t="shared" si="28"/>
        <v>416</v>
      </c>
    </row>
    <row r="112" spans="3:20" ht="15.75" x14ac:dyDescent="0.25">
      <c r="C112" s="5" t="s">
        <v>59</v>
      </c>
      <c r="D112" s="34">
        <v>45</v>
      </c>
      <c r="E112" s="34">
        <v>52</v>
      </c>
      <c r="F112" s="34">
        <v>62</v>
      </c>
      <c r="G112" s="35">
        <f t="shared" si="29"/>
        <v>159</v>
      </c>
      <c r="H112" s="36">
        <v>63</v>
      </c>
      <c r="I112" s="36">
        <v>58</v>
      </c>
      <c r="J112" s="37">
        <v>55</v>
      </c>
      <c r="K112" s="35">
        <f t="shared" si="30"/>
        <v>176</v>
      </c>
      <c r="L112" s="34">
        <v>710</v>
      </c>
      <c r="M112" s="34">
        <v>789</v>
      </c>
      <c r="N112" s="34">
        <v>780</v>
      </c>
      <c r="O112" s="35">
        <f t="shared" si="31"/>
        <v>2279</v>
      </c>
      <c r="P112" s="28"/>
      <c r="Q112" s="28"/>
      <c r="R112" s="28"/>
      <c r="S112" s="35"/>
      <c r="T112" s="35">
        <f t="shared" si="28"/>
        <v>2614</v>
      </c>
    </row>
    <row r="113" spans="3:20" ht="15.75" x14ac:dyDescent="0.25">
      <c r="C113" s="5" t="s">
        <v>60</v>
      </c>
      <c r="D113" s="34">
        <v>0</v>
      </c>
      <c r="E113" s="34">
        <v>0</v>
      </c>
      <c r="F113" s="34">
        <v>0</v>
      </c>
      <c r="G113" s="35">
        <f t="shared" si="29"/>
        <v>0</v>
      </c>
      <c r="H113" s="36">
        <v>0</v>
      </c>
      <c r="I113" s="34">
        <v>0</v>
      </c>
      <c r="J113" s="37">
        <v>2</v>
      </c>
      <c r="K113" s="35">
        <f t="shared" si="30"/>
        <v>2</v>
      </c>
      <c r="L113" s="34">
        <v>1</v>
      </c>
      <c r="M113" s="34">
        <v>0</v>
      </c>
      <c r="N113" s="34">
        <v>0</v>
      </c>
      <c r="O113" s="35">
        <f t="shared" si="31"/>
        <v>1</v>
      </c>
      <c r="P113" s="28"/>
      <c r="Q113" s="28"/>
      <c r="R113" s="28"/>
      <c r="S113" s="35"/>
      <c r="T113" s="35">
        <f t="shared" si="28"/>
        <v>3</v>
      </c>
    </row>
    <row r="114" spans="3:20" ht="15.75" x14ac:dyDescent="0.25">
      <c r="C114" s="5" t="s">
        <v>61</v>
      </c>
      <c r="D114" s="34">
        <v>681</v>
      </c>
      <c r="E114" s="34">
        <v>564</v>
      </c>
      <c r="F114" s="34">
        <v>623</v>
      </c>
      <c r="G114" s="35">
        <f t="shared" si="29"/>
        <v>1868</v>
      </c>
      <c r="H114" s="36">
        <v>544</v>
      </c>
      <c r="I114" s="36">
        <v>563</v>
      </c>
      <c r="J114" s="37">
        <v>618</v>
      </c>
      <c r="K114" s="35">
        <f t="shared" si="30"/>
        <v>1725</v>
      </c>
      <c r="L114" s="34">
        <v>605</v>
      </c>
      <c r="M114" s="34">
        <v>695</v>
      </c>
      <c r="N114" s="34">
        <v>701</v>
      </c>
      <c r="O114" s="35">
        <f t="shared" si="31"/>
        <v>2001</v>
      </c>
      <c r="P114" s="28"/>
      <c r="Q114" s="28"/>
      <c r="R114" s="28"/>
      <c r="S114" s="35"/>
      <c r="T114" s="35">
        <f t="shared" si="28"/>
        <v>5594</v>
      </c>
    </row>
    <row r="115" spans="3:20" ht="15.75" x14ac:dyDescent="0.25">
      <c r="C115" s="5" t="s">
        <v>62</v>
      </c>
      <c r="D115" s="34">
        <v>46</v>
      </c>
      <c r="E115" s="34">
        <v>40</v>
      </c>
      <c r="F115" s="34">
        <v>46</v>
      </c>
      <c r="G115" s="35">
        <f t="shared" si="29"/>
        <v>132</v>
      </c>
      <c r="H115" s="28">
        <v>39</v>
      </c>
      <c r="I115" s="28">
        <v>51</v>
      </c>
      <c r="J115" s="38">
        <v>57</v>
      </c>
      <c r="K115" s="35">
        <f t="shared" si="30"/>
        <v>147</v>
      </c>
      <c r="L115" s="34">
        <v>46</v>
      </c>
      <c r="M115" s="34">
        <v>50</v>
      </c>
      <c r="N115" s="34">
        <v>38</v>
      </c>
      <c r="O115" s="35">
        <f t="shared" si="31"/>
        <v>134</v>
      </c>
      <c r="P115" s="28"/>
      <c r="Q115" s="28"/>
      <c r="R115" s="28"/>
      <c r="S115" s="35"/>
      <c r="T115" s="35">
        <f t="shared" si="28"/>
        <v>413</v>
      </c>
    </row>
    <row r="116" spans="3:20" ht="15.75" x14ac:dyDescent="0.25">
      <c r="C116" s="5" t="s">
        <v>63</v>
      </c>
      <c r="D116" s="34">
        <v>4</v>
      </c>
      <c r="E116" s="34">
        <v>8</v>
      </c>
      <c r="F116" s="34">
        <v>4</v>
      </c>
      <c r="G116" s="35">
        <f t="shared" si="29"/>
        <v>16</v>
      </c>
      <c r="H116" s="36">
        <v>4</v>
      </c>
      <c r="I116" s="36">
        <v>5</v>
      </c>
      <c r="J116" s="37">
        <v>15</v>
      </c>
      <c r="K116" s="35">
        <f t="shared" si="30"/>
        <v>24</v>
      </c>
      <c r="L116" s="34">
        <v>6</v>
      </c>
      <c r="M116" s="34">
        <v>4</v>
      </c>
      <c r="N116" s="34">
        <v>6</v>
      </c>
      <c r="O116" s="35">
        <f t="shared" si="31"/>
        <v>16</v>
      </c>
      <c r="P116" s="28"/>
      <c r="Q116" s="28"/>
      <c r="R116" s="28"/>
      <c r="S116" s="35"/>
      <c r="T116" s="35">
        <f t="shared" si="28"/>
        <v>56</v>
      </c>
    </row>
    <row r="117" spans="3:20" ht="15.75" x14ac:dyDescent="0.25">
      <c r="C117" s="5" t="s">
        <v>64</v>
      </c>
      <c r="D117" s="34">
        <v>3</v>
      </c>
      <c r="E117" s="34">
        <v>3</v>
      </c>
      <c r="F117" s="34">
        <v>1</v>
      </c>
      <c r="G117" s="35">
        <f t="shared" si="29"/>
        <v>7</v>
      </c>
      <c r="H117" s="34">
        <v>0</v>
      </c>
      <c r="I117" s="28">
        <v>1</v>
      </c>
      <c r="J117" s="34">
        <v>0</v>
      </c>
      <c r="K117" s="35">
        <f t="shared" si="30"/>
        <v>1</v>
      </c>
      <c r="L117" s="34">
        <v>0</v>
      </c>
      <c r="M117" s="34">
        <v>0</v>
      </c>
      <c r="N117" s="34">
        <v>0</v>
      </c>
      <c r="O117" s="35">
        <f t="shared" si="31"/>
        <v>0</v>
      </c>
      <c r="P117" s="28"/>
      <c r="Q117" s="28"/>
      <c r="R117" s="28"/>
      <c r="S117" s="35"/>
      <c r="T117" s="35">
        <f t="shared" si="28"/>
        <v>8</v>
      </c>
    </row>
    <row r="118" spans="3:20" ht="15.75" x14ac:dyDescent="0.25">
      <c r="C118" s="5" t="s">
        <v>67</v>
      </c>
      <c r="D118" s="34">
        <v>0</v>
      </c>
      <c r="E118" s="34">
        <v>3</v>
      </c>
      <c r="F118" s="34">
        <v>0</v>
      </c>
      <c r="G118" s="35">
        <f t="shared" si="29"/>
        <v>3</v>
      </c>
      <c r="H118" s="36">
        <v>5</v>
      </c>
      <c r="I118" s="36">
        <v>4</v>
      </c>
      <c r="J118" s="54">
        <v>2</v>
      </c>
      <c r="K118" s="35">
        <f t="shared" si="30"/>
        <v>11</v>
      </c>
      <c r="L118" s="34">
        <v>2</v>
      </c>
      <c r="M118" s="34">
        <v>1</v>
      </c>
      <c r="N118" s="34">
        <v>0</v>
      </c>
      <c r="O118" s="35">
        <f t="shared" si="31"/>
        <v>3</v>
      </c>
      <c r="P118" s="28"/>
      <c r="Q118" s="28"/>
      <c r="R118" s="28"/>
      <c r="S118" s="35"/>
      <c r="T118" s="35">
        <f t="shared" si="28"/>
        <v>17</v>
      </c>
    </row>
    <row r="119" spans="3:20" ht="15.75" x14ac:dyDescent="0.25">
      <c r="C119" s="5" t="s">
        <v>68</v>
      </c>
      <c r="D119" s="34">
        <v>43</v>
      </c>
      <c r="E119" s="34">
        <v>30</v>
      </c>
      <c r="F119" s="34">
        <v>0</v>
      </c>
      <c r="G119" s="35">
        <f t="shared" si="29"/>
        <v>73</v>
      </c>
      <c r="H119" s="36">
        <v>116</v>
      </c>
      <c r="I119" s="36">
        <v>173</v>
      </c>
      <c r="J119" s="34">
        <v>188</v>
      </c>
      <c r="K119" s="35">
        <f t="shared" si="30"/>
        <v>477</v>
      </c>
      <c r="L119" s="34">
        <v>209</v>
      </c>
      <c r="M119" s="34">
        <v>203</v>
      </c>
      <c r="N119" s="34">
        <v>188</v>
      </c>
      <c r="O119" s="35">
        <f t="shared" si="31"/>
        <v>600</v>
      </c>
      <c r="P119" s="28"/>
      <c r="Q119" s="28"/>
      <c r="R119" s="28"/>
      <c r="S119" s="35"/>
      <c r="T119" s="35">
        <f t="shared" si="28"/>
        <v>1150</v>
      </c>
    </row>
    <row r="120" spans="3:20" ht="15.75" x14ac:dyDescent="0.25">
      <c r="C120" s="52" t="s">
        <v>69</v>
      </c>
      <c r="D120" s="35">
        <f>SUM(D109:D119)</f>
        <v>2477</v>
      </c>
      <c r="E120" s="35">
        <f t="shared" ref="E120:O120" si="32">SUM(E109:E119)</f>
        <v>2416</v>
      </c>
      <c r="F120" s="35">
        <f t="shared" si="32"/>
        <v>2901</v>
      </c>
      <c r="G120" s="35">
        <f t="shared" si="32"/>
        <v>7794</v>
      </c>
      <c r="H120" s="35">
        <f t="shared" si="32"/>
        <v>2536</v>
      </c>
      <c r="I120" s="35">
        <f t="shared" si="32"/>
        <v>2673</v>
      </c>
      <c r="J120" s="35">
        <f t="shared" si="32"/>
        <v>2664</v>
      </c>
      <c r="K120" s="35">
        <f t="shared" si="32"/>
        <v>7873</v>
      </c>
      <c r="L120" s="35">
        <f t="shared" si="32"/>
        <v>3472</v>
      </c>
      <c r="M120" s="35">
        <f t="shared" si="32"/>
        <v>3612</v>
      </c>
      <c r="N120" s="35">
        <f t="shared" si="32"/>
        <v>3671</v>
      </c>
      <c r="O120" s="35">
        <f t="shared" si="32"/>
        <v>10755</v>
      </c>
      <c r="P120" s="55">
        <f>SUM(P109:P119)</f>
        <v>0</v>
      </c>
      <c r="Q120" s="55">
        <f t="shared" ref="Q120" si="33">SUM(Q109:Q119)</f>
        <v>0</v>
      </c>
      <c r="R120" s="55">
        <f t="shared" ref="R120" si="34">SUM(R109:R119)</f>
        <v>0</v>
      </c>
      <c r="S120" s="35">
        <f t="shared" ref="S120" si="35">SUM(S109:S119)</f>
        <v>0</v>
      </c>
      <c r="T120" s="35">
        <f t="shared" ref="T120" si="36">SUM(T109:T119)</f>
        <v>26422</v>
      </c>
    </row>
    <row r="121" spans="3:20" ht="15.75" x14ac:dyDescent="0.25">
      <c r="C121" s="3"/>
      <c r="D121" s="4"/>
      <c r="E121" s="4"/>
      <c r="F121" s="4"/>
      <c r="G121" s="9"/>
      <c r="H121" s="4"/>
      <c r="I121" s="4"/>
      <c r="J121" s="4"/>
      <c r="K121" s="9"/>
      <c r="L121" s="4"/>
      <c r="M121" s="4"/>
      <c r="N121" s="4"/>
      <c r="O121" s="9"/>
      <c r="P121" s="4"/>
      <c r="Q121" s="4"/>
      <c r="R121" s="4"/>
      <c r="S121" s="9"/>
    </row>
    <row r="122" spans="3:20" ht="16.5" thickBot="1" x14ac:dyDescent="0.3">
      <c r="C122" s="3"/>
      <c r="D122" s="4"/>
      <c r="E122" s="4"/>
      <c r="F122" s="4"/>
      <c r="G122" s="9"/>
      <c r="H122" s="4"/>
      <c r="I122" s="4"/>
      <c r="J122" s="4"/>
      <c r="K122" s="9"/>
      <c r="L122" s="4"/>
      <c r="M122" s="4"/>
      <c r="N122" s="4"/>
      <c r="O122" s="9"/>
      <c r="P122" s="4"/>
      <c r="Q122" s="4"/>
      <c r="R122" s="4"/>
      <c r="S122" s="9"/>
    </row>
    <row r="123" spans="3:20" ht="15.75" x14ac:dyDescent="0.25">
      <c r="C123" s="72" t="s">
        <v>80</v>
      </c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4"/>
    </row>
    <row r="124" spans="3:20" ht="15.75" x14ac:dyDescent="0.25">
      <c r="C124" s="78" t="s">
        <v>71</v>
      </c>
      <c r="D124" s="75" t="s">
        <v>2</v>
      </c>
      <c r="E124" s="75"/>
      <c r="F124" s="75"/>
      <c r="G124" s="75"/>
      <c r="H124" s="75" t="s">
        <v>3</v>
      </c>
      <c r="I124" s="75"/>
      <c r="J124" s="75"/>
      <c r="K124" s="75"/>
      <c r="L124" s="75" t="s">
        <v>4</v>
      </c>
      <c r="M124" s="75"/>
      <c r="N124" s="75"/>
      <c r="O124" s="75"/>
      <c r="P124" s="75" t="s">
        <v>5</v>
      </c>
      <c r="Q124" s="75"/>
      <c r="R124" s="75"/>
      <c r="S124" s="75"/>
      <c r="T124" s="76" t="s">
        <v>6</v>
      </c>
    </row>
    <row r="125" spans="3:20" ht="16.5" thickBot="1" x14ac:dyDescent="0.3">
      <c r="C125" s="79"/>
      <c r="D125" s="51" t="s">
        <v>7</v>
      </c>
      <c r="E125" s="51" t="s">
        <v>8</v>
      </c>
      <c r="F125" s="51" t="s">
        <v>9</v>
      </c>
      <c r="G125" s="51" t="s">
        <v>10</v>
      </c>
      <c r="H125" s="51" t="s">
        <v>11</v>
      </c>
      <c r="I125" s="51" t="s">
        <v>12</v>
      </c>
      <c r="J125" s="51" t="s">
        <v>13</v>
      </c>
      <c r="K125" s="51" t="s">
        <v>14</v>
      </c>
      <c r="L125" s="51" t="s">
        <v>15</v>
      </c>
      <c r="M125" s="51" t="s">
        <v>16</v>
      </c>
      <c r="N125" s="51" t="s">
        <v>17</v>
      </c>
      <c r="O125" s="51" t="s">
        <v>18</v>
      </c>
      <c r="P125" s="51" t="s">
        <v>19</v>
      </c>
      <c r="Q125" s="51" t="s">
        <v>20</v>
      </c>
      <c r="R125" s="51" t="s">
        <v>21</v>
      </c>
      <c r="S125" s="51" t="s">
        <v>22</v>
      </c>
      <c r="T125" s="77"/>
    </row>
    <row r="126" spans="3:20" ht="15.75" x14ac:dyDescent="0.25">
      <c r="C126" s="6" t="s">
        <v>24</v>
      </c>
      <c r="D126" s="34">
        <v>1403</v>
      </c>
      <c r="E126" s="34">
        <v>1410</v>
      </c>
      <c r="F126" s="34">
        <v>1594</v>
      </c>
      <c r="G126" s="35">
        <f>+SUM(D126:F126)</f>
        <v>4407</v>
      </c>
      <c r="H126" s="28">
        <v>1054</v>
      </c>
      <c r="I126" s="28">
        <v>1297</v>
      </c>
      <c r="J126" s="38">
        <v>1313</v>
      </c>
      <c r="K126" s="35">
        <f>SUM(H126:J126)</f>
        <v>3664</v>
      </c>
      <c r="L126" s="34">
        <v>1436</v>
      </c>
      <c r="M126" s="34">
        <v>1316</v>
      </c>
      <c r="N126" s="34">
        <v>1309</v>
      </c>
      <c r="O126" s="35">
        <f>SUM(L126:N126)</f>
        <v>4061</v>
      </c>
      <c r="P126" s="34"/>
      <c r="Q126" s="34"/>
      <c r="R126" s="34"/>
      <c r="S126" s="35"/>
      <c r="T126" s="35">
        <f>SUM(G126,O126,K126, S126)</f>
        <v>12132</v>
      </c>
    </row>
    <row r="127" spans="3:20" ht="15.75" x14ac:dyDescent="0.25">
      <c r="C127" s="5" t="s">
        <v>26</v>
      </c>
      <c r="D127" s="34">
        <v>1040</v>
      </c>
      <c r="E127" s="34">
        <v>1196</v>
      </c>
      <c r="F127" s="34">
        <v>1468</v>
      </c>
      <c r="G127" s="35">
        <f t="shared" ref="G127:G137" si="37">+SUM(D127:F127)</f>
        <v>3704</v>
      </c>
      <c r="H127" s="28">
        <v>1044</v>
      </c>
      <c r="I127" s="28">
        <v>1169</v>
      </c>
      <c r="J127" s="38">
        <v>1191</v>
      </c>
      <c r="K127" s="35">
        <f t="shared" ref="K127:K142" si="38">SUM(H127:J127)</f>
        <v>3404</v>
      </c>
      <c r="L127" s="34">
        <v>1164</v>
      </c>
      <c r="M127" s="34">
        <v>1202</v>
      </c>
      <c r="N127" s="34">
        <v>1165</v>
      </c>
      <c r="O127" s="35">
        <f t="shared" ref="O127:O142" si="39">SUM(L127:N127)</f>
        <v>3531</v>
      </c>
      <c r="P127" s="34"/>
      <c r="Q127" s="34"/>
      <c r="R127" s="34"/>
      <c r="S127" s="35"/>
      <c r="T127" s="35">
        <f t="shared" ref="T127:T136" si="40">SUM(G127,O127,K127, S127)</f>
        <v>10639</v>
      </c>
    </row>
    <row r="128" spans="3:20" ht="15.75" x14ac:dyDescent="0.25">
      <c r="C128" s="5" t="s">
        <v>30</v>
      </c>
      <c r="D128" s="34">
        <v>164</v>
      </c>
      <c r="E128" s="34">
        <v>126</v>
      </c>
      <c r="F128" s="34">
        <v>187</v>
      </c>
      <c r="G128" s="35">
        <f t="shared" si="37"/>
        <v>477</v>
      </c>
      <c r="H128" s="28">
        <v>144</v>
      </c>
      <c r="I128" s="28">
        <v>166</v>
      </c>
      <c r="J128" s="38">
        <v>137</v>
      </c>
      <c r="K128" s="35">
        <f t="shared" si="38"/>
        <v>447</v>
      </c>
      <c r="L128" s="34">
        <v>146</v>
      </c>
      <c r="M128" s="34">
        <v>175</v>
      </c>
      <c r="N128" s="34">
        <v>148</v>
      </c>
      <c r="O128" s="35">
        <f t="shared" si="39"/>
        <v>469</v>
      </c>
      <c r="P128" s="28"/>
      <c r="Q128" s="28"/>
      <c r="R128" s="28"/>
      <c r="S128" s="35"/>
      <c r="T128" s="35">
        <f t="shared" si="40"/>
        <v>1393</v>
      </c>
    </row>
    <row r="129" spans="3:20" ht="15.75" x14ac:dyDescent="0.25">
      <c r="C129" s="5" t="s">
        <v>32</v>
      </c>
      <c r="D129" s="34">
        <v>3</v>
      </c>
      <c r="E129" s="34">
        <v>10</v>
      </c>
      <c r="F129" s="34">
        <v>4</v>
      </c>
      <c r="G129" s="35">
        <f t="shared" si="37"/>
        <v>17</v>
      </c>
      <c r="H129" s="28">
        <v>6</v>
      </c>
      <c r="I129" s="28">
        <v>9</v>
      </c>
      <c r="J129" s="38">
        <v>8</v>
      </c>
      <c r="K129" s="35">
        <f t="shared" si="38"/>
        <v>23</v>
      </c>
      <c r="L129" s="34">
        <v>9</v>
      </c>
      <c r="M129" s="34">
        <v>0</v>
      </c>
      <c r="N129" s="34">
        <v>0</v>
      </c>
      <c r="O129" s="35">
        <f t="shared" si="39"/>
        <v>9</v>
      </c>
      <c r="P129" s="28"/>
      <c r="Q129" s="28"/>
      <c r="R129" s="28"/>
      <c r="S129" s="35"/>
      <c r="T129" s="35">
        <f t="shared" si="40"/>
        <v>49</v>
      </c>
    </row>
    <row r="130" spans="3:20" ht="15.75" x14ac:dyDescent="0.25">
      <c r="C130" s="5" t="s">
        <v>42</v>
      </c>
      <c r="D130" s="34">
        <v>8</v>
      </c>
      <c r="E130" s="34">
        <v>5</v>
      </c>
      <c r="F130" s="34">
        <v>9</v>
      </c>
      <c r="G130" s="35">
        <f t="shared" si="37"/>
        <v>22</v>
      </c>
      <c r="H130" s="28">
        <v>6</v>
      </c>
      <c r="I130" s="28">
        <v>11</v>
      </c>
      <c r="J130" s="38">
        <v>9</v>
      </c>
      <c r="K130" s="35">
        <f t="shared" si="38"/>
        <v>26</v>
      </c>
      <c r="L130" s="34">
        <v>19</v>
      </c>
      <c r="M130" s="34">
        <v>6</v>
      </c>
      <c r="N130" s="34">
        <v>11</v>
      </c>
      <c r="O130" s="35">
        <f t="shared" si="39"/>
        <v>36</v>
      </c>
      <c r="P130" s="28"/>
      <c r="Q130" s="28"/>
      <c r="R130" s="28"/>
      <c r="S130" s="35"/>
      <c r="T130" s="35">
        <f t="shared" si="40"/>
        <v>84</v>
      </c>
    </row>
    <row r="131" spans="3:20" ht="15.75" x14ac:dyDescent="0.25">
      <c r="C131" s="5" t="s">
        <v>59</v>
      </c>
      <c r="D131" s="34">
        <v>48</v>
      </c>
      <c r="E131" s="34">
        <v>43</v>
      </c>
      <c r="F131" s="34">
        <v>46</v>
      </c>
      <c r="G131" s="35">
        <f t="shared" si="37"/>
        <v>137</v>
      </c>
      <c r="H131" s="36">
        <v>36</v>
      </c>
      <c r="I131" s="36">
        <v>39</v>
      </c>
      <c r="J131" s="37">
        <v>44</v>
      </c>
      <c r="K131" s="35">
        <f t="shared" si="38"/>
        <v>119</v>
      </c>
      <c r="L131" s="34">
        <v>3586</v>
      </c>
      <c r="M131" s="34">
        <v>3567</v>
      </c>
      <c r="N131" s="34">
        <v>3335</v>
      </c>
      <c r="O131" s="35">
        <f t="shared" si="39"/>
        <v>10488</v>
      </c>
      <c r="P131" s="36"/>
      <c r="Q131" s="36"/>
      <c r="R131" s="36"/>
      <c r="S131" s="35"/>
      <c r="T131" s="35">
        <f t="shared" si="40"/>
        <v>10744</v>
      </c>
    </row>
    <row r="132" spans="3:20" ht="15.75" x14ac:dyDescent="0.25">
      <c r="C132" s="5" t="s">
        <v>60</v>
      </c>
      <c r="D132" s="34">
        <v>2</v>
      </c>
      <c r="E132" s="34">
        <v>1</v>
      </c>
      <c r="F132" s="34">
        <v>1</v>
      </c>
      <c r="G132" s="35">
        <f t="shared" si="37"/>
        <v>4</v>
      </c>
      <c r="H132" s="36">
        <v>1</v>
      </c>
      <c r="I132" s="34">
        <v>0</v>
      </c>
      <c r="J132" s="37">
        <v>2</v>
      </c>
      <c r="K132" s="35">
        <f t="shared" si="38"/>
        <v>3</v>
      </c>
      <c r="L132" s="34">
        <v>3</v>
      </c>
      <c r="M132" s="34">
        <v>6</v>
      </c>
      <c r="N132" s="34">
        <v>2</v>
      </c>
      <c r="O132" s="35">
        <f t="shared" si="39"/>
        <v>11</v>
      </c>
      <c r="P132" s="36"/>
      <c r="Q132" s="36"/>
      <c r="R132" s="36"/>
      <c r="S132" s="35"/>
      <c r="T132" s="35">
        <f t="shared" si="40"/>
        <v>18</v>
      </c>
    </row>
    <row r="133" spans="3:20" ht="15.75" x14ac:dyDescent="0.25">
      <c r="C133" s="5" t="s">
        <v>61</v>
      </c>
      <c r="D133" s="34">
        <v>3230</v>
      </c>
      <c r="E133" s="34">
        <v>2671</v>
      </c>
      <c r="F133" s="34">
        <v>2927</v>
      </c>
      <c r="G133" s="35">
        <f t="shared" si="37"/>
        <v>8828</v>
      </c>
      <c r="H133" s="36">
        <v>2303</v>
      </c>
      <c r="I133" s="36">
        <v>2836</v>
      </c>
      <c r="J133" s="37">
        <v>2862</v>
      </c>
      <c r="K133" s="35">
        <f t="shared" si="38"/>
        <v>8001</v>
      </c>
      <c r="L133" s="34">
        <v>3155</v>
      </c>
      <c r="M133" s="34">
        <v>3113</v>
      </c>
      <c r="N133" s="34">
        <v>2904</v>
      </c>
      <c r="O133" s="35">
        <f t="shared" si="39"/>
        <v>9172</v>
      </c>
      <c r="P133" s="34"/>
      <c r="Q133" s="34"/>
      <c r="R133" s="34"/>
      <c r="S133" s="35"/>
      <c r="T133" s="35">
        <f t="shared" si="40"/>
        <v>26001</v>
      </c>
    </row>
    <row r="134" spans="3:20" ht="15.75" x14ac:dyDescent="0.25">
      <c r="C134" s="5" t="s">
        <v>62</v>
      </c>
      <c r="D134" s="34">
        <v>382</v>
      </c>
      <c r="E134" s="34">
        <v>325</v>
      </c>
      <c r="F134" s="34">
        <v>386</v>
      </c>
      <c r="G134" s="35">
        <f t="shared" si="37"/>
        <v>1093</v>
      </c>
      <c r="H134" s="28">
        <v>294</v>
      </c>
      <c r="I134" s="28">
        <v>338</v>
      </c>
      <c r="J134" s="38">
        <v>344</v>
      </c>
      <c r="K134" s="35">
        <f t="shared" si="38"/>
        <v>976</v>
      </c>
      <c r="L134" s="34">
        <v>334</v>
      </c>
      <c r="M134" s="34">
        <v>356</v>
      </c>
      <c r="N134" s="34">
        <v>351</v>
      </c>
      <c r="O134" s="35">
        <f t="shared" si="39"/>
        <v>1041</v>
      </c>
      <c r="P134" s="28"/>
      <c r="Q134" s="28"/>
      <c r="R134" s="28"/>
      <c r="S134" s="35"/>
      <c r="T134" s="35">
        <f t="shared" si="40"/>
        <v>3110</v>
      </c>
    </row>
    <row r="135" spans="3:20" ht="15.75" x14ac:dyDescent="0.25">
      <c r="C135" s="5" t="s">
        <v>63</v>
      </c>
      <c r="D135" s="34">
        <v>32</v>
      </c>
      <c r="E135" s="34">
        <v>37</v>
      </c>
      <c r="F135" s="34">
        <v>47</v>
      </c>
      <c r="G135" s="35">
        <f t="shared" si="37"/>
        <v>116</v>
      </c>
      <c r="H135" s="36">
        <v>31</v>
      </c>
      <c r="I135" s="36">
        <v>32</v>
      </c>
      <c r="J135" s="37">
        <v>29</v>
      </c>
      <c r="K135" s="35">
        <f t="shared" si="38"/>
        <v>92</v>
      </c>
      <c r="L135" s="34">
        <v>36</v>
      </c>
      <c r="M135" s="34">
        <v>50</v>
      </c>
      <c r="N135" s="34">
        <v>33</v>
      </c>
      <c r="O135" s="35">
        <f t="shared" si="39"/>
        <v>119</v>
      </c>
      <c r="P135" s="28"/>
      <c r="Q135" s="28"/>
      <c r="R135" s="28"/>
      <c r="S135" s="35"/>
      <c r="T135" s="35">
        <f t="shared" si="40"/>
        <v>327</v>
      </c>
    </row>
    <row r="136" spans="3:20" ht="15.75" x14ac:dyDescent="0.25">
      <c r="C136" s="5" t="s">
        <v>64</v>
      </c>
      <c r="D136" s="34">
        <v>3</v>
      </c>
      <c r="E136" s="34">
        <v>3</v>
      </c>
      <c r="F136" s="34">
        <v>4</v>
      </c>
      <c r="G136" s="35">
        <f t="shared" si="37"/>
        <v>10</v>
      </c>
      <c r="H136" s="28">
        <v>8</v>
      </c>
      <c r="I136" s="28">
        <v>7</v>
      </c>
      <c r="J136" s="38">
        <v>3</v>
      </c>
      <c r="K136" s="35">
        <f t="shared" si="38"/>
        <v>18</v>
      </c>
      <c r="L136" s="34">
        <v>10</v>
      </c>
      <c r="M136" s="34">
        <v>2</v>
      </c>
      <c r="N136" s="34">
        <v>4</v>
      </c>
      <c r="O136" s="35">
        <f t="shared" si="39"/>
        <v>16</v>
      </c>
      <c r="P136" s="28"/>
      <c r="Q136" s="28"/>
      <c r="R136" s="28"/>
      <c r="S136" s="35"/>
      <c r="T136" s="35">
        <f t="shared" si="40"/>
        <v>44</v>
      </c>
    </row>
    <row r="137" spans="3:20" ht="15.75" x14ac:dyDescent="0.25">
      <c r="C137" s="5" t="s">
        <v>67</v>
      </c>
      <c r="D137" s="34">
        <v>93</v>
      </c>
      <c r="E137" s="34">
        <v>97</v>
      </c>
      <c r="F137" s="34">
        <v>164</v>
      </c>
      <c r="G137" s="35">
        <f t="shared" si="37"/>
        <v>354</v>
      </c>
      <c r="H137" s="36">
        <v>85</v>
      </c>
      <c r="I137" s="36">
        <v>69</v>
      </c>
      <c r="J137" s="37">
        <v>115</v>
      </c>
      <c r="K137" s="35">
        <f t="shared" si="38"/>
        <v>269</v>
      </c>
      <c r="L137" s="34">
        <v>40</v>
      </c>
      <c r="M137" s="34">
        <v>31</v>
      </c>
      <c r="N137" s="34">
        <v>47</v>
      </c>
      <c r="O137" s="35">
        <f t="shared" si="39"/>
        <v>118</v>
      </c>
      <c r="P137" s="28"/>
      <c r="Q137" s="28"/>
      <c r="R137" s="28"/>
      <c r="S137" s="35"/>
      <c r="T137" s="35">
        <f>S137+O137+K137+G137</f>
        <v>741</v>
      </c>
    </row>
    <row r="138" spans="3:20" ht="15.75" x14ac:dyDescent="0.25">
      <c r="C138" s="5" t="s">
        <v>68</v>
      </c>
      <c r="D138" s="34">
        <v>264</v>
      </c>
      <c r="E138" s="34">
        <v>218</v>
      </c>
      <c r="F138" s="34">
        <v>422</v>
      </c>
      <c r="G138" s="35">
        <f t="shared" ref="G138:G142" si="41">+SUM(D138:F138)</f>
        <v>904</v>
      </c>
      <c r="H138" s="36">
        <v>320</v>
      </c>
      <c r="I138" s="36">
        <v>563</v>
      </c>
      <c r="J138" s="37">
        <v>509</v>
      </c>
      <c r="K138" s="35">
        <f t="shared" si="38"/>
        <v>1392</v>
      </c>
      <c r="L138" s="34">
        <v>660</v>
      </c>
      <c r="M138" s="34">
        <v>656</v>
      </c>
      <c r="N138" s="34">
        <v>598</v>
      </c>
      <c r="O138" s="35">
        <f>SUM(L138:N138)</f>
        <v>1914</v>
      </c>
      <c r="P138" s="28"/>
      <c r="Q138" s="28"/>
      <c r="R138" s="28"/>
      <c r="S138" s="35"/>
      <c r="T138" s="35">
        <f t="shared" ref="T138:T142" si="42">SUM(G138,O138,K138, S138)</f>
        <v>4210</v>
      </c>
    </row>
    <row r="139" spans="3:20" ht="15.75" x14ac:dyDescent="0.25">
      <c r="C139" s="5" t="s">
        <v>72</v>
      </c>
      <c r="D139" s="34">
        <v>0</v>
      </c>
      <c r="E139" s="34">
        <v>0</v>
      </c>
      <c r="F139" s="34">
        <v>0</v>
      </c>
      <c r="G139" s="35">
        <f t="shared" si="41"/>
        <v>0</v>
      </c>
      <c r="H139" s="34">
        <v>0</v>
      </c>
      <c r="I139" s="34">
        <v>0</v>
      </c>
      <c r="J139" s="34">
        <v>0</v>
      </c>
      <c r="K139" s="35">
        <f t="shared" si="38"/>
        <v>0</v>
      </c>
      <c r="L139" s="34">
        <v>0</v>
      </c>
      <c r="M139" s="34">
        <v>0</v>
      </c>
      <c r="N139" s="34">
        <v>0</v>
      </c>
      <c r="O139" s="35">
        <f t="shared" si="39"/>
        <v>0</v>
      </c>
      <c r="P139" s="28"/>
      <c r="Q139" s="28"/>
      <c r="R139" s="28"/>
      <c r="S139" s="35"/>
      <c r="T139" s="35">
        <f t="shared" si="42"/>
        <v>0</v>
      </c>
    </row>
    <row r="140" spans="3:20" ht="15.75" x14ac:dyDescent="0.25">
      <c r="C140" s="5" t="s">
        <v>73</v>
      </c>
      <c r="D140" s="34">
        <v>36</v>
      </c>
      <c r="E140" s="34">
        <v>25</v>
      </c>
      <c r="F140" s="34">
        <v>43</v>
      </c>
      <c r="G140" s="35">
        <f t="shared" si="41"/>
        <v>104</v>
      </c>
      <c r="H140" s="36">
        <v>21</v>
      </c>
      <c r="I140" s="36">
        <v>44</v>
      </c>
      <c r="J140" s="37">
        <v>42</v>
      </c>
      <c r="K140" s="35">
        <f t="shared" si="38"/>
        <v>107</v>
      </c>
      <c r="L140" s="34">
        <v>50</v>
      </c>
      <c r="M140" s="34">
        <v>37</v>
      </c>
      <c r="N140" s="34">
        <v>52</v>
      </c>
      <c r="O140" s="35">
        <f t="shared" si="39"/>
        <v>139</v>
      </c>
      <c r="P140" s="28"/>
      <c r="Q140" s="28"/>
      <c r="R140" s="28"/>
      <c r="S140" s="35"/>
      <c r="T140" s="35">
        <f t="shared" si="42"/>
        <v>350</v>
      </c>
    </row>
    <row r="141" spans="3:20" ht="15.75" x14ac:dyDescent="0.25">
      <c r="C141" s="5" t="s">
        <v>74</v>
      </c>
      <c r="D141" s="34">
        <v>1</v>
      </c>
      <c r="E141" s="34">
        <v>0</v>
      </c>
      <c r="F141" s="34">
        <v>1</v>
      </c>
      <c r="G141" s="35">
        <f t="shared" si="41"/>
        <v>2</v>
      </c>
      <c r="H141" s="36">
        <v>2</v>
      </c>
      <c r="I141" s="34">
        <v>0</v>
      </c>
      <c r="J141" s="34">
        <v>0</v>
      </c>
      <c r="K141" s="35">
        <f t="shared" si="38"/>
        <v>2</v>
      </c>
      <c r="L141" s="34">
        <v>0</v>
      </c>
      <c r="M141" s="34">
        <v>0</v>
      </c>
      <c r="N141" s="34">
        <v>0</v>
      </c>
      <c r="O141" s="35">
        <f t="shared" si="39"/>
        <v>0</v>
      </c>
      <c r="P141" s="28"/>
      <c r="Q141" s="28"/>
      <c r="R141" s="28"/>
      <c r="S141" s="35"/>
      <c r="T141" s="35">
        <f t="shared" si="42"/>
        <v>4</v>
      </c>
    </row>
    <row r="142" spans="3:20" ht="15.75" x14ac:dyDescent="0.25">
      <c r="C142" s="5" t="s">
        <v>75</v>
      </c>
      <c r="D142" s="34">
        <v>0</v>
      </c>
      <c r="E142" s="34">
        <v>4</v>
      </c>
      <c r="F142" s="34">
        <v>4</v>
      </c>
      <c r="G142" s="35">
        <f t="shared" si="41"/>
        <v>8</v>
      </c>
      <c r="H142" s="28">
        <v>2</v>
      </c>
      <c r="I142" s="28">
        <v>6</v>
      </c>
      <c r="J142" s="38">
        <v>2</v>
      </c>
      <c r="K142" s="35">
        <f t="shared" si="38"/>
        <v>10</v>
      </c>
      <c r="L142" s="34">
        <v>3</v>
      </c>
      <c r="M142" s="34">
        <v>6</v>
      </c>
      <c r="N142" s="34">
        <v>7</v>
      </c>
      <c r="O142" s="35">
        <f t="shared" si="39"/>
        <v>16</v>
      </c>
      <c r="P142" s="28"/>
      <c r="Q142" s="28"/>
      <c r="R142" s="28"/>
      <c r="S142" s="35"/>
      <c r="T142" s="35">
        <f t="shared" si="42"/>
        <v>34</v>
      </c>
    </row>
    <row r="143" spans="3:20" ht="15.75" x14ac:dyDescent="0.25">
      <c r="C143" s="52" t="s">
        <v>69</v>
      </c>
      <c r="D143" s="35">
        <f t="shared" ref="D143:T143" si="43">SUM(D126:D142)</f>
        <v>6709</v>
      </c>
      <c r="E143" s="35">
        <f t="shared" si="43"/>
        <v>6171</v>
      </c>
      <c r="F143" s="35">
        <f t="shared" si="43"/>
        <v>7307</v>
      </c>
      <c r="G143" s="35">
        <f t="shared" si="43"/>
        <v>20187</v>
      </c>
      <c r="H143" s="35">
        <f>SUM(H126:H142)</f>
        <v>5357</v>
      </c>
      <c r="I143" s="35">
        <f t="shared" si="43"/>
        <v>6586</v>
      </c>
      <c r="J143" s="35">
        <f t="shared" si="43"/>
        <v>6610</v>
      </c>
      <c r="K143" s="35">
        <f t="shared" si="43"/>
        <v>18553</v>
      </c>
      <c r="L143" s="35">
        <f t="shared" si="43"/>
        <v>10651</v>
      </c>
      <c r="M143" s="35">
        <f t="shared" si="43"/>
        <v>10523</v>
      </c>
      <c r="N143" s="35">
        <f t="shared" si="43"/>
        <v>9966</v>
      </c>
      <c r="O143" s="35">
        <f t="shared" si="43"/>
        <v>31140</v>
      </c>
      <c r="P143" s="35">
        <f t="shared" si="43"/>
        <v>0</v>
      </c>
      <c r="Q143" s="35">
        <f t="shared" si="43"/>
        <v>0</v>
      </c>
      <c r="R143" s="35">
        <f t="shared" si="43"/>
        <v>0</v>
      </c>
      <c r="S143" s="35">
        <f t="shared" si="43"/>
        <v>0</v>
      </c>
      <c r="T143" s="35">
        <f t="shared" si="43"/>
        <v>69880</v>
      </c>
    </row>
    <row r="144" spans="3:20" ht="15.75" x14ac:dyDescent="0.25">
      <c r="C144" s="3"/>
      <c r="D144" s="4"/>
      <c r="E144" s="4"/>
      <c r="F144" s="4"/>
      <c r="G144" s="9"/>
      <c r="H144" s="4"/>
      <c r="I144" s="4"/>
      <c r="J144" s="4"/>
      <c r="K144" s="9"/>
      <c r="L144" s="4"/>
      <c r="M144" s="4"/>
      <c r="N144" s="4"/>
      <c r="O144" s="9"/>
      <c r="P144" s="4"/>
      <c r="Q144" s="4"/>
      <c r="R144" s="4"/>
      <c r="S144" s="9"/>
    </row>
    <row r="145" spans="3:20" ht="15.75" x14ac:dyDescent="0.25">
      <c r="C145" s="3"/>
      <c r="D145" s="4"/>
      <c r="E145" s="4"/>
      <c r="F145" s="4"/>
      <c r="G145" s="9"/>
      <c r="H145" s="4"/>
      <c r="I145" s="4"/>
      <c r="J145" s="4"/>
      <c r="K145" s="9"/>
      <c r="L145" s="4"/>
      <c r="M145" s="4"/>
      <c r="N145" s="4"/>
      <c r="O145" s="9"/>
      <c r="P145" s="4"/>
      <c r="Q145" s="4"/>
      <c r="R145" s="4"/>
      <c r="S145" s="9"/>
    </row>
    <row r="146" spans="3:20" ht="16.5" thickBot="1" x14ac:dyDescent="0.3">
      <c r="C146" s="3"/>
      <c r="D146" s="4"/>
      <c r="E146" s="4"/>
      <c r="F146" s="4"/>
      <c r="G146" s="9"/>
      <c r="H146" s="4"/>
      <c r="I146" s="4"/>
      <c r="J146" s="4"/>
      <c r="K146" s="9"/>
      <c r="L146" s="4"/>
      <c r="M146" s="4"/>
      <c r="N146" s="4"/>
      <c r="O146" s="9"/>
      <c r="P146" s="4"/>
      <c r="Q146" s="4"/>
      <c r="R146" s="4"/>
      <c r="S146" s="9"/>
    </row>
    <row r="147" spans="3:20" ht="15.75" x14ac:dyDescent="0.25">
      <c r="C147" s="72" t="s">
        <v>81</v>
      </c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4"/>
    </row>
    <row r="148" spans="3:20" ht="15.75" x14ac:dyDescent="0.25">
      <c r="C148" s="78" t="s">
        <v>71</v>
      </c>
      <c r="D148" s="75" t="s">
        <v>2</v>
      </c>
      <c r="E148" s="75"/>
      <c r="F148" s="75"/>
      <c r="G148" s="75"/>
      <c r="H148" s="75" t="s">
        <v>3</v>
      </c>
      <c r="I148" s="75"/>
      <c r="J148" s="75"/>
      <c r="K148" s="75"/>
      <c r="L148" s="75" t="s">
        <v>4</v>
      </c>
      <c r="M148" s="75"/>
      <c r="N148" s="75"/>
      <c r="O148" s="75"/>
      <c r="P148" s="75" t="s">
        <v>5</v>
      </c>
      <c r="Q148" s="75"/>
      <c r="R148" s="75"/>
      <c r="S148" s="75"/>
      <c r="T148" s="76" t="s">
        <v>6</v>
      </c>
    </row>
    <row r="149" spans="3:20" ht="16.5" thickBot="1" x14ac:dyDescent="0.3">
      <c r="C149" s="79"/>
      <c r="D149" s="51" t="s">
        <v>7</v>
      </c>
      <c r="E149" s="51" t="s">
        <v>8</v>
      </c>
      <c r="F149" s="51" t="s">
        <v>9</v>
      </c>
      <c r="G149" s="51" t="s">
        <v>10</v>
      </c>
      <c r="H149" s="51" t="s">
        <v>11</v>
      </c>
      <c r="I149" s="51" t="s">
        <v>12</v>
      </c>
      <c r="J149" s="51" t="s">
        <v>13</v>
      </c>
      <c r="K149" s="51" t="s">
        <v>14</v>
      </c>
      <c r="L149" s="51" t="s">
        <v>15</v>
      </c>
      <c r="M149" s="51" t="s">
        <v>16</v>
      </c>
      <c r="N149" s="51" t="s">
        <v>17</v>
      </c>
      <c r="O149" s="51" t="s">
        <v>18</v>
      </c>
      <c r="P149" s="51" t="s">
        <v>19</v>
      </c>
      <c r="Q149" s="51" t="s">
        <v>20</v>
      </c>
      <c r="R149" s="51" t="s">
        <v>21</v>
      </c>
      <c r="S149" s="51" t="s">
        <v>22</v>
      </c>
      <c r="T149" s="77"/>
    </row>
    <row r="150" spans="3:20" ht="15.75" x14ac:dyDescent="0.25">
      <c r="C150" s="6" t="s">
        <v>24</v>
      </c>
      <c r="D150" s="34">
        <v>790</v>
      </c>
      <c r="E150" s="34">
        <v>784</v>
      </c>
      <c r="F150" s="34">
        <v>820</v>
      </c>
      <c r="G150" s="35">
        <f>+SUM(D150:F150)</f>
        <v>2394</v>
      </c>
      <c r="H150" s="28">
        <v>621</v>
      </c>
      <c r="I150" s="28">
        <v>643</v>
      </c>
      <c r="J150" s="38">
        <v>684</v>
      </c>
      <c r="K150" s="35">
        <f>SUM(H150:J150)</f>
        <v>1948</v>
      </c>
      <c r="L150" s="34">
        <v>705</v>
      </c>
      <c r="M150" s="34">
        <v>586</v>
      </c>
      <c r="N150" s="34">
        <v>653</v>
      </c>
      <c r="O150" s="35">
        <f>SUM(L150:N150)</f>
        <v>1944</v>
      </c>
      <c r="P150" s="28"/>
      <c r="Q150" s="28"/>
      <c r="R150" s="28"/>
      <c r="S150" s="35"/>
      <c r="T150" s="35">
        <f>SUM(G150,O150,K150, S150)</f>
        <v>6286</v>
      </c>
    </row>
    <row r="151" spans="3:20" ht="15.75" x14ac:dyDescent="0.25">
      <c r="C151" s="5" t="s">
        <v>26</v>
      </c>
      <c r="D151" s="34">
        <v>642</v>
      </c>
      <c r="E151" s="34">
        <v>797</v>
      </c>
      <c r="F151" s="34">
        <v>887</v>
      </c>
      <c r="G151" s="35">
        <f t="shared" ref="G151:G163" si="44">+SUM(D151:F151)</f>
        <v>2326</v>
      </c>
      <c r="H151" s="28">
        <v>656</v>
      </c>
      <c r="I151" s="28">
        <v>591</v>
      </c>
      <c r="J151" s="38">
        <v>574</v>
      </c>
      <c r="K151" s="35">
        <f t="shared" ref="K151:K163" si="45">SUM(H151:J151)</f>
        <v>1821</v>
      </c>
      <c r="L151" s="34">
        <v>627</v>
      </c>
      <c r="M151" s="34">
        <v>540</v>
      </c>
      <c r="N151" s="34">
        <v>589</v>
      </c>
      <c r="O151" s="35">
        <f t="shared" ref="O151:O163" si="46">SUM(L151:N151)</f>
        <v>1756</v>
      </c>
      <c r="P151" s="28"/>
      <c r="Q151" s="28"/>
      <c r="R151" s="28"/>
      <c r="S151" s="35"/>
      <c r="T151" s="35">
        <f t="shared" ref="T151:T163" si="47">SUM(G151,O151,K151, S151)</f>
        <v>5903</v>
      </c>
    </row>
    <row r="152" spans="3:20" ht="15.75" x14ac:dyDescent="0.25">
      <c r="C152" s="5" t="s">
        <v>30</v>
      </c>
      <c r="D152" s="34">
        <v>62</v>
      </c>
      <c r="E152" s="34">
        <v>64</v>
      </c>
      <c r="F152" s="34">
        <v>86</v>
      </c>
      <c r="G152" s="35">
        <f t="shared" si="44"/>
        <v>212</v>
      </c>
      <c r="H152" s="28">
        <v>82</v>
      </c>
      <c r="I152" s="28">
        <v>104</v>
      </c>
      <c r="J152" s="38">
        <v>71</v>
      </c>
      <c r="K152" s="35">
        <f t="shared" si="45"/>
        <v>257</v>
      </c>
      <c r="L152" s="34">
        <v>66</v>
      </c>
      <c r="M152" s="34">
        <v>86</v>
      </c>
      <c r="N152" s="34">
        <v>78</v>
      </c>
      <c r="O152" s="35">
        <f t="shared" si="46"/>
        <v>230</v>
      </c>
      <c r="P152" s="28"/>
      <c r="Q152" s="28"/>
      <c r="R152" s="28"/>
      <c r="S152" s="35"/>
      <c r="T152" s="35">
        <f t="shared" si="47"/>
        <v>699</v>
      </c>
    </row>
    <row r="153" spans="3:20" ht="15.75" x14ac:dyDescent="0.25">
      <c r="C153" s="5" t="s">
        <v>32</v>
      </c>
      <c r="D153" s="34">
        <v>5</v>
      </c>
      <c r="E153" s="34">
        <v>6</v>
      </c>
      <c r="F153" s="34">
        <v>6</v>
      </c>
      <c r="G153" s="35">
        <f t="shared" si="44"/>
        <v>17</v>
      </c>
      <c r="H153" s="28">
        <v>3</v>
      </c>
      <c r="I153" s="28">
        <v>3</v>
      </c>
      <c r="J153" s="38">
        <v>4</v>
      </c>
      <c r="K153" s="35">
        <f t="shared" si="45"/>
        <v>10</v>
      </c>
      <c r="L153" s="34">
        <v>3</v>
      </c>
      <c r="M153" s="34">
        <v>0</v>
      </c>
      <c r="N153" s="34">
        <v>0</v>
      </c>
      <c r="O153" s="35">
        <f t="shared" si="46"/>
        <v>3</v>
      </c>
      <c r="P153" s="28"/>
      <c r="Q153" s="28"/>
      <c r="R153" s="28"/>
      <c r="S153" s="35"/>
      <c r="T153" s="35">
        <f t="shared" si="47"/>
        <v>30</v>
      </c>
    </row>
    <row r="154" spans="3:20" ht="15.75" x14ac:dyDescent="0.25">
      <c r="C154" s="5" t="s">
        <v>59</v>
      </c>
      <c r="D154" s="34">
        <v>21</v>
      </c>
      <c r="E154" s="34">
        <v>21</v>
      </c>
      <c r="F154" s="34">
        <v>46</v>
      </c>
      <c r="G154" s="35">
        <f t="shared" si="44"/>
        <v>88</v>
      </c>
      <c r="H154" s="36">
        <v>26</v>
      </c>
      <c r="I154" s="36">
        <v>14</v>
      </c>
      <c r="J154" s="37">
        <v>15</v>
      </c>
      <c r="K154" s="35">
        <f t="shared" si="45"/>
        <v>55</v>
      </c>
      <c r="L154" s="34">
        <v>1250</v>
      </c>
      <c r="M154" s="34">
        <v>1252</v>
      </c>
      <c r="N154" s="34">
        <v>1251</v>
      </c>
      <c r="O154" s="35">
        <f t="shared" si="46"/>
        <v>3753</v>
      </c>
      <c r="P154" s="28"/>
      <c r="Q154" s="28"/>
      <c r="R154" s="28"/>
      <c r="S154" s="35"/>
      <c r="T154" s="35">
        <f t="shared" si="47"/>
        <v>3896</v>
      </c>
    </row>
    <row r="155" spans="3:20" ht="15.75" x14ac:dyDescent="0.25">
      <c r="C155" s="5" t="s">
        <v>60</v>
      </c>
      <c r="D155" s="34">
        <v>2</v>
      </c>
      <c r="E155" s="34">
        <v>3</v>
      </c>
      <c r="F155" s="34">
        <v>1</v>
      </c>
      <c r="G155" s="35">
        <f t="shared" si="44"/>
        <v>6</v>
      </c>
      <c r="H155" s="36">
        <v>4</v>
      </c>
      <c r="I155" s="36">
        <v>3</v>
      </c>
      <c r="J155" s="37">
        <v>1</v>
      </c>
      <c r="K155" s="35">
        <f t="shared" si="45"/>
        <v>8</v>
      </c>
      <c r="L155" s="34">
        <v>5</v>
      </c>
      <c r="M155" s="34">
        <v>0</v>
      </c>
      <c r="N155" s="34">
        <v>1</v>
      </c>
      <c r="O155" s="35">
        <f t="shared" si="46"/>
        <v>6</v>
      </c>
      <c r="P155" s="28"/>
      <c r="Q155" s="28"/>
      <c r="R155" s="28"/>
      <c r="S155" s="35"/>
      <c r="T155" s="35">
        <f t="shared" si="47"/>
        <v>20</v>
      </c>
    </row>
    <row r="156" spans="3:20" ht="15.75" x14ac:dyDescent="0.25">
      <c r="C156" s="5" t="s">
        <v>61</v>
      </c>
      <c r="D156" s="34">
        <v>1073</v>
      </c>
      <c r="E156" s="34">
        <v>898</v>
      </c>
      <c r="F156" s="34">
        <v>2927</v>
      </c>
      <c r="G156" s="35">
        <f t="shared" si="44"/>
        <v>4898</v>
      </c>
      <c r="H156" s="36">
        <v>827</v>
      </c>
      <c r="I156" s="36">
        <v>892</v>
      </c>
      <c r="J156" s="37">
        <v>907</v>
      </c>
      <c r="K156" s="35">
        <f t="shared" si="45"/>
        <v>2626</v>
      </c>
      <c r="L156" s="34">
        <v>927</v>
      </c>
      <c r="M156" s="34">
        <v>953</v>
      </c>
      <c r="N156" s="34">
        <v>949</v>
      </c>
      <c r="O156" s="35">
        <f t="shared" si="46"/>
        <v>2829</v>
      </c>
      <c r="P156" s="34"/>
      <c r="Q156" s="34"/>
      <c r="R156" s="34"/>
      <c r="S156" s="35"/>
      <c r="T156" s="35">
        <f t="shared" si="47"/>
        <v>10353</v>
      </c>
    </row>
    <row r="157" spans="3:20" ht="15.75" x14ac:dyDescent="0.25">
      <c r="C157" s="5" t="s">
        <v>62</v>
      </c>
      <c r="D157" s="34">
        <v>271</v>
      </c>
      <c r="E157" s="34">
        <v>228</v>
      </c>
      <c r="F157" s="34">
        <v>386</v>
      </c>
      <c r="G157" s="35">
        <f t="shared" si="44"/>
        <v>885</v>
      </c>
      <c r="H157" s="28">
        <v>227</v>
      </c>
      <c r="I157" s="28">
        <v>252</v>
      </c>
      <c r="J157" s="38">
        <v>225</v>
      </c>
      <c r="K157" s="35">
        <f t="shared" si="45"/>
        <v>704</v>
      </c>
      <c r="L157" s="34">
        <v>253</v>
      </c>
      <c r="M157" s="34">
        <v>227</v>
      </c>
      <c r="N157" s="34">
        <v>228</v>
      </c>
      <c r="O157" s="35">
        <f t="shared" si="46"/>
        <v>708</v>
      </c>
      <c r="P157" s="28"/>
      <c r="Q157" s="28"/>
      <c r="R157" s="28"/>
      <c r="S157" s="35"/>
      <c r="T157" s="35">
        <f t="shared" si="47"/>
        <v>2297</v>
      </c>
    </row>
    <row r="158" spans="3:20" ht="15.75" x14ac:dyDescent="0.25">
      <c r="C158" s="5" t="s">
        <v>63</v>
      </c>
      <c r="D158" s="34">
        <v>41</v>
      </c>
      <c r="E158" s="34">
        <v>36</v>
      </c>
      <c r="F158" s="34">
        <v>47</v>
      </c>
      <c r="G158" s="35">
        <f t="shared" si="44"/>
        <v>124</v>
      </c>
      <c r="H158" s="36">
        <v>37</v>
      </c>
      <c r="I158" s="36">
        <v>42</v>
      </c>
      <c r="J158" s="37">
        <v>45</v>
      </c>
      <c r="K158" s="35">
        <f t="shared" si="45"/>
        <v>124</v>
      </c>
      <c r="L158" s="34">
        <v>44</v>
      </c>
      <c r="M158" s="34">
        <v>45</v>
      </c>
      <c r="N158" s="34">
        <v>41</v>
      </c>
      <c r="O158" s="35">
        <f t="shared" si="46"/>
        <v>130</v>
      </c>
      <c r="P158" s="28"/>
      <c r="Q158" s="28"/>
      <c r="R158" s="28"/>
      <c r="S158" s="35"/>
      <c r="T158" s="35">
        <f t="shared" si="47"/>
        <v>378</v>
      </c>
    </row>
    <row r="159" spans="3:20" ht="15.75" x14ac:dyDescent="0.25">
      <c r="C159" s="5" t="s">
        <v>64</v>
      </c>
      <c r="D159" s="34">
        <v>6</v>
      </c>
      <c r="E159" s="34">
        <v>2</v>
      </c>
      <c r="F159" s="34">
        <v>4</v>
      </c>
      <c r="G159" s="35">
        <f t="shared" si="44"/>
        <v>12</v>
      </c>
      <c r="H159" s="28">
        <v>2</v>
      </c>
      <c r="I159" s="34">
        <v>0</v>
      </c>
      <c r="J159" s="38">
        <v>1</v>
      </c>
      <c r="K159" s="35">
        <f t="shared" si="45"/>
        <v>3</v>
      </c>
      <c r="L159" s="34">
        <v>2</v>
      </c>
      <c r="M159" s="34">
        <v>2</v>
      </c>
      <c r="N159" s="34">
        <v>5</v>
      </c>
      <c r="O159" s="35">
        <f t="shared" si="46"/>
        <v>9</v>
      </c>
      <c r="P159" s="28"/>
      <c r="Q159" s="28"/>
      <c r="R159" s="28"/>
      <c r="S159" s="35"/>
      <c r="T159" s="35">
        <f t="shared" si="47"/>
        <v>24</v>
      </c>
    </row>
    <row r="160" spans="3:20" ht="15.75" x14ac:dyDescent="0.25">
      <c r="C160" s="5" t="s">
        <v>82</v>
      </c>
      <c r="D160" s="34">
        <v>161</v>
      </c>
      <c r="E160" s="34">
        <v>162</v>
      </c>
      <c r="F160" s="34">
        <v>138</v>
      </c>
      <c r="G160" s="35">
        <f t="shared" si="44"/>
        <v>461</v>
      </c>
      <c r="H160" s="28">
        <v>133</v>
      </c>
      <c r="I160" s="28">
        <v>133</v>
      </c>
      <c r="J160" s="38">
        <v>142</v>
      </c>
      <c r="K160" s="35">
        <f t="shared" si="45"/>
        <v>408</v>
      </c>
      <c r="L160" s="34">
        <v>166</v>
      </c>
      <c r="M160" s="34">
        <v>167</v>
      </c>
      <c r="N160" s="34">
        <v>153</v>
      </c>
      <c r="O160" s="35">
        <f t="shared" si="46"/>
        <v>486</v>
      </c>
      <c r="P160" s="28"/>
      <c r="Q160" s="28"/>
      <c r="R160" s="28"/>
      <c r="S160" s="35"/>
      <c r="T160" s="35">
        <f t="shared" si="47"/>
        <v>1355</v>
      </c>
    </row>
    <row r="161" spans="3:20" ht="15.75" x14ac:dyDescent="0.25">
      <c r="C161" s="5" t="s">
        <v>66</v>
      </c>
      <c r="D161" s="34">
        <v>0</v>
      </c>
      <c r="E161" s="34">
        <v>0</v>
      </c>
      <c r="F161" s="34">
        <v>0</v>
      </c>
      <c r="G161" s="35">
        <f t="shared" si="44"/>
        <v>0</v>
      </c>
      <c r="H161" s="34">
        <v>0</v>
      </c>
      <c r="I161" s="34">
        <v>0</v>
      </c>
      <c r="J161" s="34">
        <v>0</v>
      </c>
      <c r="K161" s="35">
        <f t="shared" si="45"/>
        <v>0</v>
      </c>
      <c r="L161" s="34">
        <v>0</v>
      </c>
      <c r="M161" s="34">
        <v>0</v>
      </c>
      <c r="N161" s="34">
        <v>0</v>
      </c>
      <c r="O161" s="35">
        <f t="shared" si="46"/>
        <v>0</v>
      </c>
      <c r="P161" s="28"/>
      <c r="Q161" s="28"/>
      <c r="R161" s="28"/>
      <c r="S161" s="35"/>
      <c r="T161" s="35">
        <f t="shared" si="47"/>
        <v>0</v>
      </c>
    </row>
    <row r="162" spans="3:20" ht="15.75" x14ac:dyDescent="0.25">
      <c r="C162" s="5" t="s">
        <v>67</v>
      </c>
      <c r="D162" s="34">
        <v>70</v>
      </c>
      <c r="E162" s="34">
        <v>58</v>
      </c>
      <c r="F162" s="34">
        <v>71</v>
      </c>
      <c r="G162" s="35">
        <f t="shared" si="44"/>
        <v>199</v>
      </c>
      <c r="H162" s="36">
        <v>70</v>
      </c>
      <c r="I162" s="36">
        <v>71</v>
      </c>
      <c r="J162" s="37">
        <v>55</v>
      </c>
      <c r="K162" s="35">
        <f t="shared" si="45"/>
        <v>196</v>
      </c>
      <c r="L162" s="34">
        <v>53</v>
      </c>
      <c r="M162" s="34">
        <v>80</v>
      </c>
      <c r="N162" s="34">
        <v>59</v>
      </c>
      <c r="O162" s="35">
        <f t="shared" si="46"/>
        <v>192</v>
      </c>
      <c r="P162" s="28"/>
      <c r="Q162" s="28"/>
      <c r="R162" s="28"/>
      <c r="S162" s="35"/>
      <c r="T162" s="35">
        <f t="shared" si="47"/>
        <v>587</v>
      </c>
    </row>
    <row r="163" spans="3:20" ht="15.75" x14ac:dyDescent="0.25">
      <c r="C163" s="5" t="s">
        <v>68</v>
      </c>
      <c r="D163" s="34">
        <v>88</v>
      </c>
      <c r="E163" s="34">
        <v>115</v>
      </c>
      <c r="F163" s="34">
        <v>131</v>
      </c>
      <c r="G163" s="35">
        <f t="shared" si="44"/>
        <v>334</v>
      </c>
      <c r="H163" s="36">
        <v>210</v>
      </c>
      <c r="I163" s="36">
        <v>260</v>
      </c>
      <c r="J163" s="34">
        <v>343</v>
      </c>
      <c r="K163" s="35">
        <f t="shared" si="45"/>
        <v>813</v>
      </c>
      <c r="L163" s="34">
        <v>328</v>
      </c>
      <c r="M163" s="34">
        <v>321</v>
      </c>
      <c r="N163" s="34">
        <v>353</v>
      </c>
      <c r="O163" s="35">
        <f t="shared" si="46"/>
        <v>1002</v>
      </c>
      <c r="P163" s="28"/>
      <c r="Q163" s="28"/>
      <c r="R163" s="28"/>
      <c r="S163" s="35"/>
      <c r="T163" s="35">
        <f t="shared" si="47"/>
        <v>2149</v>
      </c>
    </row>
    <row r="164" spans="3:20" ht="15.75" x14ac:dyDescent="0.25">
      <c r="C164" s="52" t="s">
        <v>69</v>
      </c>
      <c r="D164" s="35">
        <f>SUM(D150:D163)</f>
        <v>3232</v>
      </c>
      <c r="E164" s="35">
        <f t="shared" ref="E164:T164" si="48">SUM(E150:E163)</f>
        <v>3174</v>
      </c>
      <c r="F164" s="35">
        <f t="shared" si="48"/>
        <v>5550</v>
      </c>
      <c r="G164" s="35">
        <f t="shared" si="48"/>
        <v>11956</v>
      </c>
      <c r="H164" s="35">
        <f t="shared" si="48"/>
        <v>2898</v>
      </c>
      <c r="I164" s="35">
        <f t="shared" si="48"/>
        <v>3008</v>
      </c>
      <c r="J164" s="35">
        <f t="shared" si="48"/>
        <v>3067</v>
      </c>
      <c r="K164" s="35">
        <f t="shared" si="48"/>
        <v>8973</v>
      </c>
      <c r="L164" s="35">
        <f t="shared" si="48"/>
        <v>4429</v>
      </c>
      <c r="M164" s="35">
        <f t="shared" si="48"/>
        <v>4259</v>
      </c>
      <c r="N164" s="35">
        <f t="shared" si="48"/>
        <v>4360</v>
      </c>
      <c r="O164" s="35">
        <f t="shared" si="48"/>
        <v>13048</v>
      </c>
      <c r="P164" s="35">
        <f t="shared" si="48"/>
        <v>0</v>
      </c>
      <c r="Q164" s="35">
        <f t="shared" si="48"/>
        <v>0</v>
      </c>
      <c r="R164" s="35">
        <f t="shared" si="48"/>
        <v>0</v>
      </c>
      <c r="S164" s="35">
        <f t="shared" si="48"/>
        <v>0</v>
      </c>
      <c r="T164" s="35">
        <f t="shared" si="48"/>
        <v>33977</v>
      </c>
    </row>
    <row r="165" spans="3:20" ht="15.75" x14ac:dyDescent="0.25">
      <c r="C165" s="3"/>
      <c r="D165" s="4"/>
      <c r="E165" s="4"/>
      <c r="F165" s="4"/>
      <c r="G165" s="9"/>
      <c r="H165" s="4"/>
      <c r="I165" s="4"/>
      <c r="J165" s="4"/>
      <c r="K165" s="9"/>
      <c r="L165" s="4"/>
      <c r="M165" s="4"/>
      <c r="N165" s="4"/>
      <c r="O165" s="9"/>
      <c r="P165" s="4"/>
      <c r="Q165" s="4"/>
      <c r="R165" s="4"/>
      <c r="S165" s="9"/>
    </row>
    <row r="166" spans="3:20" ht="15.75" x14ac:dyDescent="0.25">
      <c r="C166" s="3"/>
      <c r="D166" s="4"/>
      <c r="E166" s="4"/>
      <c r="F166" s="4"/>
      <c r="G166" s="9"/>
      <c r="H166" s="4"/>
      <c r="I166" s="4"/>
      <c r="J166" s="4"/>
      <c r="K166" s="9"/>
      <c r="L166" s="4"/>
      <c r="M166" s="4"/>
      <c r="N166" s="4"/>
      <c r="O166" s="9"/>
      <c r="P166" s="4"/>
      <c r="Q166" s="4"/>
      <c r="R166" s="4"/>
      <c r="S166" s="9"/>
    </row>
    <row r="167" spans="3:20" ht="16.5" thickBot="1" x14ac:dyDescent="0.3">
      <c r="C167" s="3"/>
      <c r="D167" s="4"/>
      <c r="E167" s="4"/>
      <c r="F167" s="4"/>
      <c r="G167" s="9"/>
      <c r="H167" s="4"/>
      <c r="I167" s="4"/>
      <c r="J167" s="4"/>
      <c r="K167" s="9"/>
      <c r="L167" s="4"/>
      <c r="M167" s="4"/>
      <c r="N167" s="4"/>
      <c r="O167" s="9"/>
      <c r="P167" s="4"/>
      <c r="Q167" s="4"/>
      <c r="R167" s="4"/>
      <c r="S167" s="9"/>
    </row>
    <row r="168" spans="3:20" ht="15.75" x14ac:dyDescent="0.25">
      <c r="C168" s="72" t="s">
        <v>83</v>
      </c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4"/>
    </row>
    <row r="169" spans="3:20" ht="15.75" x14ac:dyDescent="0.25">
      <c r="C169" s="78" t="s">
        <v>71</v>
      </c>
      <c r="D169" s="75" t="s">
        <v>2</v>
      </c>
      <c r="E169" s="75"/>
      <c r="F169" s="75"/>
      <c r="G169" s="75"/>
      <c r="H169" s="75" t="s">
        <v>3</v>
      </c>
      <c r="I169" s="75"/>
      <c r="J169" s="75"/>
      <c r="K169" s="75"/>
      <c r="L169" s="75" t="s">
        <v>4</v>
      </c>
      <c r="M169" s="75"/>
      <c r="N169" s="75"/>
      <c r="O169" s="75"/>
      <c r="P169" s="75" t="s">
        <v>5</v>
      </c>
      <c r="Q169" s="75"/>
      <c r="R169" s="75"/>
      <c r="S169" s="75"/>
      <c r="T169" s="76" t="s">
        <v>6</v>
      </c>
    </row>
    <row r="170" spans="3:20" ht="16.5" thickBot="1" x14ac:dyDescent="0.3">
      <c r="C170" s="79"/>
      <c r="D170" s="51" t="s">
        <v>7</v>
      </c>
      <c r="E170" s="51" t="s">
        <v>8</v>
      </c>
      <c r="F170" s="51" t="s">
        <v>9</v>
      </c>
      <c r="G170" s="51" t="s">
        <v>10</v>
      </c>
      <c r="H170" s="51" t="s">
        <v>11</v>
      </c>
      <c r="I170" s="51" t="s">
        <v>12</v>
      </c>
      <c r="J170" s="51" t="s">
        <v>13</v>
      </c>
      <c r="K170" s="51" t="s">
        <v>14</v>
      </c>
      <c r="L170" s="51" t="s">
        <v>15</v>
      </c>
      <c r="M170" s="51" t="s">
        <v>16</v>
      </c>
      <c r="N170" s="51" t="s">
        <v>17</v>
      </c>
      <c r="O170" s="51" t="s">
        <v>18</v>
      </c>
      <c r="P170" s="51" t="s">
        <v>19</v>
      </c>
      <c r="Q170" s="51" t="s">
        <v>20</v>
      </c>
      <c r="R170" s="51" t="s">
        <v>21</v>
      </c>
      <c r="S170" s="51" t="s">
        <v>22</v>
      </c>
      <c r="T170" s="77"/>
    </row>
    <row r="171" spans="3:20" ht="15.75" x14ac:dyDescent="0.25">
      <c r="C171" s="6" t="s">
        <v>24</v>
      </c>
      <c r="D171" s="34">
        <v>832</v>
      </c>
      <c r="E171" s="34">
        <v>596</v>
      </c>
      <c r="F171" s="34">
        <v>582</v>
      </c>
      <c r="G171" s="35">
        <f>+SUM(D171:F171)</f>
        <v>2010</v>
      </c>
      <c r="H171" s="28">
        <v>468</v>
      </c>
      <c r="I171" s="28">
        <v>533</v>
      </c>
      <c r="J171" s="38">
        <v>438</v>
      </c>
      <c r="K171" s="35">
        <f>SUM(H171:J171)</f>
        <v>1439</v>
      </c>
      <c r="L171" s="34">
        <v>518</v>
      </c>
      <c r="M171" s="34">
        <v>423</v>
      </c>
      <c r="N171" s="34">
        <v>465</v>
      </c>
      <c r="O171" s="35">
        <f>SUM(L171:N171)</f>
        <v>1406</v>
      </c>
      <c r="P171" s="28"/>
      <c r="Q171" s="28"/>
      <c r="R171" s="28"/>
      <c r="S171" s="35"/>
      <c r="T171" s="35">
        <f>SUM(G171,O171,K171, S171)</f>
        <v>4855</v>
      </c>
    </row>
    <row r="172" spans="3:20" ht="15.75" x14ac:dyDescent="0.25">
      <c r="C172" s="5" t="s">
        <v>26</v>
      </c>
      <c r="D172" s="34">
        <v>645</v>
      </c>
      <c r="E172" s="34">
        <v>506</v>
      </c>
      <c r="F172" s="34">
        <v>545</v>
      </c>
      <c r="G172" s="35">
        <f t="shared" ref="G172:G185" si="49">+SUM(D172:F172)</f>
        <v>1696</v>
      </c>
      <c r="H172" s="28">
        <v>365</v>
      </c>
      <c r="I172" s="28">
        <v>467</v>
      </c>
      <c r="J172" s="38">
        <v>402</v>
      </c>
      <c r="K172" s="35">
        <f t="shared" ref="K172:K185" si="50">SUM(H172:J172)</f>
        <v>1234</v>
      </c>
      <c r="L172" s="34">
        <v>473</v>
      </c>
      <c r="M172" s="34">
        <v>394</v>
      </c>
      <c r="N172" s="34">
        <v>326</v>
      </c>
      <c r="O172" s="35">
        <f t="shared" ref="O172:O185" si="51">SUM(L172:N172)</f>
        <v>1193</v>
      </c>
      <c r="P172" s="28"/>
      <c r="Q172" s="28"/>
      <c r="R172" s="28"/>
      <c r="S172" s="35"/>
      <c r="T172" s="35">
        <f t="shared" ref="T172:T185" si="52">SUM(G172,O172,K172, S172)</f>
        <v>4123</v>
      </c>
    </row>
    <row r="173" spans="3:20" ht="15.75" x14ac:dyDescent="0.25">
      <c r="C173" s="5" t="s">
        <v>28</v>
      </c>
      <c r="D173" s="34">
        <v>23</v>
      </c>
      <c r="E173" s="34">
        <v>13</v>
      </c>
      <c r="F173" s="34">
        <v>8</v>
      </c>
      <c r="G173" s="35">
        <f t="shared" si="49"/>
        <v>44</v>
      </c>
      <c r="H173" s="28">
        <v>4</v>
      </c>
      <c r="I173" s="28">
        <v>17</v>
      </c>
      <c r="J173" s="38">
        <v>13</v>
      </c>
      <c r="K173" s="35">
        <f t="shared" si="50"/>
        <v>34</v>
      </c>
      <c r="L173" s="34">
        <v>22</v>
      </c>
      <c r="M173" s="34">
        <v>8</v>
      </c>
      <c r="N173" s="34">
        <v>8</v>
      </c>
      <c r="O173" s="35">
        <f t="shared" si="51"/>
        <v>38</v>
      </c>
      <c r="P173" s="28"/>
      <c r="Q173" s="28"/>
      <c r="R173" s="28"/>
      <c r="S173" s="35"/>
      <c r="T173" s="35">
        <f t="shared" si="52"/>
        <v>116</v>
      </c>
    </row>
    <row r="174" spans="3:20" ht="15.75" x14ac:dyDescent="0.25">
      <c r="C174" s="5" t="s">
        <v>30</v>
      </c>
      <c r="D174" s="34">
        <v>36</v>
      </c>
      <c r="E174" s="34">
        <v>37</v>
      </c>
      <c r="F174" s="34">
        <v>35</v>
      </c>
      <c r="G174" s="35">
        <f t="shared" si="49"/>
        <v>108</v>
      </c>
      <c r="H174" s="28">
        <v>19</v>
      </c>
      <c r="I174" s="28">
        <v>27</v>
      </c>
      <c r="J174" s="38">
        <v>37</v>
      </c>
      <c r="K174" s="35">
        <f t="shared" si="50"/>
        <v>83</v>
      </c>
      <c r="L174" s="34">
        <v>27</v>
      </c>
      <c r="M174" s="34">
        <v>37</v>
      </c>
      <c r="N174" s="34">
        <v>35</v>
      </c>
      <c r="O174" s="35">
        <f t="shared" si="51"/>
        <v>99</v>
      </c>
      <c r="P174" s="28"/>
      <c r="Q174" s="28"/>
      <c r="R174" s="28"/>
      <c r="S174" s="35"/>
      <c r="T174" s="35">
        <f t="shared" si="52"/>
        <v>290</v>
      </c>
    </row>
    <row r="175" spans="3:20" ht="15.75" x14ac:dyDescent="0.25">
      <c r="C175" s="5" t="s">
        <v>32</v>
      </c>
      <c r="D175" s="34">
        <v>0</v>
      </c>
      <c r="E175" s="34">
        <v>3</v>
      </c>
      <c r="F175" s="34">
        <v>2</v>
      </c>
      <c r="G175" s="35">
        <f t="shared" si="49"/>
        <v>5</v>
      </c>
      <c r="H175" s="28">
        <v>1</v>
      </c>
      <c r="I175" s="28">
        <v>1</v>
      </c>
      <c r="J175" s="34">
        <v>0</v>
      </c>
      <c r="K175" s="35">
        <f t="shared" si="50"/>
        <v>2</v>
      </c>
      <c r="L175" s="34">
        <v>0</v>
      </c>
      <c r="M175" s="34">
        <v>0</v>
      </c>
      <c r="N175" s="34">
        <v>0</v>
      </c>
      <c r="O175" s="35">
        <f t="shared" si="51"/>
        <v>0</v>
      </c>
      <c r="P175" s="28"/>
      <c r="Q175" s="28"/>
      <c r="R175" s="28"/>
      <c r="S175" s="35"/>
      <c r="T175" s="35">
        <f t="shared" si="52"/>
        <v>7</v>
      </c>
    </row>
    <row r="176" spans="3:20" ht="15.75" x14ac:dyDescent="0.25">
      <c r="C176" s="5" t="s">
        <v>59</v>
      </c>
      <c r="D176" s="34">
        <v>12</v>
      </c>
      <c r="E176" s="34">
        <v>12</v>
      </c>
      <c r="F176" s="34">
        <v>13</v>
      </c>
      <c r="G176" s="35">
        <f t="shared" si="49"/>
        <v>37</v>
      </c>
      <c r="H176" s="36">
        <v>9</v>
      </c>
      <c r="I176" s="36">
        <v>19</v>
      </c>
      <c r="J176" s="37">
        <v>12</v>
      </c>
      <c r="K176" s="35">
        <f t="shared" si="50"/>
        <v>40</v>
      </c>
      <c r="L176" s="34">
        <v>635</v>
      </c>
      <c r="M176" s="34">
        <v>597</v>
      </c>
      <c r="N176" s="34">
        <v>648</v>
      </c>
      <c r="O176" s="35">
        <f t="shared" si="51"/>
        <v>1880</v>
      </c>
      <c r="P176" s="28"/>
      <c r="Q176" s="28"/>
      <c r="R176" s="28"/>
      <c r="S176" s="35"/>
      <c r="T176" s="35">
        <f t="shared" si="52"/>
        <v>1957</v>
      </c>
    </row>
    <row r="177" spans="3:20" ht="15.75" x14ac:dyDescent="0.25">
      <c r="C177" s="5" t="s">
        <v>60</v>
      </c>
      <c r="D177" s="34">
        <v>0</v>
      </c>
      <c r="E177" s="34">
        <v>1</v>
      </c>
      <c r="F177" s="34">
        <v>5</v>
      </c>
      <c r="G177" s="35">
        <f t="shared" si="49"/>
        <v>6</v>
      </c>
      <c r="H177" s="36">
        <v>1</v>
      </c>
      <c r="I177" s="36">
        <v>1</v>
      </c>
      <c r="J177" s="37">
        <v>1</v>
      </c>
      <c r="K177" s="35">
        <f t="shared" si="50"/>
        <v>3</v>
      </c>
      <c r="L177" s="34">
        <v>4</v>
      </c>
      <c r="M177" s="34">
        <v>1</v>
      </c>
      <c r="N177" s="34">
        <v>1</v>
      </c>
      <c r="O177" s="35">
        <f t="shared" si="51"/>
        <v>6</v>
      </c>
      <c r="P177" s="28"/>
      <c r="Q177" s="28"/>
      <c r="R177" s="28"/>
      <c r="S177" s="35"/>
      <c r="T177" s="35">
        <f t="shared" si="52"/>
        <v>15</v>
      </c>
    </row>
    <row r="178" spans="3:20" ht="15.75" x14ac:dyDescent="0.25">
      <c r="C178" s="5" t="s">
        <v>61</v>
      </c>
      <c r="D178" s="34">
        <v>532</v>
      </c>
      <c r="E178" s="34">
        <v>377</v>
      </c>
      <c r="F178" s="34">
        <v>427</v>
      </c>
      <c r="G178" s="35">
        <f>+SUM(D178:F178)</f>
        <v>1336</v>
      </c>
      <c r="H178" s="36">
        <v>320</v>
      </c>
      <c r="I178" s="36">
        <v>352</v>
      </c>
      <c r="J178" s="37">
        <v>342</v>
      </c>
      <c r="K178" s="35">
        <f t="shared" si="50"/>
        <v>1014</v>
      </c>
      <c r="L178" s="34">
        <v>430</v>
      </c>
      <c r="M178" s="34">
        <v>406</v>
      </c>
      <c r="N178" s="34">
        <v>401</v>
      </c>
      <c r="O178" s="35">
        <f t="shared" si="51"/>
        <v>1237</v>
      </c>
      <c r="P178" s="28"/>
      <c r="Q178" s="28"/>
      <c r="R178" s="28"/>
      <c r="S178" s="35"/>
      <c r="T178" s="35">
        <f t="shared" si="52"/>
        <v>3587</v>
      </c>
    </row>
    <row r="179" spans="3:20" ht="15.75" x14ac:dyDescent="0.25">
      <c r="C179" s="5" t="s">
        <v>62</v>
      </c>
      <c r="D179" s="34">
        <v>195</v>
      </c>
      <c r="E179" s="34">
        <v>160</v>
      </c>
      <c r="F179" s="34">
        <v>134</v>
      </c>
      <c r="G179" s="35">
        <f t="shared" si="49"/>
        <v>489</v>
      </c>
      <c r="H179" s="28">
        <v>134</v>
      </c>
      <c r="I179" s="28">
        <v>174</v>
      </c>
      <c r="J179" s="38">
        <v>188</v>
      </c>
      <c r="K179" s="35">
        <f t="shared" si="50"/>
        <v>496</v>
      </c>
      <c r="L179" s="34">
        <v>149</v>
      </c>
      <c r="M179" s="34">
        <v>146</v>
      </c>
      <c r="N179" s="34">
        <v>193</v>
      </c>
      <c r="O179" s="35">
        <f t="shared" si="51"/>
        <v>488</v>
      </c>
      <c r="P179" s="28"/>
      <c r="Q179" s="28"/>
      <c r="R179" s="28"/>
      <c r="S179" s="35"/>
      <c r="T179" s="35">
        <f t="shared" si="52"/>
        <v>1473</v>
      </c>
    </row>
    <row r="180" spans="3:20" ht="15.75" x14ac:dyDescent="0.25">
      <c r="C180" s="5" t="s">
        <v>63</v>
      </c>
      <c r="D180" s="34">
        <v>43</v>
      </c>
      <c r="E180" s="34">
        <v>29</v>
      </c>
      <c r="F180" s="34">
        <v>35</v>
      </c>
      <c r="G180" s="35">
        <f t="shared" si="49"/>
        <v>107</v>
      </c>
      <c r="H180" s="36">
        <v>23</v>
      </c>
      <c r="I180" s="36">
        <v>31</v>
      </c>
      <c r="J180" s="37">
        <v>35</v>
      </c>
      <c r="K180" s="35">
        <f t="shared" si="50"/>
        <v>89</v>
      </c>
      <c r="L180" s="34">
        <v>33</v>
      </c>
      <c r="M180" s="34">
        <v>29</v>
      </c>
      <c r="N180" s="34">
        <v>39</v>
      </c>
      <c r="O180" s="35">
        <f t="shared" si="51"/>
        <v>101</v>
      </c>
      <c r="P180" s="28"/>
      <c r="Q180" s="28"/>
      <c r="R180" s="28"/>
      <c r="S180" s="35"/>
      <c r="T180" s="35">
        <f t="shared" si="52"/>
        <v>297</v>
      </c>
    </row>
    <row r="181" spans="3:20" ht="15.75" x14ac:dyDescent="0.25">
      <c r="C181" s="5" t="s">
        <v>64</v>
      </c>
      <c r="D181" s="34">
        <v>4</v>
      </c>
      <c r="E181" s="34">
        <v>6</v>
      </c>
      <c r="F181" s="34">
        <v>6</v>
      </c>
      <c r="G181" s="35">
        <f>+SUM(D181:F181)</f>
        <v>16</v>
      </c>
      <c r="H181" s="28">
        <v>4</v>
      </c>
      <c r="I181" s="28">
        <v>2</v>
      </c>
      <c r="J181" s="38">
        <v>2</v>
      </c>
      <c r="K181" s="35">
        <f t="shared" si="50"/>
        <v>8</v>
      </c>
      <c r="L181" s="34">
        <v>2</v>
      </c>
      <c r="M181" s="34">
        <v>2</v>
      </c>
      <c r="N181" s="34">
        <v>4</v>
      </c>
      <c r="O181" s="35">
        <f t="shared" si="51"/>
        <v>8</v>
      </c>
      <c r="P181" s="28"/>
      <c r="Q181" s="28"/>
      <c r="R181" s="28"/>
      <c r="S181" s="35"/>
      <c r="T181" s="35">
        <f t="shared" si="52"/>
        <v>32</v>
      </c>
    </row>
    <row r="182" spans="3:20" ht="15.75" x14ac:dyDescent="0.25">
      <c r="C182" s="5" t="s">
        <v>82</v>
      </c>
      <c r="D182" s="34">
        <v>146</v>
      </c>
      <c r="E182" s="34">
        <v>124</v>
      </c>
      <c r="F182" s="34">
        <v>129</v>
      </c>
      <c r="G182" s="35">
        <f t="shared" si="49"/>
        <v>399</v>
      </c>
      <c r="H182" s="28">
        <v>96</v>
      </c>
      <c r="I182" s="28">
        <v>127</v>
      </c>
      <c r="J182" s="38">
        <v>127</v>
      </c>
      <c r="K182" s="35">
        <f t="shared" si="50"/>
        <v>350</v>
      </c>
      <c r="L182" s="34">
        <v>120</v>
      </c>
      <c r="M182" s="34">
        <v>125</v>
      </c>
      <c r="N182" s="34">
        <v>94</v>
      </c>
      <c r="O182" s="35">
        <f t="shared" si="51"/>
        <v>339</v>
      </c>
      <c r="P182" s="28"/>
      <c r="Q182" s="28"/>
      <c r="R182" s="28"/>
      <c r="S182" s="35"/>
      <c r="T182" s="35">
        <f t="shared" si="52"/>
        <v>1088</v>
      </c>
    </row>
    <row r="183" spans="3:20" ht="15.75" x14ac:dyDescent="0.25">
      <c r="C183" s="5" t="s">
        <v>66</v>
      </c>
      <c r="D183" s="34">
        <v>15</v>
      </c>
      <c r="E183" s="34">
        <v>20</v>
      </c>
      <c r="F183" s="34">
        <v>22</v>
      </c>
      <c r="G183" s="35">
        <f t="shared" si="49"/>
        <v>57</v>
      </c>
      <c r="H183" s="36">
        <v>10</v>
      </c>
      <c r="I183" s="36">
        <v>31</v>
      </c>
      <c r="J183" s="37">
        <v>35</v>
      </c>
      <c r="K183" s="35">
        <f t="shared" si="50"/>
        <v>76</v>
      </c>
      <c r="L183" s="34">
        <v>26</v>
      </c>
      <c r="M183" s="34">
        <v>14</v>
      </c>
      <c r="N183" s="34">
        <v>27</v>
      </c>
      <c r="O183" s="35">
        <f t="shared" si="51"/>
        <v>67</v>
      </c>
      <c r="P183" s="28"/>
      <c r="Q183" s="28"/>
      <c r="R183" s="28"/>
      <c r="S183" s="35"/>
      <c r="T183" s="35">
        <f t="shared" si="52"/>
        <v>200</v>
      </c>
    </row>
    <row r="184" spans="3:20" ht="15.75" x14ac:dyDescent="0.25">
      <c r="C184" s="5" t="s">
        <v>67</v>
      </c>
      <c r="D184" s="34">
        <v>18</v>
      </c>
      <c r="E184" s="34">
        <v>11</v>
      </c>
      <c r="F184" s="34">
        <v>15</v>
      </c>
      <c r="G184" s="35">
        <f t="shared" si="49"/>
        <v>44</v>
      </c>
      <c r="H184" s="36">
        <v>23</v>
      </c>
      <c r="I184" s="36">
        <v>25</v>
      </c>
      <c r="J184" s="37">
        <v>28</v>
      </c>
      <c r="K184" s="35">
        <f t="shared" si="50"/>
        <v>76</v>
      </c>
      <c r="L184" s="34">
        <v>36</v>
      </c>
      <c r="M184" s="34">
        <v>43</v>
      </c>
      <c r="N184" s="34">
        <v>20</v>
      </c>
      <c r="O184" s="35">
        <f t="shared" si="51"/>
        <v>99</v>
      </c>
      <c r="P184" s="28"/>
      <c r="Q184" s="28"/>
      <c r="R184" s="28"/>
      <c r="S184" s="35"/>
      <c r="T184" s="35">
        <f t="shared" si="52"/>
        <v>219</v>
      </c>
    </row>
    <row r="185" spans="3:20" ht="15.75" x14ac:dyDescent="0.25">
      <c r="C185" s="5" t="s">
        <v>68</v>
      </c>
      <c r="D185" s="34">
        <v>21</v>
      </c>
      <c r="E185" s="34">
        <v>24</v>
      </c>
      <c r="F185" s="34">
        <v>75</v>
      </c>
      <c r="G185" s="35">
        <f t="shared" si="49"/>
        <v>120</v>
      </c>
      <c r="H185" s="36">
        <v>100</v>
      </c>
      <c r="I185" s="36">
        <v>255</v>
      </c>
      <c r="J185" s="37">
        <v>232</v>
      </c>
      <c r="K185" s="35">
        <f t="shared" si="50"/>
        <v>587</v>
      </c>
      <c r="L185" s="34">
        <v>221</v>
      </c>
      <c r="M185" s="34">
        <v>220</v>
      </c>
      <c r="N185" s="34">
        <v>189</v>
      </c>
      <c r="O185" s="35">
        <f t="shared" si="51"/>
        <v>630</v>
      </c>
      <c r="P185" s="28"/>
      <c r="Q185" s="28"/>
      <c r="R185" s="28"/>
      <c r="S185" s="35"/>
      <c r="T185" s="35">
        <f t="shared" si="52"/>
        <v>1337</v>
      </c>
    </row>
    <row r="186" spans="3:20" ht="15.75" x14ac:dyDescent="0.25">
      <c r="C186" s="52" t="s">
        <v>69</v>
      </c>
      <c r="D186" s="35">
        <f t="shared" ref="D186:T186" si="53">SUM(D171:D185)</f>
        <v>2522</v>
      </c>
      <c r="E186" s="35">
        <f t="shared" si="53"/>
        <v>1919</v>
      </c>
      <c r="F186" s="35">
        <f t="shared" si="53"/>
        <v>2033</v>
      </c>
      <c r="G186" s="35">
        <f t="shared" si="53"/>
        <v>6474</v>
      </c>
      <c r="H186" s="35">
        <f t="shared" si="53"/>
        <v>1577</v>
      </c>
      <c r="I186" s="35">
        <f t="shared" si="53"/>
        <v>2062</v>
      </c>
      <c r="J186" s="35">
        <f t="shared" si="53"/>
        <v>1892</v>
      </c>
      <c r="K186" s="35">
        <f t="shared" si="53"/>
        <v>5531</v>
      </c>
      <c r="L186" s="35">
        <f t="shared" si="53"/>
        <v>2696</v>
      </c>
      <c r="M186" s="35">
        <f t="shared" si="53"/>
        <v>2445</v>
      </c>
      <c r="N186" s="35">
        <f t="shared" si="53"/>
        <v>2450</v>
      </c>
      <c r="O186" s="35">
        <f t="shared" si="53"/>
        <v>7591</v>
      </c>
      <c r="P186" s="35">
        <f t="shared" si="53"/>
        <v>0</v>
      </c>
      <c r="Q186" s="35">
        <f t="shared" si="53"/>
        <v>0</v>
      </c>
      <c r="R186" s="35">
        <f t="shared" si="53"/>
        <v>0</v>
      </c>
      <c r="S186" s="35">
        <f t="shared" si="53"/>
        <v>0</v>
      </c>
      <c r="T186" s="35">
        <f t="shared" si="53"/>
        <v>19596</v>
      </c>
    </row>
    <row r="187" spans="3:20" ht="15.75" x14ac:dyDescent="0.25">
      <c r="C187" s="3"/>
      <c r="D187" s="4"/>
      <c r="E187" s="4"/>
      <c r="F187" s="4"/>
      <c r="G187" s="9"/>
      <c r="H187" s="4"/>
      <c r="I187" s="4"/>
      <c r="J187" s="4"/>
      <c r="K187" s="9"/>
      <c r="L187" s="4"/>
      <c r="M187" s="4"/>
      <c r="N187" s="4"/>
      <c r="O187" s="9"/>
      <c r="P187" s="4"/>
      <c r="Q187" s="4"/>
      <c r="R187" s="4"/>
      <c r="S187" s="9"/>
    </row>
    <row r="188" spans="3:20" ht="16.5" thickBot="1" x14ac:dyDescent="0.3">
      <c r="C188" s="3"/>
      <c r="D188" s="4"/>
      <c r="E188" s="4"/>
      <c r="F188" s="4"/>
      <c r="G188" s="9"/>
      <c r="H188" s="4"/>
      <c r="I188" s="4"/>
      <c r="J188" s="4"/>
      <c r="K188" s="9"/>
      <c r="L188" s="4"/>
      <c r="M188" s="4"/>
      <c r="N188" s="4"/>
      <c r="O188" s="9"/>
      <c r="P188" s="4"/>
      <c r="Q188" s="4"/>
      <c r="R188" s="4"/>
      <c r="S188" s="9"/>
    </row>
    <row r="189" spans="3:20" ht="15.75" x14ac:dyDescent="0.25">
      <c r="C189" s="72" t="s">
        <v>84</v>
      </c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4"/>
    </row>
    <row r="190" spans="3:20" ht="15.75" x14ac:dyDescent="0.25">
      <c r="C190" s="78" t="s">
        <v>71</v>
      </c>
      <c r="D190" s="75" t="s">
        <v>2</v>
      </c>
      <c r="E190" s="75"/>
      <c r="F190" s="75"/>
      <c r="G190" s="75"/>
      <c r="H190" s="75" t="s">
        <v>3</v>
      </c>
      <c r="I190" s="75"/>
      <c r="J190" s="75"/>
      <c r="K190" s="75"/>
      <c r="L190" s="75" t="s">
        <v>4</v>
      </c>
      <c r="M190" s="75"/>
      <c r="N190" s="75"/>
      <c r="O190" s="75"/>
      <c r="P190" s="75" t="s">
        <v>5</v>
      </c>
      <c r="Q190" s="75"/>
      <c r="R190" s="75"/>
      <c r="S190" s="75"/>
      <c r="T190" s="76" t="s">
        <v>6</v>
      </c>
    </row>
    <row r="191" spans="3:20" ht="16.5" thickBot="1" x14ac:dyDescent="0.3">
      <c r="C191" s="79"/>
      <c r="D191" s="51" t="s">
        <v>7</v>
      </c>
      <c r="E191" s="51" t="s">
        <v>8</v>
      </c>
      <c r="F191" s="51" t="s">
        <v>9</v>
      </c>
      <c r="G191" s="51" t="s">
        <v>10</v>
      </c>
      <c r="H191" s="51" t="s">
        <v>11</v>
      </c>
      <c r="I191" s="51" t="s">
        <v>12</v>
      </c>
      <c r="J191" s="51" t="s">
        <v>13</v>
      </c>
      <c r="K191" s="51" t="s">
        <v>14</v>
      </c>
      <c r="L191" s="51" t="s">
        <v>15</v>
      </c>
      <c r="M191" s="51" t="s">
        <v>16</v>
      </c>
      <c r="N191" s="51" t="s">
        <v>17</v>
      </c>
      <c r="O191" s="51" t="s">
        <v>18</v>
      </c>
      <c r="P191" s="51" t="s">
        <v>19</v>
      </c>
      <c r="Q191" s="51" t="s">
        <v>20</v>
      </c>
      <c r="R191" s="51" t="s">
        <v>21</v>
      </c>
      <c r="S191" s="51" t="s">
        <v>22</v>
      </c>
      <c r="T191" s="77"/>
    </row>
    <row r="192" spans="3:20" ht="15.75" x14ac:dyDescent="0.25">
      <c r="C192" s="6" t="s">
        <v>24</v>
      </c>
      <c r="D192" s="34">
        <v>402</v>
      </c>
      <c r="E192" s="34">
        <v>396</v>
      </c>
      <c r="F192" s="34">
        <v>433</v>
      </c>
      <c r="G192" s="35">
        <f>+SUM(D192:F192)</f>
        <v>1231</v>
      </c>
      <c r="H192" s="28">
        <v>341</v>
      </c>
      <c r="I192" s="28">
        <v>346</v>
      </c>
      <c r="J192" s="38">
        <v>390</v>
      </c>
      <c r="K192" s="35">
        <f>SUM(H192:J192)</f>
        <v>1077</v>
      </c>
      <c r="L192" s="34">
        <v>379</v>
      </c>
      <c r="M192" s="34">
        <v>410</v>
      </c>
      <c r="N192" s="34">
        <v>346</v>
      </c>
      <c r="O192" s="35">
        <f>SUM(L192:N192)</f>
        <v>1135</v>
      </c>
      <c r="P192" s="28"/>
      <c r="Q192" s="28"/>
      <c r="R192" s="28"/>
      <c r="S192" s="35"/>
      <c r="T192" s="35">
        <f>SUM(G192,O192,K192, S192)</f>
        <v>3443</v>
      </c>
    </row>
    <row r="193" spans="3:20" ht="15.75" x14ac:dyDescent="0.25">
      <c r="C193" s="5" t="s">
        <v>26</v>
      </c>
      <c r="D193" s="34">
        <v>370</v>
      </c>
      <c r="E193" s="34">
        <v>362</v>
      </c>
      <c r="F193" s="34">
        <v>413</v>
      </c>
      <c r="G193" s="35">
        <f t="shared" ref="G193:G206" si="54">+SUM(D193:F193)</f>
        <v>1145</v>
      </c>
      <c r="H193" s="28">
        <v>342</v>
      </c>
      <c r="I193" s="28">
        <v>353</v>
      </c>
      <c r="J193" s="38">
        <v>359</v>
      </c>
      <c r="K193" s="35">
        <f t="shared" ref="K193:K206" si="55">SUM(H193:J193)</f>
        <v>1054</v>
      </c>
      <c r="L193" s="34">
        <v>363</v>
      </c>
      <c r="M193" s="34">
        <v>367</v>
      </c>
      <c r="N193" s="34">
        <v>331</v>
      </c>
      <c r="O193" s="35">
        <f t="shared" ref="O193:O206" si="56">SUM(L193:N193)</f>
        <v>1061</v>
      </c>
      <c r="P193" s="28"/>
      <c r="Q193" s="28"/>
      <c r="R193" s="28"/>
      <c r="S193" s="35"/>
      <c r="T193" s="35">
        <f t="shared" ref="T193:T206" si="57">SUM(G193,O193,K193, S193)</f>
        <v>3260</v>
      </c>
    </row>
    <row r="194" spans="3:20" ht="15.75" x14ac:dyDescent="0.25">
      <c r="C194" s="5" t="s">
        <v>28</v>
      </c>
      <c r="D194" s="34">
        <v>1</v>
      </c>
      <c r="E194" s="34">
        <v>0</v>
      </c>
      <c r="F194" s="34">
        <v>1</v>
      </c>
      <c r="G194" s="35">
        <f t="shared" si="54"/>
        <v>2</v>
      </c>
      <c r="H194" s="34">
        <v>0</v>
      </c>
      <c r="I194" s="28">
        <v>0</v>
      </c>
      <c r="J194" s="34">
        <v>0</v>
      </c>
      <c r="K194" s="35">
        <f t="shared" si="55"/>
        <v>0</v>
      </c>
      <c r="L194" s="34">
        <v>2</v>
      </c>
      <c r="M194" s="34">
        <v>3</v>
      </c>
      <c r="N194" s="34">
        <v>1</v>
      </c>
      <c r="O194" s="35">
        <f t="shared" si="56"/>
        <v>6</v>
      </c>
      <c r="P194" s="28"/>
      <c r="Q194" s="28"/>
      <c r="R194" s="28"/>
      <c r="S194" s="35"/>
      <c r="T194" s="35">
        <f t="shared" si="57"/>
        <v>8</v>
      </c>
    </row>
    <row r="195" spans="3:20" ht="15.75" x14ac:dyDescent="0.25">
      <c r="C195" s="5" t="s">
        <v>30</v>
      </c>
      <c r="D195" s="34">
        <v>39</v>
      </c>
      <c r="E195" s="34">
        <v>34</v>
      </c>
      <c r="F195" s="34">
        <v>34</v>
      </c>
      <c r="G195" s="35">
        <f t="shared" si="54"/>
        <v>107</v>
      </c>
      <c r="H195" s="28">
        <v>47</v>
      </c>
      <c r="I195" s="28">
        <v>52</v>
      </c>
      <c r="J195" s="38">
        <v>35</v>
      </c>
      <c r="K195" s="35">
        <f t="shared" si="55"/>
        <v>134</v>
      </c>
      <c r="L195" s="34">
        <v>32</v>
      </c>
      <c r="M195" s="34">
        <v>45</v>
      </c>
      <c r="N195" s="34">
        <v>35</v>
      </c>
      <c r="O195" s="35">
        <f t="shared" si="56"/>
        <v>112</v>
      </c>
      <c r="P195" s="28"/>
      <c r="Q195" s="28"/>
      <c r="R195" s="28"/>
      <c r="S195" s="35"/>
      <c r="T195" s="35">
        <f t="shared" si="57"/>
        <v>353</v>
      </c>
    </row>
    <row r="196" spans="3:20" ht="15.75" x14ac:dyDescent="0.25">
      <c r="C196" s="5" t="s">
        <v>32</v>
      </c>
      <c r="D196" s="34">
        <v>0</v>
      </c>
      <c r="E196" s="34">
        <v>4</v>
      </c>
      <c r="F196" s="34">
        <v>7</v>
      </c>
      <c r="G196" s="35">
        <f t="shared" si="54"/>
        <v>11</v>
      </c>
      <c r="H196" s="28">
        <v>2</v>
      </c>
      <c r="I196" s="28">
        <v>2</v>
      </c>
      <c r="J196" s="38">
        <v>4</v>
      </c>
      <c r="K196" s="35">
        <f t="shared" si="55"/>
        <v>8</v>
      </c>
      <c r="L196" s="34">
        <v>2</v>
      </c>
      <c r="M196" s="34">
        <v>0</v>
      </c>
      <c r="N196" s="34">
        <v>0</v>
      </c>
      <c r="O196" s="35">
        <f t="shared" si="56"/>
        <v>2</v>
      </c>
      <c r="P196" s="28"/>
      <c r="Q196" s="28"/>
      <c r="R196" s="28"/>
      <c r="S196" s="35"/>
      <c r="T196" s="35">
        <f t="shared" si="57"/>
        <v>21</v>
      </c>
    </row>
    <row r="197" spans="3:20" ht="15.75" x14ac:dyDescent="0.25">
      <c r="C197" s="5" t="s">
        <v>59</v>
      </c>
      <c r="D197" s="34">
        <v>5</v>
      </c>
      <c r="E197" s="34">
        <v>9</v>
      </c>
      <c r="F197" s="34">
        <v>8</v>
      </c>
      <c r="G197" s="35">
        <f t="shared" si="54"/>
        <v>22</v>
      </c>
      <c r="H197" s="36">
        <v>10</v>
      </c>
      <c r="I197" s="36">
        <v>15</v>
      </c>
      <c r="J197" s="37">
        <v>8</v>
      </c>
      <c r="K197" s="35">
        <f t="shared" si="55"/>
        <v>33</v>
      </c>
      <c r="L197" s="34">
        <v>973</v>
      </c>
      <c r="M197" s="34">
        <v>943</v>
      </c>
      <c r="N197" s="34">
        <v>897</v>
      </c>
      <c r="O197" s="35">
        <f t="shared" si="56"/>
        <v>2813</v>
      </c>
      <c r="P197" s="28"/>
      <c r="Q197" s="28"/>
      <c r="R197" s="28"/>
      <c r="S197" s="35"/>
      <c r="T197" s="35">
        <f t="shared" si="57"/>
        <v>2868</v>
      </c>
    </row>
    <row r="198" spans="3:20" ht="15.75" x14ac:dyDescent="0.25">
      <c r="C198" s="5" t="s">
        <v>60</v>
      </c>
      <c r="D198" s="34">
        <v>1</v>
      </c>
      <c r="E198" s="34">
        <v>0</v>
      </c>
      <c r="F198" s="34">
        <v>0</v>
      </c>
      <c r="G198" s="35">
        <f t="shared" si="54"/>
        <v>1</v>
      </c>
      <c r="H198" s="36">
        <v>1</v>
      </c>
      <c r="I198" s="36">
        <v>1</v>
      </c>
      <c r="J198" s="37">
        <v>3</v>
      </c>
      <c r="K198" s="35">
        <f t="shared" si="55"/>
        <v>5</v>
      </c>
      <c r="L198" s="34">
        <v>0</v>
      </c>
      <c r="M198" s="34">
        <v>0</v>
      </c>
      <c r="N198" s="34">
        <v>0</v>
      </c>
      <c r="O198" s="35">
        <f t="shared" si="56"/>
        <v>0</v>
      </c>
      <c r="P198" s="28"/>
      <c r="Q198" s="28"/>
      <c r="R198" s="28"/>
      <c r="S198" s="35"/>
      <c r="T198" s="35">
        <f t="shared" si="57"/>
        <v>6</v>
      </c>
    </row>
    <row r="199" spans="3:20" ht="15.75" x14ac:dyDescent="0.25">
      <c r="C199" s="5" t="s">
        <v>61</v>
      </c>
      <c r="D199" s="34">
        <v>893</v>
      </c>
      <c r="E199" s="34">
        <v>713</v>
      </c>
      <c r="F199" s="34">
        <v>881</v>
      </c>
      <c r="G199" s="35">
        <f t="shared" si="54"/>
        <v>2487</v>
      </c>
      <c r="H199" s="36">
        <v>697</v>
      </c>
      <c r="I199" s="36">
        <v>809</v>
      </c>
      <c r="J199" s="37">
        <v>724</v>
      </c>
      <c r="K199" s="35">
        <f t="shared" si="55"/>
        <v>2230</v>
      </c>
      <c r="L199" s="34">
        <v>823</v>
      </c>
      <c r="M199" s="34">
        <v>814</v>
      </c>
      <c r="N199" s="34">
        <v>770</v>
      </c>
      <c r="O199" s="35">
        <f t="shared" si="56"/>
        <v>2407</v>
      </c>
      <c r="P199" s="28"/>
      <c r="Q199" s="28"/>
      <c r="R199" s="28"/>
      <c r="S199" s="35"/>
      <c r="T199" s="35">
        <f t="shared" si="57"/>
        <v>7124</v>
      </c>
    </row>
    <row r="200" spans="3:20" ht="15.75" x14ac:dyDescent="0.25">
      <c r="C200" s="5" t="s">
        <v>62</v>
      </c>
      <c r="D200" s="34">
        <v>128</v>
      </c>
      <c r="E200" s="34">
        <v>116</v>
      </c>
      <c r="F200" s="34">
        <v>116</v>
      </c>
      <c r="G200" s="35">
        <f t="shared" si="54"/>
        <v>360</v>
      </c>
      <c r="H200" s="36">
        <v>112</v>
      </c>
      <c r="I200" s="36">
        <v>112</v>
      </c>
      <c r="J200" s="37">
        <v>110</v>
      </c>
      <c r="K200" s="35">
        <f t="shared" si="55"/>
        <v>334</v>
      </c>
      <c r="L200" s="34">
        <v>128</v>
      </c>
      <c r="M200" s="34">
        <v>113</v>
      </c>
      <c r="N200" s="34">
        <v>107</v>
      </c>
      <c r="O200" s="35">
        <f t="shared" si="56"/>
        <v>348</v>
      </c>
      <c r="P200" s="28"/>
      <c r="Q200" s="28"/>
      <c r="R200" s="28"/>
      <c r="S200" s="35"/>
      <c r="T200" s="35">
        <f t="shared" si="57"/>
        <v>1042</v>
      </c>
    </row>
    <row r="201" spans="3:20" ht="15.75" x14ac:dyDescent="0.25">
      <c r="C201" s="5" t="s">
        <v>63</v>
      </c>
      <c r="D201" s="34">
        <v>18</v>
      </c>
      <c r="E201" s="34">
        <v>10</v>
      </c>
      <c r="F201" s="34">
        <v>13</v>
      </c>
      <c r="G201" s="35">
        <f>+SUM(D201:F201)</f>
        <v>41</v>
      </c>
      <c r="H201" s="28">
        <v>9</v>
      </c>
      <c r="I201" s="28">
        <v>13</v>
      </c>
      <c r="J201" s="38">
        <v>6</v>
      </c>
      <c r="K201" s="35">
        <f t="shared" si="55"/>
        <v>28</v>
      </c>
      <c r="L201" s="34">
        <v>6</v>
      </c>
      <c r="M201" s="34">
        <v>8</v>
      </c>
      <c r="N201" s="34">
        <v>10</v>
      </c>
      <c r="O201" s="35">
        <f t="shared" si="56"/>
        <v>24</v>
      </c>
      <c r="P201" s="28"/>
      <c r="Q201" s="28"/>
      <c r="R201" s="28"/>
      <c r="S201" s="35"/>
      <c r="T201" s="35">
        <f t="shared" si="57"/>
        <v>93</v>
      </c>
    </row>
    <row r="202" spans="3:20" ht="15.75" x14ac:dyDescent="0.25">
      <c r="C202" s="5" t="s">
        <v>64</v>
      </c>
      <c r="D202" s="34">
        <v>5</v>
      </c>
      <c r="E202" s="34">
        <v>7</v>
      </c>
      <c r="F202" s="34">
        <v>8</v>
      </c>
      <c r="G202" s="35">
        <f>+SUM(D202:F202)</f>
        <v>20</v>
      </c>
      <c r="H202" s="36">
        <v>6</v>
      </c>
      <c r="I202" s="36">
        <v>4</v>
      </c>
      <c r="J202" s="37">
        <v>9</v>
      </c>
      <c r="K202" s="35">
        <f t="shared" si="55"/>
        <v>19</v>
      </c>
      <c r="L202" s="34">
        <v>6</v>
      </c>
      <c r="M202" s="34">
        <v>1</v>
      </c>
      <c r="N202" s="34">
        <v>5</v>
      </c>
      <c r="O202" s="35">
        <f t="shared" si="56"/>
        <v>12</v>
      </c>
      <c r="P202" s="28"/>
      <c r="Q202" s="28"/>
      <c r="R202" s="28"/>
      <c r="S202" s="35"/>
      <c r="T202" s="35">
        <f t="shared" si="57"/>
        <v>51</v>
      </c>
    </row>
    <row r="203" spans="3:20" ht="15.75" x14ac:dyDescent="0.25">
      <c r="C203" s="5" t="s">
        <v>82</v>
      </c>
      <c r="D203" s="34">
        <v>60</v>
      </c>
      <c r="E203" s="34">
        <v>66</v>
      </c>
      <c r="F203" s="34">
        <v>65</v>
      </c>
      <c r="G203" s="35">
        <f t="shared" si="54"/>
        <v>191</v>
      </c>
      <c r="H203" s="28">
        <v>56</v>
      </c>
      <c r="I203" s="28">
        <v>54</v>
      </c>
      <c r="J203" s="38">
        <v>46</v>
      </c>
      <c r="K203" s="35">
        <f t="shared" si="55"/>
        <v>156</v>
      </c>
      <c r="L203" s="34">
        <v>57</v>
      </c>
      <c r="M203" s="34">
        <v>54</v>
      </c>
      <c r="N203" s="34">
        <v>33</v>
      </c>
      <c r="O203" s="35">
        <f t="shared" si="56"/>
        <v>144</v>
      </c>
      <c r="P203" s="28"/>
      <c r="Q203" s="28"/>
      <c r="R203" s="28"/>
      <c r="S203" s="35"/>
      <c r="T203" s="35">
        <f t="shared" si="57"/>
        <v>491</v>
      </c>
    </row>
    <row r="204" spans="3:20" ht="15.75" x14ac:dyDescent="0.25">
      <c r="C204" s="5" t="s">
        <v>66</v>
      </c>
      <c r="D204" s="34">
        <v>2</v>
      </c>
      <c r="E204" s="34">
        <v>2</v>
      </c>
      <c r="F204" s="34">
        <v>5</v>
      </c>
      <c r="G204" s="35">
        <f t="shared" si="54"/>
        <v>9</v>
      </c>
      <c r="H204" s="36">
        <v>1</v>
      </c>
      <c r="I204" s="36">
        <v>3</v>
      </c>
      <c r="J204" s="37">
        <v>1</v>
      </c>
      <c r="K204" s="35">
        <f t="shared" si="55"/>
        <v>5</v>
      </c>
      <c r="L204" s="34">
        <v>3</v>
      </c>
      <c r="M204" s="34">
        <v>3</v>
      </c>
      <c r="N204" s="34">
        <v>4</v>
      </c>
      <c r="O204" s="35">
        <f t="shared" si="56"/>
        <v>10</v>
      </c>
      <c r="P204" s="28"/>
      <c r="Q204" s="28"/>
      <c r="R204" s="28"/>
      <c r="S204" s="35"/>
      <c r="T204" s="35">
        <f t="shared" si="57"/>
        <v>24</v>
      </c>
    </row>
    <row r="205" spans="3:20" ht="15.75" x14ac:dyDescent="0.25">
      <c r="C205" s="5" t="s">
        <v>67</v>
      </c>
      <c r="D205" s="34">
        <v>21</v>
      </c>
      <c r="E205" s="34">
        <v>20</v>
      </c>
      <c r="F205" s="34">
        <v>23</v>
      </c>
      <c r="G205" s="35">
        <f t="shared" si="54"/>
        <v>64</v>
      </c>
      <c r="H205" s="36">
        <v>7</v>
      </c>
      <c r="I205" s="36">
        <v>16</v>
      </c>
      <c r="J205" s="37">
        <v>27</v>
      </c>
      <c r="K205" s="35">
        <f t="shared" si="55"/>
        <v>50</v>
      </c>
      <c r="L205" s="34">
        <v>23</v>
      </c>
      <c r="M205" s="34">
        <v>35</v>
      </c>
      <c r="N205" s="34">
        <v>24</v>
      </c>
      <c r="O205" s="35">
        <f t="shared" si="56"/>
        <v>82</v>
      </c>
      <c r="P205" s="28"/>
      <c r="Q205" s="28"/>
      <c r="R205" s="28"/>
      <c r="S205" s="35"/>
      <c r="T205" s="35">
        <f t="shared" si="57"/>
        <v>196</v>
      </c>
    </row>
    <row r="206" spans="3:20" ht="15.75" x14ac:dyDescent="0.25">
      <c r="C206" s="5" t="s">
        <v>68</v>
      </c>
      <c r="D206" s="34">
        <v>46</v>
      </c>
      <c r="E206" s="34">
        <v>31</v>
      </c>
      <c r="F206" s="34">
        <v>37</v>
      </c>
      <c r="G206" s="35">
        <f t="shared" si="54"/>
        <v>114</v>
      </c>
      <c r="H206" s="36">
        <v>53</v>
      </c>
      <c r="I206" s="36">
        <v>97</v>
      </c>
      <c r="J206" s="37">
        <v>65</v>
      </c>
      <c r="K206" s="35">
        <f t="shared" si="55"/>
        <v>215</v>
      </c>
      <c r="L206" s="34">
        <v>103</v>
      </c>
      <c r="M206" s="34">
        <v>104</v>
      </c>
      <c r="N206" s="34">
        <v>80</v>
      </c>
      <c r="O206" s="35">
        <f t="shared" si="56"/>
        <v>287</v>
      </c>
      <c r="P206" s="28"/>
      <c r="Q206" s="28"/>
      <c r="R206" s="28"/>
      <c r="S206" s="35"/>
      <c r="T206" s="35">
        <f t="shared" si="57"/>
        <v>616</v>
      </c>
    </row>
    <row r="207" spans="3:20" ht="15.75" x14ac:dyDescent="0.25">
      <c r="C207" s="52" t="s">
        <v>69</v>
      </c>
      <c r="D207" s="35">
        <f>SUM(D192:D206)</f>
        <v>1991</v>
      </c>
      <c r="E207" s="35">
        <f t="shared" ref="E207:T207" si="58">SUM(E192:E206)</f>
        <v>1770</v>
      </c>
      <c r="F207" s="35">
        <f t="shared" si="58"/>
        <v>2044</v>
      </c>
      <c r="G207" s="35">
        <f t="shared" si="58"/>
        <v>5805</v>
      </c>
      <c r="H207" s="35">
        <f t="shared" si="58"/>
        <v>1684</v>
      </c>
      <c r="I207" s="35">
        <f t="shared" si="58"/>
        <v>1877</v>
      </c>
      <c r="J207" s="35">
        <f t="shared" si="58"/>
        <v>1787</v>
      </c>
      <c r="K207" s="35">
        <f t="shared" si="58"/>
        <v>5348</v>
      </c>
      <c r="L207" s="35">
        <f t="shared" si="58"/>
        <v>2900</v>
      </c>
      <c r="M207" s="35">
        <f t="shared" si="58"/>
        <v>2900</v>
      </c>
      <c r="N207" s="35">
        <f t="shared" si="58"/>
        <v>2643</v>
      </c>
      <c r="O207" s="35">
        <f t="shared" si="58"/>
        <v>8443</v>
      </c>
      <c r="P207" s="35">
        <f t="shared" si="58"/>
        <v>0</v>
      </c>
      <c r="Q207" s="35">
        <f t="shared" si="58"/>
        <v>0</v>
      </c>
      <c r="R207" s="35">
        <f t="shared" si="58"/>
        <v>0</v>
      </c>
      <c r="S207" s="35">
        <f t="shared" si="58"/>
        <v>0</v>
      </c>
      <c r="T207" s="35">
        <f t="shared" si="58"/>
        <v>19596</v>
      </c>
    </row>
    <row r="208" spans="3:20" ht="15.75" x14ac:dyDescent="0.25">
      <c r="C208" s="3"/>
      <c r="D208" s="4"/>
      <c r="E208" s="4"/>
      <c r="F208" s="4"/>
      <c r="G208" s="9"/>
      <c r="H208" s="4"/>
      <c r="I208" s="4"/>
      <c r="J208" s="4"/>
      <c r="K208" s="9"/>
      <c r="L208" s="4"/>
      <c r="M208" s="4"/>
      <c r="N208" s="4"/>
      <c r="O208" s="9"/>
      <c r="P208" s="4"/>
      <c r="Q208" s="4"/>
      <c r="R208" s="4"/>
      <c r="S208" s="9"/>
    </row>
    <row r="209" spans="3:20" ht="15.75" x14ac:dyDescent="0.25">
      <c r="C209" s="3"/>
      <c r="D209" s="4"/>
      <c r="E209" s="4"/>
      <c r="F209" s="4"/>
      <c r="G209" s="9"/>
      <c r="H209" s="4"/>
      <c r="I209" s="4"/>
      <c r="J209" s="4"/>
      <c r="K209" s="9"/>
      <c r="L209" s="4"/>
      <c r="M209" s="4"/>
      <c r="N209" s="4"/>
      <c r="O209" s="9"/>
      <c r="P209" s="4"/>
      <c r="Q209" s="4"/>
      <c r="R209" s="4"/>
      <c r="S209" s="9"/>
    </row>
    <row r="210" spans="3:20" ht="16.5" thickBot="1" x14ac:dyDescent="0.3">
      <c r="C210" s="3"/>
      <c r="D210" s="4"/>
      <c r="E210" s="4"/>
      <c r="F210" s="4"/>
      <c r="G210" s="9"/>
      <c r="H210" s="4"/>
      <c r="I210" s="4"/>
      <c r="J210" s="4"/>
      <c r="K210" s="9"/>
      <c r="L210" s="4"/>
      <c r="M210" s="4"/>
      <c r="N210" s="4"/>
      <c r="O210" s="9"/>
      <c r="P210" s="4"/>
      <c r="Q210" s="4"/>
      <c r="R210" s="4"/>
      <c r="S210" s="9"/>
    </row>
    <row r="211" spans="3:20" ht="15.75" x14ac:dyDescent="0.25">
      <c r="C211" s="72" t="s">
        <v>85</v>
      </c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4"/>
    </row>
    <row r="212" spans="3:20" ht="15.75" x14ac:dyDescent="0.25">
      <c r="C212" s="78" t="s">
        <v>71</v>
      </c>
      <c r="D212" s="75" t="s">
        <v>2</v>
      </c>
      <c r="E212" s="75"/>
      <c r="F212" s="75"/>
      <c r="G212" s="75"/>
      <c r="H212" s="75" t="s">
        <v>3</v>
      </c>
      <c r="I212" s="75"/>
      <c r="J212" s="75"/>
      <c r="K212" s="75"/>
      <c r="L212" s="75" t="s">
        <v>4</v>
      </c>
      <c r="M212" s="75"/>
      <c r="N212" s="75"/>
      <c r="O212" s="75"/>
      <c r="P212" s="75" t="s">
        <v>5</v>
      </c>
      <c r="Q212" s="75"/>
      <c r="R212" s="75"/>
      <c r="S212" s="75"/>
      <c r="T212" s="76" t="s">
        <v>6</v>
      </c>
    </row>
    <row r="213" spans="3:20" ht="16.5" thickBot="1" x14ac:dyDescent="0.3">
      <c r="C213" s="79"/>
      <c r="D213" s="51" t="s">
        <v>7</v>
      </c>
      <c r="E213" s="51" t="s">
        <v>8</v>
      </c>
      <c r="F213" s="51" t="s">
        <v>9</v>
      </c>
      <c r="G213" s="51" t="s">
        <v>10</v>
      </c>
      <c r="H213" s="51" t="s">
        <v>11</v>
      </c>
      <c r="I213" s="51" t="s">
        <v>12</v>
      </c>
      <c r="J213" s="51" t="s">
        <v>13</v>
      </c>
      <c r="K213" s="51" t="s">
        <v>14</v>
      </c>
      <c r="L213" s="51" t="s">
        <v>15</v>
      </c>
      <c r="M213" s="51" t="s">
        <v>16</v>
      </c>
      <c r="N213" s="51" t="s">
        <v>17</v>
      </c>
      <c r="O213" s="51" t="s">
        <v>18</v>
      </c>
      <c r="P213" s="51" t="s">
        <v>19</v>
      </c>
      <c r="Q213" s="51" t="s">
        <v>20</v>
      </c>
      <c r="R213" s="51" t="s">
        <v>21</v>
      </c>
      <c r="S213" s="51" t="s">
        <v>22</v>
      </c>
      <c r="T213" s="77"/>
    </row>
    <row r="214" spans="3:20" ht="15.75" x14ac:dyDescent="0.25">
      <c r="C214" s="6" t="s">
        <v>24</v>
      </c>
      <c r="D214" s="34">
        <v>329</v>
      </c>
      <c r="E214" s="34">
        <v>327</v>
      </c>
      <c r="F214" s="34">
        <v>375</v>
      </c>
      <c r="G214" s="35">
        <f>+SUM(D214:F214)</f>
        <v>1031</v>
      </c>
      <c r="H214" s="28">
        <v>287</v>
      </c>
      <c r="I214" s="28">
        <v>353</v>
      </c>
      <c r="J214" s="38">
        <v>326</v>
      </c>
      <c r="K214" s="35">
        <f>SUM(H214:J214)</f>
        <v>966</v>
      </c>
      <c r="L214" s="34">
        <v>321</v>
      </c>
      <c r="M214" s="34">
        <v>295</v>
      </c>
      <c r="N214" s="34">
        <v>334</v>
      </c>
      <c r="O214" s="35">
        <f>SUM(L214:N214)</f>
        <v>950</v>
      </c>
      <c r="P214" s="28"/>
      <c r="Q214" s="28"/>
      <c r="R214" s="28"/>
      <c r="S214" s="35"/>
      <c r="T214" s="35">
        <f>SUM(G214,O214,K214, S214)</f>
        <v>2947</v>
      </c>
    </row>
    <row r="215" spans="3:20" ht="15.75" x14ac:dyDescent="0.25">
      <c r="C215" s="5" t="s">
        <v>26</v>
      </c>
      <c r="D215" s="34">
        <v>277</v>
      </c>
      <c r="E215" s="34">
        <v>337</v>
      </c>
      <c r="F215" s="34">
        <v>373</v>
      </c>
      <c r="G215" s="35">
        <f t="shared" ref="G215:G225" si="59">+SUM(D215:F215)</f>
        <v>987</v>
      </c>
      <c r="H215" s="28">
        <v>270</v>
      </c>
      <c r="I215" s="28">
        <v>319</v>
      </c>
      <c r="J215" s="38">
        <v>304</v>
      </c>
      <c r="K215" s="35">
        <f t="shared" ref="K215:K226" si="60">SUM(H215:J215)</f>
        <v>893</v>
      </c>
      <c r="L215" s="34">
        <v>285</v>
      </c>
      <c r="M215" s="34">
        <v>251</v>
      </c>
      <c r="N215" s="34">
        <v>280</v>
      </c>
      <c r="O215" s="35">
        <f t="shared" ref="O215:O226" si="61">SUM(L215:N215)</f>
        <v>816</v>
      </c>
      <c r="P215" s="28"/>
      <c r="Q215" s="28"/>
      <c r="R215" s="28"/>
      <c r="S215" s="35"/>
      <c r="T215" s="35">
        <f t="shared" ref="T215:T226" si="62">SUM(G215,O215,K215, S215)</f>
        <v>2696</v>
      </c>
    </row>
    <row r="216" spans="3:20" ht="15.75" x14ac:dyDescent="0.25">
      <c r="C216" s="5" t="s">
        <v>28</v>
      </c>
      <c r="D216" s="34">
        <v>43</v>
      </c>
      <c r="E216" s="34">
        <v>24</v>
      </c>
      <c r="F216" s="34">
        <v>15</v>
      </c>
      <c r="G216" s="35">
        <f t="shared" si="59"/>
        <v>82</v>
      </c>
      <c r="H216" s="28">
        <v>18</v>
      </c>
      <c r="I216" s="28">
        <v>12</v>
      </c>
      <c r="J216" s="38">
        <v>14</v>
      </c>
      <c r="K216" s="35">
        <f t="shared" si="60"/>
        <v>44</v>
      </c>
      <c r="L216" s="34">
        <v>9</v>
      </c>
      <c r="M216" s="34">
        <v>12</v>
      </c>
      <c r="N216" s="34">
        <v>22</v>
      </c>
      <c r="O216" s="35">
        <f t="shared" si="61"/>
        <v>43</v>
      </c>
      <c r="P216" s="28"/>
      <c r="Q216" s="28"/>
      <c r="R216" s="28"/>
      <c r="S216" s="35"/>
      <c r="T216" s="35">
        <f t="shared" si="62"/>
        <v>169</v>
      </c>
    </row>
    <row r="217" spans="3:20" ht="15.75" x14ac:dyDescent="0.25">
      <c r="C217" s="5" t="s">
        <v>30</v>
      </c>
      <c r="D217" s="34">
        <v>32</v>
      </c>
      <c r="E217" s="34">
        <v>28</v>
      </c>
      <c r="F217" s="34">
        <v>37</v>
      </c>
      <c r="G217" s="35">
        <f t="shared" si="59"/>
        <v>97</v>
      </c>
      <c r="H217" s="28">
        <v>27</v>
      </c>
      <c r="I217" s="28">
        <v>34</v>
      </c>
      <c r="J217" s="38">
        <v>34</v>
      </c>
      <c r="K217" s="35">
        <f t="shared" si="60"/>
        <v>95</v>
      </c>
      <c r="L217" s="34">
        <v>28</v>
      </c>
      <c r="M217" s="34">
        <v>41</v>
      </c>
      <c r="N217" s="34">
        <v>39</v>
      </c>
      <c r="O217" s="35">
        <f t="shared" si="61"/>
        <v>108</v>
      </c>
      <c r="P217" s="28"/>
      <c r="Q217" s="28"/>
      <c r="R217" s="28"/>
      <c r="S217" s="35"/>
      <c r="T217" s="35">
        <f t="shared" si="62"/>
        <v>300</v>
      </c>
    </row>
    <row r="218" spans="3:20" ht="15.75" x14ac:dyDescent="0.25">
      <c r="C218" s="5" t="s">
        <v>32</v>
      </c>
      <c r="D218" s="34">
        <v>1</v>
      </c>
      <c r="E218" s="34">
        <v>1</v>
      </c>
      <c r="F218" s="34">
        <v>1</v>
      </c>
      <c r="G218" s="35">
        <f t="shared" si="59"/>
        <v>3</v>
      </c>
      <c r="H218" s="28">
        <v>3</v>
      </c>
      <c r="I218" s="28">
        <v>1</v>
      </c>
      <c r="J218" s="34">
        <v>0</v>
      </c>
      <c r="K218" s="35">
        <f t="shared" si="60"/>
        <v>4</v>
      </c>
      <c r="L218" s="34">
        <v>2</v>
      </c>
      <c r="M218" s="34">
        <v>0</v>
      </c>
      <c r="N218" s="34">
        <v>0</v>
      </c>
      <c r="O218" s="35">
        <f t="shared" si="61"/>
        <v>2</v>
      </c>
      <c r="P218" s="28"/>
      <c r="Q218" s="28"/>
      <c r="R218" s="28"/>
      <c r="S218" s="35"/>
      <c r="T218" s="35">
        <f t="shared" si="62"/>
        <v>9</v>
      </c>
    </row>
    <row r="219" spans="3:20" ht="15.75" x14ac:dyDescent="0.25">
      <c r="C219" s="5" t="s">
        <v>59</v>
      </c>
      <c r="D219" s="34">
        <v>7</v>
      </c>
      <c r="E219" s="34">
        <v>6</v>
      </c>
      <c r="F219" s="34">
        <v>8</v>
      </c>
      <c r="G219" s="35">
        <f t="shared" si="59"/>
        <v>21</v>
      </c>
      <c r="H219" s="36">
        <v>7</v>
      </c>
      <c r="I219" s="36">
        <v>5</v>
      </c>
      <c r="J219" s="37">
        <v>10</v>
      </c>
      <c r="K219" s="35">
        <f t="shared" si="60"/>
        <v>22</v>
      </c>
      <c r="L219" s="34">
        <v>810</v>
      </c>
      <c r="M219" s="34">
        <v>803</v>
      </c>
      <c r="N219" s="34">
        <v>850</v>
      </c>
      <c r="O219" s="35">
        <f t="shared" si="61"/>
        <v>2463</v>
      </c>
      <c r="P219" s="28"/>
      <c r="Q219" s="28"/>
      <c r="R219" s="28"/>
      <c r="S219" s="35"/>
      <c r="T219" s="35">
        <f t="shared" si="62"/>
        <v>2506</v>
      </c>
    </row>
    <row r="220" spans="3:20" ht="15.75" x14ac:dyDescent="0.25">
      <c r="C220" s="5" t="s">
        <v>60</v>
      </c>
      <c r="D220" s="34">
        <v>1</v>
      </c>
      <c r="E220" s="34">
        <v>3</v>
      </c>
      <c r="F220" s="34">
        <v>0</v>
      </c>
      <c r="G220" s="35">
        <f t="shared" si="59"/>
        <v>4</v>
      </c>
      <c r="H220" s="36">
        <v>4</v>
      </c>
      <c r="I220" s="36">
        <v>1</v>
      </c>
      <c r="J220" s="37">
        <v>3</v>
      </c>
      <c r="K220" s="35">
        <f t="shared" si="60"/>
        <v>8</v>
      </c>
      <c r="L220" s="34">
        <v>1</v>
      </c>
      <c r="M220" s="34">
        <v>0</v>
      </c>
      <c r="N220" s="34">
        <v>1</v>
      </c>
      <c r="O220" s="35">
        <f t="shared" si="61"/>
        <v>2</v>
      </c>
      <c r="P220" s="28"/>
      <c r="Q220" s="28"/>
      <c r="R220" s="28"/>
      <c r="S220" s="35"/>
      <c r="T220" s="35">
        <f t="shared" si="62"/>
        <v>14</v>
      </c>
    </row>
    <row r="221" spans="3:20" ht="15.75" x14ac:dyDescent="0.25">
      <c r="C221" s="5" t="s">
        <v>61</v>
      </c>
      <c r="D221" s="34">
        <v>691</v>
      </c>
      <c r="E221" s="34">
        <v>615</v>
      </c>
      <c r="F221" s="34">
        <v>738</v>
      </c>
      <c r="G221" s="35">
        <f t="shared" si="59"/>
        <v>2044</v>
      </c>
      <c r="H221" s="36">
        <v>547</v>
      </c>
      <c r="I221" s="36">
        <v>669</v>
      </c>
      <c r="J221" s="37">
        <v>613</v>
      </c>
      <c r="K221" s="35">
        <f t="shared" si="60"/>
        <v>1829</v>
      </c>
      <c r="L221" s="34">
        <v>687</v>
      </c>
      <c r="M221" s="34">
        <v>677</v>
      </c>
      <c r="N221" s="34">
        <v>719</v>
      </c>
      <c r="O221" s="35">
        <f t="shared" si="61"/>
        <v>2083</v>
      </c>
      <c r="P221" s="28"/>
      <c r="Q221" s="28"/>
      <c r="R221" s="28"/>
      <c r="S221" s="35"/>
      <c r="T221" s="35">
        <f t="shared" si="62"/>
        <v>5956</v>
      </c>
    </row>
    <row r="222" spans="3:20" ht="15.75" x14ac:dyDescent="0.25">
      <c r="C222" s="5" t="s">
        <v>62</v>
      </c>
      <c r="D222" s="34">
        <v>104</v>
      </c>
      <c r="E222" s="34">
        <v>84</v>
      </c>
      <c r="F222" s="34">
        <v>134</v>
      </c>
      <c r="G222" s="35">
        <f t="shared" si="59"/>
        <v>322</v>
      </c>
      <c r="H222" s="28">
        <v>90</v>
      </c>
      <c r="I222" s="28">
        <v>122</v>
      </c>
      <c r="J222" s="38">
        <v>91</v>
      </c>
      <c r="K222" s="35">
        <f t="shared" si="60"/>
        <v>303</v>
      </c>
      <c r="L222" s="34">
        <v>99</v>
      </c>
      <c r="M222" s="34">
        <v>103</v>
      </c>
      <c r="N222" s="34">
        <v>101</v>
      </c>
      <c r="O222" s="35">
        <f t="shared" si="61"/>
        <v>303</v>
      </c>
      <c r="P222" s="28"/>
      <c r="Q222" s="28"/>
      <c r="R222" s="28"/>
      <c r="S222" s="35"/>
      <c r="T222" s="35">
        <f t="shared" si="62"/>
        <v>928</v>
      </c>
    </row>
    <row r="223" spans="3:20" ht="15.75" x14ac:dyDescent="0.25">
      <c r="C223" s="5" t="s">
        <v>63</v>
      </c>
      <c r="D223" s="34">
        <v>13</v>
      </c>
      <c r="E223" s="34">
        <v>15</v>
      </c>
      <c r="F223" s="34">
        <v>26</v>
      </c>
      <c r="G223" s="35">
        <f t="shared" si="59"/>
        <v>54</v>
      </c>
      <c r="H223" s="36">
        <v>16</v>
      </c>
      <c r="I223" s="36">
        <v>20</v>
      </c>
      <c r="J223" s="37">
        <v>17</v>
      </c>
      <c r="K223" s="35">
        <f t="shared" si="60"/>
        <v>53</v>
      </c>
      <c r="L223" s="34">
        <v>15</v>
      </c>
      <c r="M223" s="34">
        <v>17</v>
      </c>
      <c r="N223" s="34">
        <v>21</v>
      </c>
      <c r="O223" s="35">
        <f t="shared" si="61"/>
        <v>53</v>
      </c>
      <c r="P223" s="28"/>
      <c r="Q223" s="28"/>
      <c r="R223" s="28"/>
      <c r="S223" s="35"/>
      <c r="T223" s="35">
        <f t="shared" si="62"/>
        <v>160</v>
      </c>
    </row>
    <row r="224" spans="3:20" ht="15.75" x14ac:dyDescent="0.25">
      <c r="C224" s="5" t="s">
        <v>64</v>
      </c>
      <c r="D224" s="34">
        <v>0</v>
      </c>
      <c r="E224" s="34">
        <v>0</v>
      </c>
      <c r="F224" s="34">
        <v>2</v>
      </c>
      <c r="G224" s="35">
        <f t="shared" si="59"/>
        <v>2</v>
      </c>
      <c r="H224" s="34">
        <v>0</v>
      </c>
      <c r="I224" s="34">
        <v>0</v>
      </c>
      <c r="J224" s="38">
        <v>1</v>
      </c>
      <c r="K224" s="35">
        <f t="shared" si="60"/>
        <v>1</v>
      </c>
      <c r="L224" s="34">
        <v>0</v>
      </c>
      <c r="M224" s="34">
        <v>0</v>
      </c>
      <c r="N224" s="34">
        <v>0</v>
      </c>
      <c r="O224" s="35">
        <f t="shared" si="61"/>
        <v>0</v>
      </c>
      <c r="P224" s="28"/>
      <c r="Q224" s="28"/>
      <c r="R224" s="28"/>
      <c r="S224" s="35"/>
      <c r="T224" s="35">
        <f t="shared" si="62"/>
        <v>3</v>
      </c>
    </row>
    <row r="225" spans="3:20" ht="15.75" x14ac:dyDescent="0.25">
      <c r="C225" s="5" t="s">
        <v>67</v>
      </c>
      <c r="D225" s="34">
        <v>36</v>
      </c>
      <c r="E225" s="34">
        <v>29</v>
      </c>
      <c r="F225" s="34">
        <v>33</v>
      </c>
      <c r="G225" s="35">
        <f t="shared" si="59"/>
        <v>98</v>
      </c>
      <c r="H225" s="36">
        <v>23</v>
      </c>
      <c r="I225" s="36">
        <v>32</v>
      </c>
      <c r="J225" s="37">
        <v>21</v>
      </c>
      <c r="K225" s="35">
        <f t="shared" si="60"/>
        <v>76</v>
      </c>
      <c r="L225" s="34">
        <v>20</v>
      </c>
      <c r="M225" s="34">
        <v>48</v>
      </c>
      <c r="N225" s="34">
        <v>57</v>
      </c>
      <c r="O225" s="35">
        <f t="shared" si="61"/>
        <v>125</v>
      </c>
      <c r="P225" s="28"/>
      <c r="Q225" s="28"/>
      <c r="R225" s="28"/>
      <c r="S225" s="35"/>
      <c r="T225" s="35">
        <f t="shared" si="62"/>
        <v>299</v>
      </c>
    </row>
    <row r="226" spans="3:20" ht="15.75" x14ac:dyDescent="0.25">
      <c r="C226" s="5" t="s">
        <v>68</v>
      </c>
      <c r="D226" s="34">
        <v>12</v>
      </c>
      <c r="E226" s="34">
        <v>15</v>
      </c>
      <c r="F226" s="34">
        <v>12</v>
      </c>
      <c r="G226" s="35">
        <f>+SUM(D226:F226)</f>
        <v>39</v>
      </c>
      <c r="H226" s="36">
        <v>51</v>
      </c>
      <c r="I226" s="36">
        <v>96</v>
      </c>
      <c r="J226" s="37">
        <v>55</v>
      </c>
      <c r="K226" s="35">
        <f t="shared" si="60"/>
        <v>202</v>
      </c>
      <c r="L226" s="34">
        <v>87</v>
      </c>
      <c r="M226" s="34">
        <v>157</v>
      </c>
      <c r="N226" s="34">
        <v>122</v>
      </c>
      <c r="O226" s="35">
        <f t="shared" si="61"/>
        <v>366</v>
      </c>
      <c r="P226" s="28"/>
      <c r="Q226" s="28"/>
      <c r="R226" s="28"/>
      <c r="S226" s="35"/>
      <c r="T226" s="35">
        <f t="shared" si="62"/>
        <v>607</v>
      </c>
    </row>
    <row r="227" spans="3:20" ht="15.75" x14ac:dyDescent="0.25">
      <c r="C227" s="52" t="s">
        <v>69</v>
      </c>
      <c r="D227" s="35">
        <f>SUM(D214:D226)</f>
        <v>1546</v>
      </c>
      <c r="E227" s="35">
        <f t="shared" ref="E227:T227" si="63">SUM(E214:E226)</f>
        <v>1484</v>
      </c>
      <c r="F227" s="35">
        <f>SUM(F214:F226)</f>
        <v>1754</v>
      </c>
      <c r="G227" s="35">
        <f t="shared" si="63"/>
        <v>4784</v>
      </c>
      <c r="H227" s="35">
        <f t="shared" si="63"/>
        <v>1343</v>
      </c>
      <c r="I227" s="35">
        <f t="shared" si="63"/>
        <v>1664</v>
      </c>
      <c r="J227" s="35">
        <f t="shared" si="63"/>
        <v>1489</v>
      </c>
      <c r="K227" s="35">
        <f t="shared" si="63"/>
        <v>4496</v>
      </c>
      <c r="L227" s="35">
        <f t="shared" si="63"/>
        <v>2364</v>
      </c>
      <c r="M227" s="35">
        <f t="shared" si="63"/>
        <v>2404</v>
      </c>
      <c r="N227" s="35">
        <f t="shared" si="63"/>
        <v>2546</v>
      </c>
      <c r="O227" s="35">
        <f t="shared" si="63"/>
        <v>7314</v>
      </c>
      <c r="P227" s="35">
        <f t="shared" si="63"/>
        <v>0</v>
      </c>
      <c r="Q227" s="35">
        <f t="shared" si="63"/>
        <v>0</v>
      </c>
      <c r="R227" s="35">
        <f t="shared" si="63"/>
        <v>0</v>
      </c>
      <c r="S227" s="35">
        <f t="shared" si="63"/>
        <v>0</v>
      </c>
      <c r="T227" s="35">
        <f t="shared" si="63"/>
        <v>16594</v>
      </c>
    </row>
    <row r="228" spans="3:20" ht="15.75" x14ac:dyDescent="0.25">
      <c r="C228" s="3"/>
      <c r="D228" s="4"/>
      <c r="E228" s="4"/>
      <c r="F228" s="4"/>
      <c r="G228" s="9"/>
      <c r="H228" s="4"/>
      <c r="I228" s="4"/>
      <c r="J228" s="4"/>
      <c r="K228" s="9"/>
      <c r="L228" s="4"/>
      <c r="M228" s="4"/>
      <c r="N228" s="4"/>
      <c r="O228" s="9"/>
      <c r="P228" s="4"/>
      <c r="Q228" s="4"/>
      <c r="R228" s="4"/>
      <c r="S228" s="9"/>
    </row>
    <row r="229" spans="3:20" ht="15.75" x14ac:dyDescent="0.25">
      <c r="C229" s="3"/>
      <c r="D229" s="4"/>
      <c r="E229" s="4"/>
      <c r="F229" s="4"/>
      <c r="G229" s="9"/>
      <c r="H229" s="4"/>
      <c r="I229" s="4"/>
      <c r="J229" s="4"/>
      <c r="K229" s="9"/>
      <c r="L229" s="4"/>
      <c r="M229" s="4"/>
      <c r="N229" s="4"/>
      <c r="O229" s="9"/>
      <c r="P229" s="4"/>
      <c r="Q229" s="4"/>
      <c r="R229" s="4"/>
      <c r="S229" s="9"/>
    </row>
    <row r="230" spans="3:20" ht="16.5" thickBot="1" x14ac:dyDescent="0.3">
      <c r="C230" s="3"/>
      <c r="D230" s="4"/>
      <c r="E230" s="4"/>
      <c r="F230" s="4"/>
      <c r="G230" s="9"/>
      <c r="H230" s="4"/>
      <c r="I230" s="4"/>
      <c r="J230" s="4"/>
      <c r="K230" s="9"/>
      <c r="L230" s="4"/>
      <c r="M230" s="4"/>
      <c r="N230" s="4"/>
      <c r="O230" s="9"/>
      <c r="P230" s="4"/>
      <c r="Q230" s="4"/>
      <c r="R230" s="4"/>
      <c r="S230" s="9"/>
    </row>
    <row r="231" spans="3:20" ht="15.75" x14ac:dyDescent="0.25">
      <c r="C231" s="72" t="s">
        <v>86</v>
      </c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4"/>
    </row>
    <row r="232" spans="3:20" ht="15.75" x14ac:dyDescent="0.25">
      <c r="C232" s="78" t="s">
        <v>71</v>
      </c>
      <c r="D232" s="75" t="s">
        <v>2</v>
      </c>
      <c r="E232" s="75"/>
      <c r="F232" s="75"/>
      <c r="G232" s="75"/>
      <c r="H232" s="75" t="s">
        <v>3</v>
      </c>
      <c r="I232" s="75"/>
      <c r="J232" s="75"/>
      <c r="K232" s="75"/>
      <c r="L232" s="75" t="s">
        <v>4</v>
      </c>
      <c r="M232" s="75"/>
      <c r="N232" s="75"/>
      <c r="O232" s="75"/>
      <c r="P232" s="75" t="s">
        <v>5</v>
      </c>
      <c r="Q232" s="75"/>
      <c r="R232" s="75"/>
      <c r="S232" s="75"/>
      <c r="T232" s="76" t="s">
        <v>6</v>
      </c>
    </row>
    <row r="233" spans="3:20" ht="16.5" thickBot="1" x14ac:dyDescent="0.3">
      <c r="C233" s="79"/>
      <c r="D233" s="51" t="s">
        <v>7</v>
      </c>
      <c r="E233" s="51" t="s">
        <v>8</v>
      </c>
      <c r="F233" s="51" t="s">
        <v>9</v>
      </c>
      <c r="G233" s="51" t="s">
        <v>10</v>
      </c>
      <c r="H233" s="51" t="s">
        <v>11</v>
      </c>
      <c r="I233" s="51" t="s">
        <v>12</v>
      </c>
      <c r="J233" s="51" t="s">
        <v>13</v>
      </c>
      <c r="K233" s="51" t="s">
        <v>14</v>
      </c>
      <c r="L233" s="51" t="s">
        <v>15</v>
      </c>
      <c r="M233" s="51" t="s">
        <v>16</v>
      </c>
      <c r="N233" s="51" t="s">
        <v>17</v>
      </c>
      <c r="O233" s="51" t="s">
        <v>18</v>
      </c>
      <c r="P233" s="51" t="s">
        <v>19</v>
      </c>
      <c r="Q233" s="51" t="s">
        <v>20</v>
      </c>
      <c r="R233" s="51" t="s">
        <v>21</v>
      </c>
      <c r="S233" s="51" t="s">
        <v>22</v>
      </c>
      <c r="T233" s="77"/>
    </row>
    <row r="234" spans="3:20" ht="15.75" x14ac:dyDescent="0.25">
      <c r="C234" s="6" t="s">
        <v>24</v>
      </c>
      <c r="D234" s="34">
        <v>409</v>
      </c>
      <c r="E234" s="34">
        <v>421</v>
      </c>
      <c r="F234" s="34">
        <v>392</v>
      </c>
      <c r="G234" s="35">
        <f>+SUM(D234:F234)</f>
        <v>1222</v>
      </c>
      <c r="H234" s="28">
        <v>316</v>
      </c>
      <c r="I234" s="28">
        <v>364</v>
      </c>
      <c r="J234" s="38">
        <v>284</v>
      </c>
      <c r="K234" s="35">
        <f>SUM(H234:J234)</f>
        <v>964</v>
      </c>
      <c r="L234" s="34">
        <v>328</v>
      </c>
      <c r="M234" s="34">
        <v>334</v>
      </c>
      <c r="N234" s="34">
        <v>330</v>
      </c>
      <c r="O234" s="35">
        <f>SUM(L234:N234)</f>
        <v>992</v>
      </c>
      <c r="P234" s="28"/>
      <c r="Q234" s="28"/>
      <c r="R234" s="28"/>
      <c r="S234" s="35"/>
      <c r="T234" s="35">
        <f>SUM(G234,O234,K234, S234)</f>
        <v>3178</v>
      </c>
    </row>
    <row r="235" spans="3:20" ht="15.75" x14ac:dyDescent="0.25">
      <c r="C235" s="5" t="s">
        <v>26</v>
      </c>
      <c r="D235" s="34">
        <v>336</v>
      </c>
      <c r="E235" s="34">
        <v>367</v>
      </c>
      <c r="F235" s="34">
        <v>421</v>
      </c>
      <c r="G235" s="35">
        <f t="shared" ref="G235:G247" si="64">+SUM(D235:F235)</f>
        <v>1124</v>
      </c>
      <c r="H235" s="28">
        <v>262</v>
      </c>
      <c r="I235" s="28">
        <v>309</v>
      </c>
      <c r="J235" s="38">
        <v>304</v>
      </c>
      <c r="K235" s="35">
        <f t="shared" ref="K235:K247" si="65">SUM(H235:J235)</f>
        <v>875</v>
      </c>
      <c r="L235" s="34">
        <v>290</v>
      </c>
      <c r="M235" s="34">
        <v>293</v>
      </c>
      <c r="N235" s="34">
        <v>264</v>
      </c>
      <c r="O235" s="35">
        <f t="shared" ref="O235:O247" si="66">SUM(L235:N235)</f>
        <v>847</v>
      </c>
      <c r="P235" s="28"/>
      <c r="Q235" s="28"/>
      <c r="R235" s="28"/>
      <c r="S235" s="35"/>
      <c r="T235" s="35">
        <f t="shared" ref="T235:T247" si="67">SUM(G235,O235,K235, S235)</f>
        <v>2846</v>
      </c>
    </row>
    <row r="236" spans="3:20" ht="15.75" x14ac:dyDescent="0.25">
      <c r="C236" s="5" t="s">
        <v>28</v>
      </c>
      <c r="D236" s="34">
        <v>4</v>
      </c>
      <c r="E236" s="34">
        <v>6</v>
      </c>
      <c r="F236" s="34">
        <v>7</v>
      </c>
      <c r="G236" s="35">
        <f t="shared" si="64"/>
        <v>17</v>
      </c>
      <c r="H236" s="28">
        <v>3</v>
      </c>
      <c r="I236" s="28">
        <v>2</v>
      </c>
      <c r="J236" s="38">
        <v>5</v>
      </c>
      <c r="K236" s="35">
        <f t="shared" si="65"/>
        <v>10</v>
      </c>
      <c r="L236" s="34">
        <v>13</v>
      </c>
      <c r="M236" s="34">
        <v>7</v>
      </c>
      <c r="N236" s="34">
        <v>9</v>
      </c>
      <c r="O236" s="35">
        <f t="shared" si="66"/>
        <v>29</v>
      </c>
      <c r="P236" s="28"/>
      <c r="Q236" s="28"/>
      <c r="R236" s="28"/>
      <c r="S236" s="35"/>
      <c r="T236" s="35">
        <f t="shared" si="67"/>
        <v>56</v>
      </c>
    </row>
    <row r="237" spans="3:20" ht="15.75" x14ac:dyDescent="0.25">
      <c r="C237" s="5" t="s">
        <v>59</v>
      </c>
      <c r="D237" s="34">
        <v>11</v>
      </c>
      <c r="E237" s="34">
        <v>13</v>
      </c>
      <c r="F237" s="34">
        <v>9</v>
      </c>
      <c r="G237" s="35">
        <f>+SUM(D237:F237)</f>
        <v>33</v>
      </c>
      <c r="H237" s="36">
        <v>7</v>
      </c>
      <c r="I237" s="36">
        <v>9</v>
      </c>
      <c r="J237" s="37">
        <v>8</v>
      </c>
      <c r="K237" s="35">
        <f>SUM(H237:J237)</f>
        <v>24</v>
      </c>
      <c r="L237" s="34">
        <v>654</v>
      </c>
      <c r="M237" s="34">
        <v>681</v>
      </c>
      <c r="N237" s="34">
        <v>628</v>
      </c>
      <c r="O237" s="35">
        <f t="shared" si="66"/>
        <v>1963</v>
      </c>
      <c r="P237" s="28"/>
      <c r="Q237" s="28"/>
      <c r="R237" s="28"/>
      <c r="S237" s="35"/>
      <c r="T237" s="35">
        <f>SUM(G237,O237,K237, S237)</f>
        <v>2020</v>
      </c>
    </row>
    <row r="238" spans="3:20" ht="15.75" x14ac:dyDescent="0.25">
      <c r="C238" s="5" t="s">
        <v>30</v>
      </c>
      <c r="D238" s="34">
        <v>22</v>
      </c>
      <c r="E238" s="34">
        <v>17</v>
      </c>
      <c r="F238" s="34">
        <v>25</v>
      </c>
      <c r="G238" s="35">
        <f t="shared" si="64"/>
        <v>64</v>
      </c>
      <c r="H238" s="28">
        <v>26</v>
      </c>
      <c r="I238" s="28">
        <v>21</v>
      </c>
      <c r="J238" s="38">
        <v>24</v>
      </c>
      <c r="K238" s="35">
        <f t="shared" si="65"/>
        <v>71</v>
      </c>
      <c r="L238" s="34">
        <v>29</v>
      </c>
      <c r="M238" s="34">
        <v>35</v>
      </c>
      <c r="N238" s="34">
        <v>29</v>
      </c>
      <c r="O238" s="35">
        <f t="shared" si="66"/>
        <v>93</v>
      </c>
      <c r="P238" s="28"/>
      <c r="Q238" s="28"/>
      <c r="R238" s="28"/>
      <c r="S238" s="35"/>
      <c r="T238" s="35">
        <f t="shared" si="67"/>
        <v>228</v>
      </c>
    </row>
    <row r="239" spans="3:20" ht="15.75" x14ac:dyDescent="0.25">
      <c r="C239" s="5" t="s">
        <v>32</v>
      </c>
      <c r="D239" s="34">
        <v>0</v>
      </c>
      <c r="E239" s="34">
        <v>1</v>
      </c>
      <c r="F239" s="34">
        <v>2</v>
      </c>
      <c r="G239" s="35">
        <f t="shared" si="64"/>
        <v>3</v>
      </c>
      <c r="H239" s="34">
        <v>0</v>
      </c>
      <c r="I239" s="28">
        <v>2</v>
      </c>
      <c r="J239" s="38">
        <v>4</v>
      </c>
      <c r="K239" s="35">
        <f t="shared" si="65"/>
        <v>6</v>
      </c>
      <c r="L239" s="34">
        <v>5</v>
      </c>
      <c r="M239" s="34">
        <v>1</v>
      </c>
      <c r="N239" s="34">
        <v>0</v>
      </c>
      <c r="O239" s="35">
        <f t="shared" si="66"/>
        <v>6</v>
      </c>
      <c r="P239" s="28"/>
      <c r="Q239" s="28"/>
      <c r="R239" s="28"/>
      <c r="S239" s="35"/>
      <c r="T239" s="35">
        <f>SUM(G239,O239,K239, S239)</f>
        <v>15</v>
      </c>
    </row>
    <row r="240" spans="3:20" ht="15.75" x14ac:dyDescent="0.25">
      <c r="C240" s="5" t="s">
        <v>42</v>
      </c>
      <c r="D240" s="34">
        <v>0</v>
      </c>
      <c r="E240" s="34">
        <v>2</v>
      </c>
      <c r="F240" s="34">
        <v>2</v>
      </c>
      <c r="G240" s="35">
        <v>0</v>
      </c>
      <c r="H240" s="28">
        <v>1</v>
      </c>
      <c r="I240" s="28">
        <v>1</v>
      </c>
      <c r="J240" s="38">
        <v>3</v>
      </c>
      <c r="K240" s="35">
        <f t="shared" si="65"/>
        <v>5</v>
      </c>
      <c r="L240" s="34">
        <v>3</v>
      </c>
      <c r="M240" s="34">
        <v>3</v>
      </c>
      <c r="N240" s="34">
        <v>2</v>
      </c>
      <c r="O240" s="35">
        <f t="shared" si="66"/>
        <v>8</v>
      </c>
      <c r="P240" s="28"/>
      <c r="Q240" s="28"/>
      <c r="R240" s="28"/>
      <c r="S240" s="35"/>
      <c r="T240" s="35">
        <f>SUM(G240,O240,K240, S240)</f>
        <v>13</v>
      </c>
    </row>
    <row r="241" spans="3:20" ht="15.75" x14ac:dyDescent="0.25">
      <c r="C241" s="5" t="s">
        <v>60</v>
      </c>
      <c r="D241" s="34">
        <v>1</v>
      </c>
      <c r="E241" s="34">
        <v>1</v>
      </c>
      <c r="F241" s="34">
        <v>1</v>
      </c>
      <c r="G241" s="35">
        <f t="shared" si="64"/>
        <v>3</v>
      </c>
      <c r="H241" s="36">
        <v>2</v>
      </c>
      <c r="I241" s="36">
        <v>2</v>
      </c>
      <c r="J241" s="37">
        <v>1</v>
      </c>
      <c r="K241" s="35">
        <f t="shared" si="65"/>
        <v>5</v>
      </c>
      <c r="L241" s="34">
        <v>2</v>
      </c>
      <c r="M241" s="34">
        <v>1</v>
      </c>
      <c r="N241" s="34">
        <v>0</v>
      </c>
      <c r="O241" s="35">
        <f t="shared" si="66"/>
        <v>3</v>
      </c>
      <c r="P241" s="28"/>
      <c r="Q241" s="28"/>
      <c r="R241" s="28"/>
      <c r="S241" s="35"/>
      <c r="T241" s="35">
        <f t="shared" si="67"/>
        <v>11</v>
      </c>
    </row>
    <row r="242" spans="3:20" ht="15.75" x14ac:dyDescent="0.25">
      <c r="C242" s="5" t="s">
        <v>61</v>
      </c>
      <c r="D242" s="34">
        <v>582</v>
      </c>
      <c r="E242" s="34">
        <v>403</v>
      </c>
      <c r="F242" s="34">
        <v>479</v>
      </c>
      <c r="G242" s="35">
        <f t="shared" si="64"/>
        <v>1464</v>
      </c>
      <c r="H242" s="36">
        <v>411</v>
      </c>
      <c r="I242" s="36">
        <v>503</v>
      </c>
      <c r="J242" s="37">
        <v>469</v>
      </c>
      <c r="K242" s="35">
        <f t="shared" si="65"/>
        <v>1383</v>
      </c>
      <c r="L242" s="34">
        <v>527</v>
      </c>
      <c r="M242" s="34">
        <v>528</v>
      </c>
      <c r="N242" s="34">
        <v>486</v>
      </c>
      <c r="O242" s="35">
        <f t="shared" si="66"/>
        <v>1541</v>
      </c>
      <c r="P242" s="28"/>
      <c r="Q242" s="28"/>
      <c r="R242" s="28"/>
      <c r="S242" s="35"/>
      <c r="T242" s="35">
        <f t="shared" si="67"/>
        <v>4388</v>
      </c>
    </row>
    <row r="243" spans="3:20" ht="15.75" x14ac:dyDescent="0.25">
      <c r="C243" s="5" t="s">
        <v>62</v>
      </c>
      <c r="D243" s="34">
        <v>130</v>
      </c>
      <c r="E243" s="34">
        <v>94</v>
      </c>
      <c r="F243" s="34">
        <v>113</v>
      </c>
      <c r="G243" s="35">
        <f t="shared" si="64"/>
        <v>337</v>
      </c>
      <c r="H243" s="28">
        <v>79</v>
      </c>
      <c r="I243" s="28">
        <v>111</v>
      </c>
      <c r="J243" s="38">
        <v>89</v>
      </c>
      <c r="K243" s="35">
        <f t="shared" si="65"/>
        <v>279</v>
      </c>
      <c r="L243" s="34">
        <v>98</v>
      </c>
      <c r="M243" s="34">
        <v>125</v>
      </c>
      <c r="N243" s="34">
        <v>103</v>
      </c>
      <c r="O243" s="35">
        <f t="shared" si="66"/>
        <v>326</v>
      </c>
      <c r="P243" s="28"/>
      <c r="Q243" s="28"/>
      <c r="R243" s="28"/>
      <c r="S243" s="35"/>
      <c r="T243" s="35">
        <f t="shared" si="67"/>
        <v>942</v>
      </c>
    </row>
    <row r="244" spans="3:20" ht="15.75" x14ac:dyDescent="0.25">
      <c r="C244" s="5" t="s">
        <v>63</v>
      </c>
      <c r="D244" s="34">
        <v>11</v>
      </c>
      <c r="E244" s="34">
        <v>10</v>
      </c>
      <c r="F244" s="34">
        <v>11</v>
      </c>
      <c r="G244" s="35">
        <f>+SUM(D244:F244)</f>
        <v>32</v>
      </c>
      <c r="H244" s="36">
        <v>23</v>
      </c>
      <c r="I244" s="36">
        <v>9</v>
      </c>
      <c r="J244" s="37">
        <v>22</v>
      </c>
      <c r="K244" s="35">
        <f t="shared" si="65"/>
        <v>54</v>
      </c>
      <c r="L244" s="34">
        <v>14</v>
      </c>
      <c r="M244" s="34">
        <v>16</v>
      </c>
      <c r="N244" s="34">
        <v>22</v>
      </c>
      <c r="O244" s="35">
        <f t="shared" si="66"/>
        <v>52</v>
      </c>
      <c r="P244" s="28"/>
      <c r="Q244" s="28"/>
      <c r="R244" s="28"/>
      <c r="S244" s="35"/>
      <c r="T244" s="35">
        <f t="shared" si="67"/>
        <v>138</v>
      </c>
    </row>
    <row r="245" spans="3:20" ht="15.75" x14ac:dyDescent="0.25">
      <c r="C245" s="5" t="s">
        <v>64</v>
      </c>
      <c r="D245" s="34">
        <v>2</v>
      </c>
      <c r="E245" s="34">
        <v>6</v>
      </c>
      <c r="F245" s="34">
        <v>7</v>
      </c>
      <c r="G245" s="35">
        <f>+SUM(D245:F245)</f>
        <v>15</v>
      </c>
      <c r="H245" s="28">
        <v>7</v>
      </c>
      <c r="I245" s="28">
        <v>3</v>
      </c>
      <c r="J245" s="38">
        <v>4</v>
      </c>
      <c r="K245" s="35">
        <f t="shared" si="65"/>
        <v>14</v>
      </c>
      <c r="L245" s="34">
        <v>8</v>
      </c>
      <c r="M245" s="34">
        <v>6</v>
      </c>
      <c r="N245" s="34">
        <v>6</v>
      </c>
      <c r="O245" s="35">
        <f t="shared" si="66"/>
        <v>20</v>
      </c>
      <c r="P245" s="28"/>
      <c r="Q245" s="28"/>
      <c r="R245" s="28"/>
      <c r="S245" s="35"/>
      <c r="T245" s="35">
        <f t="shared" si="67"/>
        <v>49</v>
      </c>
    </row>
    <row r="246" spans="3:20" ht="15.75" x14ac:dyDescent="0.25">
      <c r="C246" s="5" t="s">
        <v>67</v>
      </c>
      <c r="D246" s="34">
        <v>22</v>
      </c>
      <c r="E246" s="34">
        <v>18</v>
      </c>
      <c r="F246" s="34">
        <v>34</v>
      </c>
      <c r="G246" s="35">
        <f t="shared" si="64"/>
        <v>74</v>
      </c>
      <c r="H246" s="36">
        <v>24</v>
      </c>
      <c r="I246" s="36">
        <v>32</v>
      </c>
      <c r="J246" s="37">
        <v>25</v>
      </c>
      <c r="K246" s="35">
        <f t="shared" si="65"/>
        <v>81</v>
      </c>
      <c r="L246" s="34">
        <v>32</v>
      </c>
      <c r="M246" s="34">
        <v>49</v>
      </c>
      <c r="N246" s="34">
        <v>33</v>
      </c>
      <c r="O246" s="35">
        <f t="shared" si="66"/>
        <v>114</v>
      </c>
      <c r="P246" s="28"/>
      <c r="Q246" s="28"/>
      <c r="R246" s="28"/>
      <c r="S246" s="35"/>
      <c r="T246" s="35">
        <f t="shared" si="67"/>
        <v>269</v>
      </c>
    </row>
    <row r="247" spans="3:20" ht="15.75" x14ac:dyDescent="0.25">
      <c r="C247" s="5" t="s">
        <v>68</v>
      </c>
      <c r="D247" s="34">
        <v>107</v>
      </c>
      <c r="E247" s="34">
        <v>99</v>
      </c>
      <c r="F247" s="34">
        <v>125</v>
      </c>
      <c r="G247" s="35">
        <f t="shared" si="64"/>
        <v>331</v>
      </c>
      <c r="H247" s="36">
        <v>85</v>
      </c>
      <c r="I247" s="36">
        <v>133</v>
      </c>
      <c r="J247" s="37">
        <v>141</v>
      </c>
      <c r="K247" s="35">
        <f t="shared" si="65"/>
        <v>359</v>
      </c>
      <c r="L247" s="34">
        <v>151</v>
      </c>
      <c r="M247" s="34">
        <v>147</v>
      </c>
      <c r="N247" s="34">
        <v>112</v>
      </c>
      <c r="O247" s="35">
        <f t="shared" si="66"/>
        <v>410</v>
      </c>
      <c r="P247" s="28"/>
      <c r="Q247" s="28"/>
      <c r="R247" s="28"/>
      <c r="S247" s="35"/>
      <c r="T247" s="35">
        <f t="shared" si="67"/>
        <v>1100</v>
      </c>
    </row>
    <row r="248" spans="3:20" ht="15.75" x14ac:dyDescent="0.25">
      <c r="C248" s="52" t="s">
        <v>69</v>
      </c>
      <c r="D248" s="35">
        <f t="shared" ref="D248:T248" si="68">SUM(D234:D247)</f>
        <v>1637</v>
      </c>
      <c r="E248" s="35">
        <f t="shared" si="68"/>
        <v>1458</v>
      </c>
      <c r="F248" s="35">
        <f t="shared" si="68"/>
        <v>1628</v>
      </c>
      <c r="G248" s="35">
        <f t="shared" si="68"/>
        <v>4719</v>
      </c>
      <c r="H248" s="35">
        <f t="shared" si="68"/>
        <v>1246</v>
      </c>
      <c r="I248" s="35">
        <f t="shared" si="68"/>
        <v>1501</v>
      </c>
      <c r="J248" s="35">
        <f t="shared" si="68"/>
        <v>1383</v>
      </c>
      <c r="K248" s="35">
        <f t="shared" si="68"/>
        <v>4130</v>
      </c>
      <c r="L248" s="35">
        <f t="shared" si="68"/>
        <v>2154</v>
      </c>
      <c r="M248" s="35">
        <f t="shared" si="68"/>
        <v>2226</v>
      </c>
      <c r="N248" s="35">
        <f t="shared" si="68"/>
        <v>2024</v>
      </c>
      <c r="O248" s="35">
        <f t="shared" si="68"/>
        <v>6404</v>
      </c>
      <c r="P248" s="35">
        <f t="shared" si="68"/>
        <v>0</v>
      </c>
      <c r="Q248" s="35">
        <f t="shared" si="68"/>
        <v>0</v>
      </c>
      <c r="R248" s="35">
        <f t="shared" si="68"/>
        <v>0</v>
      </c>
      <c r="S248" s="35">
        <f t="shared" si="68"/>
        <v>0</v>
      </c>
      <c r="T248" s="35">
        <f t="shared" si="68"/>
        <v>15253</v>
      </c>
    </row>
    <row r="249" spans="3:20" ht="15.75" x14ac:dyDescent="0.25">
      <c r="C249" s="3"/>
      <c r="D249" s="4"/>
      <c r="E249" s="4"/>
      <c r="F249" s="4"/>
      <c r="G249" s="9"/>
      <c r="H249" s="4"/>
      <c r="I249" s="4"/>
      <c r="J249" s="4"/>
      <c r="K249" s="9"/>
      <c r="L249" s="4"/>
      <c r="M249" s="4"/>
      <c r="N249" s="4"/>
      <c r="O249" s="9"/>
      <c r="P249" s="4"/>
      <c r="Q249" s="4"/>
      <c r="R249" s="4"/>
      <c r="S249" s="9"/>
    </row>
    <row r="250" spans="3:20" ht="15.75" x14ac:dyDescent="0.25">
      <c r="D250" s="4"/>
      <c r="E250" s="4"/>
      <c r="F250" s="4"/>
      <c r="G250" s="9"/>
      <c r="H250" s="4"/>
      <c r="I250" s="4"/>
      <c r="J250" s="4"/>
      <c r="K250" s="9"/>
      <c r="L250" s="4"/>
      <c r="M250" s="4"/>
      <c r="N250" s="4"/>
      <c r="O250" s="9"/>
      <c r="P250" s="4"/>
      <c r="Q250" s="4"/>
      <c r="R250" s="4"/>
      <c r="S250" s="9"/>
      <c r="T250" s="9"/>
    </row>
    <row r="251" spans="3:20" ht="15.75" thickBot="1" x14ac:dyDescent="0.3"/>
    <row r="252" spans="3:20" ht="15.75" x14ac:dyDescent="0.25">
      <c r="C252" s="72" t="s">
        <v>87</v>
      </c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4"/>
    </row>
    <row r="253" spans="3:20" ht="15.75" x14ac:dyDescent="0.25">
      <c r="C253" s="78" t="s">
        <v>71</v>
      </c>
      <c r="D253" s="75" t="s">
        <v>2</v>
      </c>
      <c r="E253" s="75"/>
      <c r="F253" s="75"/>
      <c r="G253" s="75"/>
      <c r="H253" s="75" t="s">
        <v>3</v>
      </c>
      <c r="I253" s="75"/>
      <c r="J253" s="75"/>
      <c r="K253" s="75"/>
      <c r="L253" s="75" t="s">
        <v>4</v>
      </c>
      <c r="M253" s="75"/>
      <c r="N253" s="75"/>
      <c r="O253" s="75"/>
      <c r="P253" s="75" t="s">
        <v>5</v>
      </c>
      <c r="Q253" s="75"/>
      <c r="R253" s="75"/>
      <c r="S253" s="75"/>
      <c r="T253" s="76" t="s">
        <v>6</v>
      </c>
    </row>
    <row r="254" spans="3:20" ht="16.5" thickBot="1" x14ac:dyDescent="0.3">
      <c r="C254" s="79"/>
      <c r="D254" s="51" t="s">
        <v>7</v>
      </c>
      <c r="E254" s="51" t="s">
        <v>8</v>
      </c>
      <c r="F254" s="51" t="s">
        <v>9</v>
      </c>
      <c r="G254" s="51" t="s">
        <v>10</v>
      </c>
      <c r="H254" s="51" t="s">
        <v>11</v>
      </c>
      <c r="I254" s="51" t="s">
        <v>12</v>
      </c>
      <c r="J254" s="51" t="s">
        <v>13</v>
      </c>
      <c r="K254" s="51" t="s">
        <v>14</v>
      </c>
      <c r="L254" s="51" t="s">
        <v>15</v>
      </c>
      <c r="M254" s="51" t="s">
        <v>16</v>
      </c>
      <c r="N254" s="51" t="s">
        <v>17</v>
      </c>
      <c r="O254" s="51" t="s">
        <v>18</v>
      </c>
      <c r="P254" s="51" t="s">
        <v>19</v>
      </c>
      <c r="Q254" s="51" t="s">
        <v>20</v>
      </c>
      <c r="R254" s="51" t="s">
        <v>21</v>
      </c>
      <c r="S254" s="51" t="s">
        <v>22</v>
      </c>
      <c r="T254" s="77"/>
    </row>
    <row r="255" spans="3:20" ht="15.75" x14ac:dyDescent="0.25">
      <c r="C255" s="6" t="s">
        <v>24</v>
      </c>
      <c r="D255" s="23">
        <v>612</v>
      </c>
      <c r="E255" s="23">
        <v>614</v>
      </c>
      <c r="F255" s="23">
        <v>754</v>
      </c>
      <c r="G255" s="39">
        <f>+SUM(D255:F255)</f>
        <v>1980</v>
      </c>
      <c r="H255" s="28">
        <v>587</v>
      </c>
      <c r="I255" s="28">
        <v>596</v>
      </c>
      <c r="J255" s="38">
        <v>512</v>
      </c>
      <c r="K255" s="39">
        <f>SUM(H255:J255)</f>
        <v>1695</v>
      </c>
      <c r="L255" s="23">
        <v>517</v>
      </c>
      <c r="M255" s="23">
        <v>505</v>
      </c>
      <c r="N255" s="23">
        <v>513</v>
      </c>
      <c r="O255" s="39">
        <f>SUM(L255:N255)</f>
        <v>1535</v>
      </c>
      <c r="P255" s="28"/>
      <c r="Q255" s="28"/>
      <c r="R255" s="28"/>
      <c r="S255" s="39"/>
      <c r="T255" s="39">
        <f>SUM(G255,O255,K255, S255)</f>
        <v>5210</v>
      </c>
    </row>
    <row r="256" spans="3:20" ht="15.75" x14ac:dyDescent="0.25">
      <c r="C256" s="5" t="s">
        <v>88</v>
      </c>
      <c r="D256" s="23">
        <v>452</v>
      </c>
      <c r="E256" s="23">
        <v>476</v>
      </c>
      <c r="F256" s="23">
        <v>515</v>
      </c>
      <c r="G256" s="39">
        <f t="shared" ref="G256:G266" si="69">+SUM(D256:F256)</f>
        <v>1443</v>
      </c>
      <c r="H256" s="28">
        <v>457</v>
      </c>
      <c r="I256" s="28">
        <v>537</v>
      </c>
      <c r="J256" s="38">
        <v>461</v>
      </c>
      <c r="K256" s="39">
        <f t="shared" ref="K256:K266" si="70">SUM(H256:J256)</f>
        <v>1455</v>
      </c>
      <c r="L256" s="23">
        <v>499</v>
      </c>
      <c r="M256" s="23">
        <v>477</v>
      </c>
      <c r="N256" s="23">
        <v>469</v>
      </c>
      <c r="O256" s="39">
        <f t="shared" ref="O256:O266" si="71">SUM(L256:N256)</f>
        <v>1445</v>
      </c>
      <c r="P256" s="28"/>
      <c r="Q256" s="28"/>
      <c r="R256" s="28"/>
      <c r="S256" s="39"/>
      <c r="T256" s="39">
        <f t="shared" ref="T256:T266" si="72">SUM(G256,O256,K256, S256)</f>
        <v>4343</v>
      </c>
    </row>
    <row r="257" spans="3:20" ht="15.75" x14ac:dyDescent="0.25">
      <c r="C257" s="5" t="s">
        <v>59</v>
      </c>
      <c r="D257" s="23">
        <v>11</v>
      </c>
      <c r="E257" s="23">
        <v>9</v>
      </c>
      <c r="F257" s="23">
        <v>16</v>
      </c>
      <c r="G257" s="39">
        <f>+SUM(D257:F257)</f>
        <v>36</v>
      </c>
      <c r="H257" s="36">
        <v>12</v>
      </c>
      <c r="I257" s="36">
        <v>12</v>
      </c>
      <c r="J257" s="37">
        <v>16</v>
      </c>
      <c r="K257" s="39">
        <f>SUM(H257:J257)</f>
        <v>40</v>
      </c>
      <c r="L257" s="23">
        <v>943</v>
      </c>
      <c r="M257" s="23">
        <v>962</v>
      </c>
      <c r="N257" s="23">
        <v>1013</v>
      </c>
      <c r="O257" s="39">
        <f t="shared" si="71"/>
        <v>2918</v>
      </c>
      <c r="P257" s="28"/>
      <c r="Q257" s="28"/>
      <c r="R257" s="28"/>
      <c r="S257" s="39"/>
      <c r="T257" s="39">
        <f>SUM(G257,O257,K257, S257)</f>
        <v>2994</v>
      </c>
    </row>
    <row r="258" spans="3:20" ht="15.75" x14ac:dyDescent="0.25">
      <c r="C258" s="5" t="s">
        <v>30</v>
      </c>
      <c r="D258" s="23">
        <v>67</v>
      </c>
      <c r="E258" s="23">
        <v>82</v>
      </c>
      <c r="F258" s="23">
        <v>75</v>
      </c>
      <c r="G258" s="39">
        <f t="shared" si="69"/>
        <v>224</v>
      </c>
      <c r="H258" s="28">
        <v>53</v>
      </c>
      <c r="I258" s="28">
        <v>68</v>
      </c>
      <c r="J258" s="38">
        <v>73</v>
      </c>
      <c r="K258" s="39">
        <f t="shared" si="70"/>
        <v>194</v>
      </c>
      <c r="L258" s="23">
        <v>80</v>
      </c>
      <c r="M258" s="23">
        <v>60</v>
      </c>
      <c r="N258" s="23">
        <v>83</v>
      </c>
      <c r="O258" s="39">
        <f t="shared" si="71"/>
        <v>223</v>
      </c>
      <c r="P258" s="28"/>
      <c r="Q258" s="28"/>
      <c r="R258" s="28"/>
      <c r="S258" s="39"/>
      <c r="T258" s="39">
        <f t="shared" si="72"/>
        <v>641</v>
      </c>
    </row>
    <row r="259" spans="3:20" ht="15.75" x14ac:dyDescent="0.25">
      <c r="C259" s="5" t="s">
        <v>32</v>
      </c>
      <c r="D259" s="23">
        <v>3</v>
      </c>
      <c r="E259" s="23">
        <v>2</v>
      </c>
      <c r="F259" s="23">
        <v>7</v>
      </c>
      <c r="G259" s="39">
        <f t="shared" si="69"/>
        <v>12</v>
      </c>
      <c r="H259" s="28">
        <v>5</v>
      </c>
      <c r="I259" s="28">
        <v>2</v>
      </c>
      <c r="J259" s="38">
        <v>4</v>
      </c>
      <c r="K259" s="39">
        <f t="shared" si="70"/>
        <v>11</v>
      </c>
      <c r="L259" s="23">
        <v>2</v>
      </c>
      <c r="M259" s="23">
        <v>0</v>
      </c>
      <c r="N259" s="23">
        <v>0</v>
      </c>
      <c r="O259" s="39">
        <f t="shared" si="71"/>
        <v>2</v>
      </c>
      <c r="P259" s="28"/>
      <c r="Q259" s="28"/>
      <c r="R259" s="28"/>
      <c r="S259" s="39"/>
      <c r="T259" s="39">
        <f t="shared" si="72"/>
        <v>25</v>
      </c>
    </row>
    <row r="260" spans="3:20" ht="15.75" x14ac:dyDescent="0.25">
      <c r="C260" s="5" t="s">
        <v>60</v>
      </c>
      <c r="D260" s="23">
        <v>1</v>
      </c>
      <c r="E260" s="23">
        <v>0</v>
      </c>
      <c r="F260" s="23">
        <v>2</v>
      </c>
      <c r="G260" s="39">
        <f t="shared" si="69"/>
        <v>3</v>
      </c>
      <c r="H260" s="23">
        <v>0</v>
      </c>
      <c r="I260" s="23">
        <v>0</v>
      </c>
      <c r="J260" s="37">
        <v>2</v>
      </c>
      <c r="K260" s="39">
        <f t="shared" si="70"/>
        <v>2</v>
      </c>
      <c r="L260" s="23">
        <v>0</v>
      </c>
      <c r="M260" s="23">
        <v>0</v>
      </c>
      <c r="N260" s="23">
        <v>0</v>
      </c>
      <c r="O260" s="39">
        <f t="shared" si="71"/>
        <v>0</v>
      </c>
      <c r="P260" s="28"/>
      <c r="Q260" s="28"/>
      <c r="R260" s="28"/>
      <c r="S260" s="39"/>
      <c r="T260" s="39">
        <f t="shared" si="72"/>
        <v>5</v>
      </c>
    </row>
    <row r="261" spans="3:20" ht="15.75" x14ac:dyDescent="0.25">
      <c r="C261" s="5" t="s">
        <v>61</v>
      </c>
      <c r="D261" s="23">
        <v>582</v>
      </c>
      <c r="E261" s="23">
        <v>774</v>
      </c>
      <c r="F261" s="23">
        <v>772</v>
      </c>
      <c r="G261" s="39">
        <f t="shared" si="69"/>
        <v>2128</v>
      </c>
      <c r="H261" s="36">
        <v>673</v>
      </c>
      <c r="I261" s="36">
        <v>754</v>
      </c>
      <c r="J261" s="37">
        <v>700</v>
      </c>
      <c r="K261" s="39">
        <f t="shared" si="70"/>
        <v>2127</v>
      </c>
      <c r="L261" s="23">
        <v>711</v>
      </c>
      <c r="M261" s="23">
        <v>702</v>
      </c>
      <c r="N261" s="23">
        <v>765</v>
      </c>
      <c r="O261" s="39">
        <f t="shared" si="71"/>
        <v>2178</v>
      </c>
      <c r="P261" s="28"/>
      <c r="Q261" s="28"/>
      <c r="R261" s="28"/>
      <c r="S261" s="39"/>
      <c r="T261" s="39">
        <f t="shared" si="72"/>
        <v>6433</v>
      </c>
    </row>
    <row r="262" spans="3:20" ht="15.75" x14ac:dyDescent="0.25">
      <c r="C262" s="5" t="s">
        <v>62</v>
      </c>
      <c r="D262" s="23">
        <v>130</v>
      </c>
      <c r="E262" s="23">
        <v>203</v>
      </c>
      <c r="F262" s="23">
        <v>204</v>
      </c>
      <c r="G262" s="39">
        <f>+SUM(D262:F262)</f>
        <v>537</v>
      </c>
      <c r="H262" s="28">
        <v>177</v>
      </c>
      <c r="I262" s="28">
        <v>220</v>
      </c>
      <c r="J262" s="38">
        <v>197</v>
      </c>
      <c r="K262" s="39">
        <f t="shared" si="70"/>
        <v>594</v>
      </c>
      <c r="L262" s="23">
        <v>176</v>
      </c>
      <c r="M262" s="23">
        <v>196</v>
      </c>
      <c r="N262" s="23">
        <v>193</v>
      </c>
      <c r="O262" s="39">
        <f t="shared" si="71"/>
        <v>565</v>
      </c>
      <c r="P262" s="28"/>
      <c r="Q262" s="28"/>
      <c r="R262" s="28"/>
      <c r="S262" s="39"/>
      <c r="T262" s="39">
        <f t="shared" si="72"/>
        <v>1696</v>
      </c>
    </row>
    <row r="263" spans="3:20" ht="15.75" x14ac:dyDescent="0.25">
      <c r="C263" s="5" t="s">
        <v>63</v>
      </c>
      <c r="D263" s="23">
        <v>11</v>
      </c>
      <c r="E263" s="23">
        <v>28</v>
      </c>
      <c r="F263" s="23">
        <v>50</v>
      </c>
      <c r="G263" s="39">
        <f t="shared" si="69"/>
        <v>89</v>
      </c>
      <c r="H263" s="36">
        <v>26</v>
      </c>
      <c r="I263" s="36">
        <v>30</v>
      </c>
      <c r="J263" s="37">
        <v>26</v>
      </c>
      <c r="K263" s="39">
        <f t="shared" si="70"/>
        <v>82</v>
      </c>
      <c r="L263" s="23">
        <v>30</v>
      </c>
      <c r="M263" s="23">
        <v>42</v>
      </c>
      <c r="N263" s="23">
        <v>38</v>
      </c>
      <c r="O263" s="39">
        <f t="shared" si="71"/>
        <v>110</v>
      </c>
      <c r="P263" s="28"/>
      <c r="Q263" s="28"/>
      <c r="R263" s="28"/>
      <c r="S263" s="39"/>
      <c r="T263" s="39">
        <f t="shared" si="72"/>
        <v>281</v>
      </c>
    </row>
    <row r="264" spans="3:20" ht="15.75" x14ac:dyDescent="0.25">
      <c r="C264" s="5" t="s">
        <v>64</v>
      </c>
      <c r="D264" s="23">
        <v>2</v>
      </c>
      <c r="E264" s="23">
        <v>3</v>
      </c>
      <c r="F264" s="23">
        <v>7</v>
      </c>
      <c r="G264" s="39">
        <f t="shared" si="69"/>
        <v>12</v>
      </c>
      <c r="H264" s="28">
        <v>1</v>
      </c>
      <c r="I264" s="28">
        <v>5</v>
      </c>
      <c r="J264" s="38">
        <v>2</v>
      </c>
      <c r="K264" s="39">
        <f t="shared" si="70"/>
        <v>8</v>
      </c>
      <c r="L264" s="23">
        <v>5</v>
      </c>
      <c r="M264" s="23">
        <v>7</v>
      </c>
      <c r="N264" s="23">
        <v>1</v>
      </c>
      <c r="O264" s="39">
        <f t="shared" si="71"/>
        <v>13</v>
      </c>
      <c r="P264" s="28"/>
      <c r="Q264" s="28"/>
      <c r="R264" s="28"/>
      <c r="S264" s="39"/>
      <c r="T264" s="39">
        <f t="shared" si="72"/>
        <v>33</v>
      </c>
    </row>
    <row r="265" spans="3:20" ht="15.75" x14ac:dyDescent="0.25">
      <c r="C265" s="5" t="s">
        <v>67</v>
      </c>
      <c r="D265" s="23">
        <v>7</v>
      </c>
      <c r="E265" s="23">
        <v>2</v>
      </c>
      <c r="F265" s="23">
        <v>10</v>
      </c>
      <c r="G265" s="39">
        <f t="shared" si="69"/>
        <v>19</v>
      </c>
      <c r="H265" s="36">
        <v>14</v>
      </c>
      <c r="I265" s="36">
        <v>12</v>
      </c>
      <c r="J265" s="37">
        <v>21</v>
      </c>
      <c r="K265" s="39">
        <f t="shared" si="70"/>
        <v>47</v>
      </c>
      <c r="L265" s="23">
        <v>32</v>
      </c>
      <c r="M265" s="23">
        <v>13</v>
      </c>
      <c r="N265" s="23">
        <v>5</v>
      </c>
      <c r="O265" s="39">
        <f t="shared" si="71"/>
        <v>50</v>
      </c>
      <c r="P265" s="28"/>
      <c r="Q265" s="28"/>
      <c r="R265" s="28"/>
      <c r="S265" s="39"/>
      <c r="T265" s="39">
        <f t="shared" si="72"/>
        <v>116</v>
      </c>
    </row>
    <row r="266" spans="3:20" ht="15.75" x14ac:dyDescent="0.25">
      <c r="C266" s="5" t="s">
        <v>68</v>
      </c>
      <c r="D266" s="23">
        <v>0</v>
      </c>
      <c r="E266" s="23">
        <v>17</v>
      </c>
      <c r="F266" s="23">
        <v>70</v>
      </c>
      <c r="G266" s="39">
        <f t="shared" si="69"/>
        <v>87</v>
      </c>
      <c r="H266" s="36">
        <v>40</v>
      </c>
      <c r="I266" s="36">
        <v>62</v>
      </c>
      <c r="J266" s="37">
        <v>70</v>
      </c>
      <c r="K266" s="39">
        <f t="shared" si="70"/>
        <v>172</v>
      </c>
      <c r="L266" s="23">
        <v>32</v>
      </c>
      <c r="M266" s="23">
        <v>54</v>
      </c>
      <c r="N266" s="23">
        <v>35</v>
      </c>
      <c r="O266" s="39">
        <f t="shared" si="71"/>
        <v>121</v>
      </c>
      <c r="P266" s="28"/>
      <c r="Q266" s="28"/>
      <c r="R266" s="28"/>
      <c r="S266" s="39"/>
      <c r="T266" s="39">
        <f t="shared" si="72"/>
        <v>380</v>
      </c>
    </row>
    <row r="267" spans="3:20" ht="15.75" x14ac:dyDescent="0.25">
      <c r="C267" s="52" t="s">
        <v>69</v>
      </c>
      <c r="D267" s="39">
        <f t="shared" ref="D267:I267" si="73">SUM(D255:D266)</f>
        <v>1878</v>
      </c>
      <c r="E267" s="39">
        <f t="shared" si="73"/>
        <v>2210</v>
      </c>
      <c r="F267" s="39">
        <f t="shared" si="73"/>
        <v>2482</v>
      </c>
      <c r="G267" s="39">
        <f t="shared" si="73"/>
        <v>6570</v>
      </c>
      <c r="H267" s="39">
        <f t="shared" si="73"/>
        <v>2045</v>
      </c>
      <c r="I267" s="39">
        <f t="shared" si="73"/>
        <v>2298</v>
      </c>
      <c r="J267" s="39">
        <f>SUM(J255:J265)</f>
        <v>2014</v>
      </c>
      <c r="K267" s="39">
        <f t="shared" ref="K267:T267" si="74">SUM(K255:K266)</f>
        <v>6427</v>
      </c>
      <c r="L267" s="39">
        <f t="shared" si="74"/>
        <v>3027</v>
      </c>
      <c r="M267" s="39">
        <f t="shared" si="74"/>
        <v>3018</v>
      </c>
      <c r="N267" s="39">
        <f t="shared" si="74"/>
        <v>3115</v>
      </c>
      <c r="O267" s="39">
        <f t="shared" si="74"/>
        <v>9160</v>
      </c>
      <c r="P267" s="39">
        <f t="shared" si="74"/>
        <v>0</v>
      </c>
      <c r="Q267" s="39">
        <f t="shared" si="74"/>
        <v>0</v>
      </c>
      <c r="R267" s="39">
        <f t="shared" si="74"/>
        <v>0</v>
      </c>
      <c r="S267" s="39">
        <f t="shared" si="74"/>
        <v>0</v>
      </c>
      <c r="T267" s="39">
        <f t="shared" si="74"/>
        <v>22157</v>
      </c>
    </row>
    <row r="270" spans="3:20" ht="15.75" thickBot="1" x14ac:dyDescent="0.3"/>
    <row r="271" spans="3:20" ht="15.75" x14ac:dyDescent="0.25">
      <c r="C271" s="72" t="s">
        <v>89</v>
      </c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4"/>
    </row>
    <row r="272" spans="3:20" ht="15.75" x14ac:dyDescent="0.25">
      <c r="C272" s="78" t="s">
        <v>71</v>
      </c>
      <c r="D272" s="75" t="s">
        <v>2</v>
      </c>
      <c r="E272" s="75"/>
      <c r="F272" s="75"/>
      <c r="G272" s="75"/>
      <c r="H272" s="75" t="s">
        <v>3</v>
      </c>
      <c r="I272" s="75"/>
      <c r="J272" s="75"/>
      <c r="K272" s="75"/>
      <c r="L272" s="75" t="s">
        <v>4</v>
      </c>
      <c r="M272" s="75"/>
      <c r="N272" s="75"/>
      <c r="O272" s="75"/>
      <c r="P272" s="75" t="s">
        <v>5</v>
      </c>
      <c r="Q272" s="75"/>
      <c r="R272" s="75"/>
      <c r="S272" s="75"/>
      <c r="T272" s="76" t="s">
        <v>6</v>
      </c>
    </row>
    <row r="273" spans="3:20" ht="16.5" thickBot="1" x14ac:dyDescent="0.3">
      <c r="C273" s="79"/>
      <c r="D273" s="51" t="s">
        <v>7</v>
      </c>
      <c r="E273" s="51" t="s">
        <v>8</v>
      </c>
      <c r="F273" s="51" t="s">
        <v>9</v>
      </c>
      <c r="G273" s="51" t="s">
        <v>10</v>
      </c>
      <c r="H273" s="51" t="s">
        <v>11</v>
      </c>
      <c r="I273" s="51" t="s">
        <v>12</v>
      </c>
      <c r="J273" s="51" t="s">
        <v>13</v>
      </c>
      <c r="K273" s="51" t="s">
        <v>14</v>
      </c>
      <c r="L273" s="51" t="s">
        <v>15</v>
      </c>
      <c r="M273" s="51" t="s">
        <v>16</v>
      </c>
      <c r="N273" s="51" t="s">
        <v>17</v>
      </c>
      <c r="O273" s="51" t="s">
        <v>18</v>
      </c>
      <c r="P273" s="51" t="s">
        <v>19</v>
      </c>
      <c r="Q273" s="51" t="s">
        <v>20</v>
      </c>
      <c r="R273" s="51" t="s">
        <v>21</v>
      </c>
      <c r="S273" s="51" t="s">
        <v>22</v>
      </c>
      <c r="T273" s="77"/>
    </row>
    <row r="274" spans="3:20" ht="15.75" x14ac:dyDescent="0.25">
      <c r="C274" s="6" t="s">
        <v>24</v>
      </c>
      <c r="D274" s="34">
        <v>252</v>
      </c>
      <c r="E274" s="34">
        <v>188</v>
      </c>
      <c r="F274" s="34">
        <v>223</v>
      </c>
      <c r="G274" s="35">
        <f>+SUM(D274:F274)</f>
        <v>663</v>
      </c>
      <c r="H274" s="28">
        <v>177</v>
      </c>
      <c r="I274" s="28">
        <v>166</v>
      </c>
      <c r="J274" s="38">
        <v>145</v>
      </c>
      <c r="K274" s="35">
        <f>SUM(H274:J274)</f>
        <v>488</v>
      </c>
      <c r="L274" s="34">
        <v>161</v>
      </c>
      <c r="M274" s="34">
        <v>178</v>
      </c>
      <c r="N274" s="34">
        <v>165</v>
      </c>
      <c r="O274" s="35">
        <f>SUM(L274:N274)</f>
        <v>504</v>
      </c>
      <c r="P274" s="28"/>
      <c r="Q274" s="28"/>
      <c r="R274" s="28"/>
      <c r="S274" s="35"/>
      <c r="T274" s="35">
        <f>SUM(G274,O274,K274, S274)</f>
        <v>1655</v>
      </c>
    </row>
    <row r="275" spans="3:20" ht="15.75" x14ac:dyDescent="0.25">
      <c r="C275" s="5" t="s">
        <v>26</v>
      </c>
      <c r="D275" s="34">
        <v>178</v>
      </c>
      <c r="E275" s="34">
        <v>185</v>
      </c>
      <c r="F275" s="34">
        <v>174</v>
      </c>
      <c r="G275" s="35">
        <f t="shared" ref="G275:G286" si="75">+SUM(D275:F275)</f>
        <v>537</v>
      </c>
      <c r="H275" s="28">
        <v>129</v>
      </c>
      <c r="I275" s="28">
        <v>187</v>
      </c>
      <c r="J275" s="38">
        <v>136</v>
      </c>
      <c r="K275" s="35">
        <f t="shared" ref="K275:K286" si="76">SUM(H275:J275)</f>
        <v>452</v>
      </c>
      <c r="L275" s="34">
        <v>173</v>
      </c>
      <c r="M275" s="34">
        <v>174</v>
      </c>
      <c r="N275" s="34">
        <v>154</v>
      </c>
      <c r="O275" s="35">
        <f t="shared" ref="O275:O286" si="77">SUM(L275:N275)</f>
        <v>501</v>
      </c>
      <c r="P275" s="28"/>
      <c r="Q275" s="28"/>
      <c r="R275" s="28"/>
      <c r="S275" s="35"/>
      <c r="T275" s="35">
        <f t="shared" ref="T275:T286" si="78">SUM(G275,O275,K275, S275)</f>
        <v>1490</v>
      </c>
    </row>
    <row r="276" spans="3:20" ht="15.75" x14ac:dyDescent="0.25">
      <c r="C276" s="5" t="s">
        <v>28</v>
      </c>
      <c r="D276" s="34">
        <v>0</v>
      </c>
      <c r="E276" s="34">
        <v>0</v>
      </c>
      <c r="F276" s="34">
        <v>0</v>
      </c>
      <c r="G276" s="35">
        <f t="shared" si="75"/>
        <v>0</v>
      </c>
      <c r="H276" s="34">
        <v>0</v>
      </c>
      <c r="I276" s="28">
        <v>1</v>
      </c>
      <c r="J276" s="34">
        <v>0</v>
      </c>
      <c r="K276" s="35">
        <f t="shared" si="76"/>
        <v>1</v>
      </c>
      <c r="L276" s="34">
        <v>7</v>
      </c>
      <c r="M276" s="34">
        <v>6</v>
      </c>
      <c r="N276" s="34">
        <v>9</v>
      </c>
      <c r="O276" s="35">
        <f t="shared" si="77"/>
        <v>22</v>
      </c>
      <c r="P276" s="28"/>
      <c r="Q276" s="28"/>
      <c r="R276" s="28"/>
      <c r="S276" s="35"/>
      <c r="T276" s="35">
        <f t="shared" si="78"/>
        <v>23</v>
      </c>
    </row>
    <row r="277" spans="3:20" ht="15.75" x14ac:dyDescent="0.25">
      <c r="C277" s="5" t="s">
        <v>59</v>
      </c>
      <c r="D277" s="34">
        <v>10</v>
      </c>
      <c r="E277" s="34">
        <v>5</v>
      </c>
      <c r="F277" s="34">
        <v>4</v>
      </c>
      <c r="G277" s="35">
        <f>+SUM(D277:F277)</f>
        <v>19</v>
      </c>
      <c r="H277" s="36">
        <v>5</v>
      </c>
      <c r="I277" s="36">
        <v>6</v>
      </c>
      <c r="J277" s="37">
        <v>7</v>
      </c>
      <c r="K277" s="35">
        <f>SUM(H277:J277)</f>
        <v>18</v>
      </c>
      <c r="L277" s="34">
        <v>345</v>
      </c>
      <c r="M277" s="34">
        <v>294</v>
      </c>
      <c r="N277" s="34">
        <v>292</v>
      </c>
      <c r="O277" s="35">
        <f t="shared" si="77"/>
        <v>931</v>
      </c>
      <c r="P277" s="28"/>
      <c r="Q277" s="28"/>
      <c r="R277" s="28"/>
      <c r="S277" s="35"/>
      <c r="T277" s="35">
        <f>SUM(G277,O277,K277, S277)</f>
        <v>968</v>
      </c>
    </row>
    <row r="278" spans="3:20" ht="15.75" x14ac:dyDescent="0.25">
      <c r="C278" s="5" t="s">
        <v>30</v>
      </c>
      <c r="D278" s="34">
        <v>23</v>
      </c>
      <c r="E278" s="34">
        <v>11</v>
      </c>
      <c r="F278" s="34">
        <v>25</v>
      </c>
      <c r="G278" s="35">
        <f t="shared" si="75"/>
        <v>59</v>
      </c>
      <c r="H278" s="28">
        <v>11</v>
      </c>
      <c r="I278" s="28">
        <v>16</v>
      </c>
      <c r="J278" s="38">
        <v>13</v>
      </c>
      <c r="K278" s="35">
        <f t="shared" si="76"/>
        <v>40</v>
      </c>
      <c r="L278" s="34">
        <v>20</v>
      </c>
      <c r="M278" s="34">
        <v>16</v>
      </c>
      <c r="N278" s="34">
        <v>18</v>
      </c>
      <c r="O278" s="35">
        <f t="shared" si="77"/>
        <v>54</v>
      </c>
      <c r="P278" s="28"/>
      <c r="Q278" s="28"/>
      <c r="R278" s="28"/>
      <c r="S278" s="35"/>
      <c r="T278" s="35">
        <f t="shared" si="78"/>
        <v>153</v>
      </c>
    </row>
    <row r="279" spans="3:20" ht="15.75" x14ac:dyDescent="0.25">
      <c r="C279" s="5" t="s">
        <v>42</v>
      </c>
      <c r="D279" s="34">
        <v>0</v>
      </c>
      <c r="E279" s="34">
        <v>1</v>
      </c>
      <c r="F279" s="34">
        <v>1</v>
      </c>
      <c r="G279" s="35">
        <f t="shared" si="75"/>
        <v>2</v>
      </c>
      <c r="H279" s="34">
        <v>0</v>
      </c>
      <c r="I279" s="28">
        <v>1</v>
      </c>
      <c r="J279" s="34">
        <v>0</v>
      </c>
      <c r="K279" s="35">
        <f t="shared" si="76"/>
        <v>1</v>
      </c>
      <c r="L279" s="34">
        <v>2</v>
      </c>
      <c r="M279" s="34">
        <v>1</v>
      </c>
      <c r="N279" s="34">
        <v>1</v>
      </c>
      <c r="O279" s="35">
        <f t="shared" si="77"/>
        <v>4</v>
      </c>
      <c r="P279" s="28"/>
      <c r="Q279" s="28"/>
      <c r="R279" s="28"/>
      <c r="S279" s="35"/>
      <c r="T279" s="35">
        <f t="shared" si="78"/>
        <v>7</v>
      </c>
    </row>
    <row r="280" spans="3:20" ht="15.75" x14ac:dyDescent="0.25">
      <c r="C280" s="5" t="s">
        <v>60</v>
      </c>
      <c r="D280" s="34">
        <v>1</v>
      </c>
      <c r="E280" s="34">
        <v>0</v>
      </c>
      <c r="F280" s="34">
        <v>1</v>
      </c>
      <c r="G280" s="35">
        <f t="shared" si="75"/>
        <v>2</v>
      </c>
      <c r="H280" s="34">
        <v>0</v>
      </c>
      <c r="I280" s="36">
        <v>1</v>
      </c>
      <c r="J280" s="37">
        <v>1</v>
      </c>
      <c r="K280" s="35">
        <f t="shared" si="76"/>
        <v>2</v>
      </c>
      <c r="L280" s="34">
        <v>2</v>
      </c>
      <c r="M280" s="34">
        <v>0</v>
      </c>
      <c r="N280" s="34">
        <v>2</v>
      </c>
      <c r="O280" s="35">
        <f t="shared" si="77"/>
        <v>4</v>
      </c>
      <c r="P280" s="28"/>
      <c r="Q280" s="28"/>
      <c r="R280" s="28"/>
      <c r="S280" s="35"/>
      <c r="T280" s="35">
        <f t="shared" si="78"/>
        <v>8</v>
      </c>
    </row>
    <row r="281" spans="3:20" ht="15.75" x14ac:dyDescent="0.25">
      <c r="C281" s="5" t="s">
        <v>61</v>
      </c>
      <c r="D281" s="34">
        <v>267</v>
      </c>
      <c r="E281" s="34">
        <v>203</v>
      </c>
      <c r="F281" s="34">
        <v>224</v>
      </c>
      <c r="G281" s="35">
        <f t="shared" si="75"/>
        <v>694</v>
      </c>
      <c r="H281" s="36">
        <v>187</v>
      </c>
      <c r="I281" s="36">
        <v>218</v>
      </c>
      <c r="J281" s="37">
        <v>225</v>
      </c>
      <c r="K281" s="35">
        <f t="shared" si="76"/>
        <v>630</v>
      </c>
      <c r="L281" s="34">
        <v>250</v>
      </c>
      <c r="M281" s="34">
        <v>211</v>
      </c>
      <c r="N281" s="34">
        <v>210</v>
      </c>
      <c r="O281" s="35">
        <f t="shared" si="77"/>
        <v>671</v>
      </c>
      <c r="P281" s="28"/>
      <c r="Q281" s="28"/>
      <c r="R281" s="28"/>
      <c r="S281" s="35"/>
      <c r="T281" s="35">
        <f t="shared" si="78"/>
        <v>1995</v>
      </c>
    </row>
    <row r="282" spans="3:20" ht="15.75" x14ac:dyDescent="0.25">
      <c r="C282" s="5" t="s">
        <v>62</v>
      </c>
      <c r="D282" s="34">
        <v>75</v>
      </c>
      <c r="E282" s="34">
        <v>54</v>
      </c>
      <c r="F282" s="34">
        <v>77</v>
      </c>
      <c r="G282" s="35">
        <f t="shared" si="75"/>
        <v>206</v>
      </c>
      <c r="H282" s="28">
        <v>56</v>
      </c>
      <c r="I282" s="28">
        <v>80</v>
      </c>
      <c r="J282" s="38">
        <v>68</v>
      </c>
      <c r="K282" s="35">
        <f t="shared" si="76"/>
        <v>204</v>
      </c>
      <c r="L282" s="34">
        <v>74</v>
      </c>
      <c r="M282" s="34">
        <v>69</v>
      </c>
      <c r="N282" s="34">
        <v>63</v>
      </c>
      <c r="O282" s="35">
        <f t="shared" si="77"/>
        <v>206</v>
      </c>
      <c r="P282" s="28"/>
      <c r="Q282" s="28"/>
      <c r="R282" s="28"/>
      <c r="S282" s="35"/>
      <c r="T282" s="35">
        <f t="shared" si="78"/>
        <v>616</v>
      </c>
    </row>
    <row r="283" spans="3:20" ht="15.75" x14ac:dyDescent="0.25">
      <c r="C283" s="5" t="s">
        <v>63</v>
      </c>
      <c r="D283" s="34">
        <v>11</v>
      </c>
      <c r="E283" s="34">
        <v>14</v>
      </c>
      <c r="F283" s="34">
        <v>21</v>
      </c>
      <c r="G283" s="35">
        <f t="shared" si="75"/>
        <v>46</v>
      </c>
      <c r="H283" s="36">
        <v>14</v>
      </c>
      <c r="I283" s="36">
        <v>17</v>
      </c>
      <c r="J283" s="37">
        <v>11</v>
      </c>
      <c r="K283" s="35">
        <f t="shared" si="76"/>
        <v>42</v>
      </c>
      <c r="L283" s="34">
        <v>11</v>
      </c>
      <c r="M283" s="34">
        <v>5</v>
      </c>
      <c r="N283" s="34">
        <v>7</v>
      </c>
      <c r="O283" s="35">
        <f t="shared" si="77"/>
        <v>23</v>
      </c>
      <c r="P283" s="28"/>
      <c r="Q283" s="28"/>
      <c r="R283" s="28"/>
      <c r="S283" s="35"/>
      <c r="T283" s="35">
        <f t="shared" si="78"/>
        <v>111</v>
      </c>
    </row>
    <row r="284" spans="3:20" ht="15.75" x14ac:dyDescent="0.25">
      <c r="C284" s="5" t="s">
        <v>64</v>
      </c>
      <c r="D284" s="34">
        <v>2</v>
      </c>
      <c r="E284" s="34">
        <v>3</v>
      </c>
      <c r="F284" s="34">
        <v>0</v>
      </c>
      <c r="G284" s="35">
        <f t="shared" si="75"/>
        <v>5</v>
      </c>
      <c r="H284" s="28">
        <v>2</v>
      </c>
      <c r="I284" s="34">
        <v>0</v>
      </c>
      <c r="J284" s="38">
        <v>2</v>
      </c>
      <c r="K284" s="35">
        <f t="shared" si="76"/>
        <v>4</v>
      </c>
      <c r="L284" s="34">
        <v>4</v>
      </c>
      <c r="M284" s="34">
        <v>3</v>
      </c>
      <c r="N284" s="34">
        <v>1</v>
      </c>
      <c r="O284" s="35">
        <f t="shared" si="77"/>
        <v>8</v>
      </c>
      <c r="P284" s="28"/>
      <c r="Q284" s="28"/>
      <c r="R284" s="28"/>
      <c r="S284" s="35"/>
      <c r="T284" s="35">
        <f t="shared" si="78"/>
        <v>17</v>
      </c>
    </row>
    <row r="285" spans="3:20" ht="15.75" x14ac:dyDescent="0.25">
      <c r="C285" s="5" t="s">
        <v>67</v>
      </c>
      <c r="D285" s="34">
        <v>7</v>
      </c>
      <c r="E285" s="34">
        <v>5</v>
      </c>
      <c r="F285" s="34">
        <v>4</v>
      </c>
      <c r="G285" s="35">
        <f t="shared" si="75"/>
        <v>16</v>
      </c>
      <c r="H285" s="36">
        <v>3</v>
      </c>
      <c r="I285" s="36">
        <v>2</v>
      </c>
      <c r="J285" s="37">
        <v>3</v>
      </c>
      <c r="K285" s="35">
        <f t="shared" si="76"/>
        <v>8</v>
      </c>
      <c r="L285" s="34">
        <v>4</v>
      </c>
      <c r="M285" s="34">
        <v>9</v>
      </c>
      <c r="N285" s="34">
        <v>7</v>
      </c>
      <c r="O285" s="35">
        <f t="shared" si="77"/>
        <v>20</v>
      </c>
      <c r="P285" s="28"/>
      <c r="Q285" s="28"/>
      <c r="R285" s="28"/>
      <c r="S285" s="35"/>
      <c r="T285" s="35">
        <f t="shared" si="78"/>
        <v>44</v>
      </c>
    </row>
    <row r="286" spans="3:20" ht="15.75" x14ac:dyDescent="0.25">
      <c r="C286" s="5" t="s">
        <v>68</v>
      </c>
      <c r="D286" s="34">
        <v>15</v>
      </c>
      <c r="E286" s="34">
        <v>24</v>
      </c>
      <c r="F286" s="34">
        <v>15</v>
      </c>
      <c r="G286" s="35">
        <f t="shared" si="75"/>
        <v>54</v>
      </c>
      <c r="H286" s="36">
        <v>18</v>
      </c>
      <c r="I286" s="36">
        <v>44</v>
      </c>
      <c r="J286" s="37">
        <v>56</v>
      </c>
      <c r="K286" s="35">
        <f t="shared" si="76"/>
        <v>118</v>
      </c>
      <c r="L286" s="34">
        <v>51</v>
      </c>
      <c r="M286" s="34">
        <v>37</v>
      </c>
      <c r="N286" s="34">
        <v>32</v>
      </c>
      <c r="O286" s="35">
        <f t="shared" si="77"/>
        <v>120</v>
      </c>
      <c r="P286" s="28"/>
      <c r="Q286" s="28"/>
      <c r="R286" s="28"/>
      <c r="S286" s="35"/>
      <c r="T286" s="35">
        <f t="shared" si="78"/>
        <v>292</v>
      </c>
    </row>
    <row r="287" spans="3:20" ht="15.75" x14ac:dyDescent="0.25">
      <c r="C287" s="52" t="s">
        <v>69</v>
      </c>
      <c r="D287" s="35">
        <f t="shared" ref="D287:T287" si="79">SUM(D274:D286)</f>
        <v>841</v>
      </c>
      <c r="E287" s="35">
        <f t="shared" si="79"/>
        <v>693</v>
      </c>
      <c r="F287" s="35">
        <f t="shared" si="79"/>
        <v>769</v>
      </c>
      <c r="G287" s="35">
        <f t="shared" si="79"/>
        <v>2303</v>
      </c>
      <c r="H287" s="35">
        <f t="shared" si="79"/>
        <v>602</v>
      </c>
      <c r="I287" s="35">
        <f t="shared" si="79"/>
        <v>739</v>
      </c>
      <c r="J287" s="35">
        <f t="shared" si="79"/>
        <v>667</v>
      </c>
      <c r="K287" s="35">
        <f t="shared" si="79"/>
        <v>2008</v>
      </c>
      <c r="L287" s="35">
        <f t="shared" si="79"/>
        <v>1104</v>
      </c>
      <c r="M287" s="35">
        <f t="shared" si="79"/>
        <v>1003</v>
      </c>
      <c r="N287" s="35">
        <f t="shared" si="79"/>
        <v>961</v>
      </c>
      <c r="O287" s="35">
        <f t="shared" si="79"/>
        <v>3068</v>
      </c>
      <c r="P287" s="35">
        <f t="shared" si="79"/>
        <v>0</v>
      </c>
      <c r="Q287" s="35">
        <f t="shared" si="79"/>
        <v>0</v>
      </c>
      <c r="R287" s="35">
        <f t="shared" si="79"/>
        <v>0</v>
      </c>
      <c r="S287" s="35">
        <f t="shared" si="79"/>
        <v>0</v>
      </c>
      <c r="T287" s="35">
        <f t="shared" si="79"/>
        <v>7379</v>
      </c>
    </row>
    <row r="289" spans="3:20" ht="15.75" thickBot="1" x14ac:dyDescent="0.3"/>
    <row r="290" spans="3:20" ht="15.75" x14ac:dyDescent="0.25">
      <c r="C290" s="72" t="s">
        <v>90</v>
      </c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4"/>
    </row>
    <row r="291" spans="3:20" ht="15.75" x14ac:dyDescent="0.25">
      <c r="C291" s="78" t="s">
        <v>71</v>
      </c>
      <c r="D291" s="75" t="s">
        <v>2</v>
      </c>
      <c r="E291" s="75"/>
      <c r="F291" s="75"/>
      <c r="G291" s="75"/>
      <c r="H291" s="75" t="s">
        <v>3</v>
      </c>
      <c r="I291" s="75"/>
      <c r="J291" s="75"/>
      <c r="K291" s="75"/>
      <c r="L291" s="75" t="s">
        <v>4</v>
      </c>
      <c r="M291" s="75"/>
      <c r="N291" s="75"/>
      <c r="O291" s="75"/>
      <c r="P291" s="75" t="s">
        <v>5</v>
      </c>
      <c r="Q291" s="75"/>
      <c r="R291" s="75"/>
      <c r="S291" s="75"/>
      <c r="T291" s="76" t="s">
        <v>6</v>
      </c>
    </row>
    <row r="292" spans="3:20" ht="16.5" thickBot="1" x14ac:dyDescent="0.3">
      <c r="C292" s="79"/>
      <c r="D292" s="51" t="s">
        <v>7</v>
      </c>
      <c r="E292" s="51" t="s">
        <v>8</v>
      </c>
      <c r="F292" s="51" t="s">
        <v>9</v>
      </c>
      <c r="G292" s="51" t="s">
        <v>10</v>
      </c>
      <c r="H292" s="51" t="s">
        <v>11</v>
      </c>
      <c r="I292" s="51" t="s">
        <v>12</v>
      </c>
      <c r="J292" s="51" t="s">
        <v>13</v>
      </c>
      <c r="K292" s="51" t="s">
        <v>14</v>
      </c>
      <c r="L292" s="51" t="s">
        <v>15</v>
      </c>
      <c r="M292" s="51" t="s">
        <v>16</v>
      </c>
      <c r="N292" s="51" t="s">
        <v>17</v>
      </c>
      <c r="O292" s="51" t="s">
        <v>18</v>
      </c>
      <c r="P292" s="51" t="s">
        <v>19</v>
      </c>
      <c r="Q292" s="51" t="s">
        <v>20</v>
      </c>
      <c r="R292" s="51" t="s">
        <v>21</v>
      </c>
      <c r="S292" s="51" t="s">
        <v>22</v>
      </c>
      <c r="T292" s="77"/>
    </row>
    <row r="293" spans="3:20" ht="15.75" x14ac:dyDescent="0.25">
      <c r="C293" s="6" t="s">
        <v>24</v>
      </c>
      <c r="D293" s="34">
        <v>204</v>
      </c>
      <c r="E293" s="34">
        <v>123</v>
      </c>
      <c r="F293" s="34">
        <v>158</v>
      </c>
      <c r="G293" s="35">
        <f>+SUM(D293:F293)</f>
        <v>485</v>
      </c>
      <c r="H293" s="28">
        <v>110</v>
      </c>
      <c r="I293" s="28">
        <v>115</v>
      </c>
      <c r="J293" s="38">
        <v>127</v>
      </c>
      <c r="K293" s="35">
        <f>SUM(H293:J293)</f>
        <v>352</v>
      </c>
      <c r="L293" s="34">
        <v>133</v>
      </c>
      <c r="M293" s="34">
        <v>127</v>
      </c>
      <c r="N293" s="34">
        <v>143</v>
      </c>
      <c r="O293" s="35">
        <f>SUM(L293:N293)</f>
        <v>403</v>
      </c>
      <c r="P293" s="28"/>
      <c r="Q293" s="28"/>
      <c r="R293" s="28"/>
      <c r="S293" s="35"/>
      <c r="T293" s="35">
        <f>SUM(G293,O293,K293, S293)</f>
        <v>1240</v>
      </c>
    </row>
    <row r="294" spans="3:20" ht="15.75" x14ac:dyDescent="0.25">
      <c r="C294" s="5" t="s">
        <v>26</v>
      </c>
      <c r="D294" s="34">
        <v>146</v>
      </c>
      <c r="E294" s="34">
        <v>120</v>
      </c>
      <c r="F294" s="34">
        <v>126</v>
      </c>
      <c r="G294" s="35">
        <f t="shared" ref="G294:G305" si="80">+SUM(D294:F294)</f>
        <v>392</v>
      </c>
      <c r="H294" s="28">
        <v>98</v>
      </c>
      <c r="I294" s="28">
        <v>126</v>
      </c>
      <c r="J294" s="38">
        <v>112</v>
      </c>
      <c r="K294" s="35">
        <f t="shared" ref="K294:K305" si="81">SUM(H294:J294)</f>
        <v>336</v>
      </c>
      <c r="L294" s="34">
        <v>130</v>
      </c>
      <c r="M294" s="34">
        <v>129</v>
      </c>
      <c r="N294" s="34">
        <v>105</v>
      </c>
      <c r="O294" s="35">
        <f t="shared" ref="O294:O305" si="82">SUM(L294:N294)</f>
        <v>364</v>
      </c>
      <c r="P294" s="28"/>
      <c r="Q294" s="28"/>
      <c r="R294" s="28"/>
      <c r="S294" s="35"/>
      <c r="T294" s="35">
        <f t="shared" ref="T294:T305" si="83">SUM(G294,O294,K294, S294)</f>
        <v>1092</v>
      </c>
    </row>
    <row r="295" spans="3:20" ht="15.75" x14ac:dyDescent="0.25">
      <c r="C295" s="5" t="s">
        <v>28</v>
      </c>
      <c r="D295" s="34">
        <v>0</v>
      </c>
      <c r="E295" s="34">
        <v>1</v>
      </c>
      <c r="F295" s="34">
        <v>2</v>
      </c>
      <c r="G295" s="35">
        <f t="shared" si="80"/>
        <v>3</v>
      </c>
      <c r="H295" s="28">
        <v>1</v>
      </c>
      <c r="I295" s="34">
        <v>0</v>
      </c>
      <c r="J295" s="38">
        <v>4</v>
      </c>
      <c r="K295" s="35">
        <f t="shared" si="81"/>
        <v>5</v>
      </c>
      <c r="L295" s="34">
        <v>4</v>
      </c>
      <c r="M295" s="34">
        <v>1</v>
      </c>
      <c r="N295" s="34">
        <v>2</v>
      </c>
      <c r="O295" s="35">
        <f t="shared" si="82"/>
        <v>7</v>
      </c>
      <c r="P295" s="28"/>
      <c r="Q295" s="28"/>
      <c r="R295" s="28"/>
      <c r="S295" s="35"/>
      <c r="T295" s="35">
        <f t="shared" si="83"/>
        <v>15</v>
      </c>
    </row>
    <row r="296" spans="3:20" ht="15.75" x14ac:dyDescent="0.25">
      <c r="C296" s="5" t="s">
        <v>59</v>
      </c>
      <c r="D296" s="34">
        <v>9</v>
      </c>
      <c r="E296" s="34">
        <v>2</v>
      </c>
      <c r="F296" s="34">
        <v>3</v>
      </c>
      <c r="G296" s="35">
        <f>+SUM(D296:F296)</f>
        <v>14</v>
      </c>
      <c r="H296" s="36">
        <v>2</v>
      </c>
      <c r="I296" s="36">
        <v>7</v>
      </c>
      <c r="J296" s="37">
        <v>4</v>
      </c>
      <c r="K296" s="35">
        <f>SUM(H296:J296)</f>
        <v>13</v>
      </c>
      <c r="L296" s="34">
        <v>313</v>
      </c>
      <c r="M296" s="34">
        <v>348</v>
      </c>
      <c r="N296" s="34">
        <v>352</v>
      </c>
      <c r="O296" s="35">
        <f t="shared" si="82"/>
        <v>1013</v>
      </c>
      <c r="P296" s="28"/>
      <c r="Q296" s="28"/>
      <c r="R296" s="28"/>
      <c r="S296" s="35"/>
      <c r="T296" s="35">
        <f>SUM(G296,O296,K296, S296)</f>
        <v>1040</v>
      </c>
    </row>
    <row r="297" spans="3:20" ht="15.75" x14ac:dyDescent="0.25">
      <c r="C297" s="5" t="s">
        <v>30</v>
      </c>
      <c r="D297" s="34">
        <v>20</v>
      </c>
      <c r="E297" s="34">
        <v>16</v>
      </c>
      <c r="F297" s="34">
        <v>7</v>
      </c>
      <c r="G297" s="35">
        <f t="shared" si="80"/>
        <v>43</v>
      </c>
      <c r="H297" s="28">
        <v>11</v>
      </c>
      <c r="I297" s="28">
        <v>12</v>
      </c>
      <c r="J297" s="38">
        <v>14</v>
      </c>
      <c r="K297" s="35">
        <f t="shared" si="81"/>
        <v>37</v>
      </c>
      <c r="L297" s="34">
        <v>16</v>
      </c>
      <c r="M297" s="34">
        <v>19</v>
      </c>
      <c r="N297" s="34">
        <v>25</v>
      </c>
      <c r="O297" s="35">
        <f t="shared" si="82"/>
        <v>60</v>
      </c>
      <c r="P297" s="28"/>
      <c r="Q297" s="28"/>
      <c r="R297" s="28"/>
      <c r="S297" s="35"/>
      <c r="T297" s="35">
        <f t="shared" si="83"/>
        <v>140</v>
      </c>
    </row>
    <row r="298" spans="3:20" ht="15.75" x14ac:dyDescent="0.25">
      <c r="C298" s="5" t="s">
        <v>32</v>
      </c>
      <c r="D298" s="34">
        <v>0</v>
      </c>
      <c r="E298" s="34">
        <v>0</v>
      </c>
      <c r="F298" s="34">
        <v>0</v>
      </c>
      <c r="G298" s="35">
        <f t="shared" si="80"/>
        <v>0</v>
      </c>
      <c r="H298" s="34">
        <v>0</v>
      </c>
      <c r="I298" s="34">
        <v>0</v>
      </c>
      <c r="J298" s="38">
        <v>1</v>
      </c>
      <c r="K298" s="35">
        <f t="shared" si="81"/>
        <v>1</v>
      </c>
      <c r="L298" s="34">
        <v>0</v>
      </c>
      <c r="M298" s="34">
        <v>1</v>
      </c>
      <c r="N298" s="34">
        <v>0</v>
      </c>
      <c r="O298" s="35">
        <f t="shared" si="82"/>
        <v>1</v>
      </c>
      <c r="P298" s="28"/>
      <c r="Q298" s="28"/>
      <c r="R298" s="28"/>
      <c r="S298" s="35"/>
      <c r="T298" s="35">
        <f t="shared" si="83"/>
        <v>2</v>
      </c>
    </row>
    <row r="299" spans="3:20" ht="15.75" x14ac:dyDescent="0.25">
      <c r="C299" s="5" t="s">
        <v>60</v>
      </c>
      <c r="D299" s="34">
        <v>0</v>
      </c>
      <c r="E299" s="34">
        <v>0</v>
      </c>
      <c r="F299" s="34">
        <v>0</v>
      </c>
      <c r="G299" s="35">
        <f t="shared" si="80"/>
        <v>0</v>
      </c>
      <c r="H299" s="34">
        <v>0</v>
      </c>
      <c r="I299" s="36">
        <v>1</v>
      </c>
      <c r="J299" s="34">
        <v>0</v>
      </c>
      <c r="K299" s="35">
        <f t="shared" si="81"/>
        <v>1</v>
      </c>
      <c r="L299" s="34">
        <v>3</v>
      </c>
      <c r="M299" s="34">
        <v>0</v>
      </c>
      <c r="N299" s="34">
        <v>1</v>
      </c>
      <c r="O299" s="35">
        <f t="shared" si="82"/>
        <v>4</v>
      </c>
      <c r="P299" s="28"/>
      <c r="Q299" s="28"/>
      <c r="R299" s="28"/>
      <c r="S299" s="35"/>
      <c r="T299" s="35">
        <f t="shared" si="83"/>
        <v>5</v>
      </c>
    </row>
    <row r="300" spans="3:20" ht="15.75" x14ac:dyDescent="0.25">
      <c r="C300" s="5" t="s">
        <v>61</v>
      </c>
      <c r="D300" s="34">
        <v>348</v>
      </c>
      <c r="E300" s="34">
        <v>234</v>
      </c>
      <c r="F300" s="34">
        <v>233</v>
      </c>
      <c r="G300" s="35">
        <f t="shared" si="80"/>
        <v>815</v>
      </c>
      <c r="H300" s="36">
        <v>200</v>
      </c>
      <c r="I300" s="36">
        <v>221</v>
      </c>
      <c r="J300" s="34">
        <v>235</v>
      </c>
      <c r="K300" s="35">
        <f t="shared" si="81"/>
        <v>656</v>
      </c>
      <c r="L300" s="34">
        <v>241</v>
      </c>
      <c r="M300" s="34">
        <v>253</v>
      </c>
      <c r="N300" s="34">
        <v>256</v>
      </c>
      <c r="O300" s="35">
        <f t="shared" si="82"/>
        <v>750</v>
      </c>
      <c r="P300" s="28"/>
      <c r="Q300" s="28"/>
      <c r="R300" s="28"/>
      <c r="S300" s="35"/>
      <c r="T300" s="35">
        <f t="shared" si="83"/>
        <v>2221</v>
      </c>
    </row>
    <row r="301" spans="3:20" ht="15.75" x14ac:dyDescent="0.25">
      <c r="C301" s="5" t="s">
        <v>62</v>
      </c>
      <c r="D301" s="34">
        <v>92</v>
      </c>
      <c r="E301" s="34">
        <v>72</v>
      </c>
      <c r="F301" s="34">
        <v>94</v>
      </c>
      <c r="G301" s="35">
        <f t="shared" si="80"/>
        <v>258</v>
      </c>
      <c r="H301" s="28">
        <v>52</v>
      </c>
      <c r="I301" s="28">
        <v>62</v>
      </c>
      <c r="J301" s="34">
        <v>86</v>
      </c>
      <c r="K301" s="35">
        <f t="shared" si="81"/>
        <v>200</v>
      </c>
      <c r="L301" s="34">
        <v>61</v>
      </c>
      <c r="M301" s="34">
        <v>84</v>
      </c>
      <c r="N301" s="34">
        <v>75</v>
      </c>
      <c r="O301" s="35">
        <f t="shared" si="82"/>
        <v>220</v>
      </c>
      <c r="P301" s="28"/>
      <c r="Q301" s="28"/>
      <c r="R301" s="28"/>
      <c r="S301" s="35"/>
      <c r="T301" s="35">
        <f t="shared" si="83"/>
        <v>678</v>
      </c>
    </row>
    <row r="302" spans="3:20" ht="15.75" x14ac:dyDescent="0.25">
      <c r="C302" s="5" t="s">
        <v>63</v>
      </c>
      <c r="D302" s="34">
        <v>10</v>
      </c>
      <c r="E302" s="34">
        <v>3</v>
      </c>
      <c r="F302" s="34">
        <v>9</v>
      </c>
      <c r="G302" s="35">
        <f t="shared" si="80"/>
        <v>22</v>
      </c>
      <c r="H302" s="36">
        <v>4</v>
      </c>
      <c r="I302" s="36">
        <v>7</v>
      </c>
      <c r="J302" s="34">
        <v>9</v>
      </c>
      <c r="K302" s="35">
        <f t="shared" si="81"/>
        <v>20</v>
      </c>
      <c r="L302" s="34">
        <v>3</v>
      </c>
      <c r="M302" s="34">
        <v>8</v>
      </c>
      <c r="N302" s="34">
        <v>4</v>
      </c>
      <c r="O302" s="35">
        <f t="shared" si="82"/>
        <v>15</v>
      </c>
      <c r="P302" s="28"/>
      <c r="Q302" s="28"/>
      <c r="R302" s="28"/>
      <c r="S302" s="35"/>
      <c r="T302" s="35">
        <f t="shared" si="83"/>
        <v>57</v>
      </c>
    </row>
    <row r="303" spans="3:20" ht="15.75" x14ac:dyDescent="0.25">
      <c r="C303" s="5" t="s">
        <v>64</v>
      </c>
      <c r="D303" s="34">
        <v>3</v>
      </c>
      <c r="E303" s="34">
        <v>6</v>
      </c>
      <c r="F303" s="34">
        <v>2</v>
      </c>
      <c r="G303" s="35">
        <f t="shared" si="80"/>
        <v>11</v>
      </c>
      <c r="H303" s="28">
        <v>1</v>
      </c>
      <c r="I303" s="28">
        <v>4</v>
      </c>
      <c r="J303" s="34">
        <v>0</v>
      </c>
      <c r="K303" s="35">
        <f t="shared" si="81"/>
        <v>5</v>
      </c>
      <c r="L303" s="34">
        <v>1</v>
      </c>
      <c r="M303" s="34">
        <v>1</v>
      </c>
      <c r="N303" s="34">
        <v>7</v>
      </c>
      <c r="O303" s="35">
        <f t="shared" si="82"/>
        <v>9</v>
      </c>
      <c r="P303" s="28"/>
      <c r="Q303" s="28"/>
      <c r="R303" s="28"/>
      <c r="S303" s="35"/>
      <c r="T303" s="35">
        <f t="shared" si="83"/>
        <v>25</v>
      </c>
    </row>
    <row r="304" spans="3:20" ht="15.75" x14ac:dyDescent="0.25">
      <c r="C304" s="5" t="s">
        <v>67</v>
      </c>
      <c r="D304" s="34">
        <v>1</v>
      </c>
      <c r="E304" s="34">
        <v>5</v>
      </c>
      <c r="F304" s="34">
        <v>4</v>
      </c>
      <c r="G304" s="35">
        <f t="shared" si="80"/>
        <v>10</v>
      </c>
      <c r="H304" s="36">
        <v>7</v>
      </c>
      <c r="I304" s="36">
        <v>14</v>
      </c>
      <c r="J304" s="34">
        <v>7</v>
      </c>
      <c r="K304" s="35">
        <f t="shared" si="81"/>
        <v>28</v>
      </c>
      <c r="L304" s="34">
        <v>27</v>
      </c>
      <c r="M304" s="34">
        <v>2</v>
      </c>
      <c r="N304" s="34">
        <v>18</v>
      </c>
      <c r="O304" s="35">
        <f t="shared" si="82"/>
        <v>47</v>
      </c>
      <c r="P304" s="28"/>
      <c r="Q304" s="28"/>
      <c r="R304" s="28"/>
      <c r="S304" s="35"/>
      <c r="T304" s="35">
        <f t="shared" si="83"/>
        <v>85</v>
      </c>
    </row>
    <row r="305" spans="3:20" ht="15.75" x14ac:dyDescent="0.25">
      <c r="C305" s="5" t="s">
        <v>68</v>
      </c>
      <c r="D305" s="34">
        <v>35</v>
      </c>
      <c r="E305" s="34">
        <v>24</v>
      </c>
      <c r="F305" s="34">
        <v>29</v>
      </c>
      <c r="G305" s="35">
        <f t="shared" si="80"/>
        <v>88</v>
      </c>
      <c r="H305" s="36">
        <v>27</v>
      </c>
      <c r="I305" s="36">
        <v>33</v>
      </c>
      <c r="J305" s="34">
        <v>49</v>
      </c>
      <c r="K305" s="35">
        <f t="shared" si="81"/>
        <v>109</v>
      </c>
      <c r="L305" s="34">
        <v>49</v>
      </c>
      <c r="M305" s="34">
        <v>41</v>
      </c>
      <c r="N305" s="34">
        <v>45</v>
      </c>
      <c r="O305" s="35">
        <f t="shared" si="82"/>
        <v>135</v>
      </c>
      <c r="P305" s="28"/>
      <c r="Q305" s="28"/>
      <c r="R305" s="28"/>
      <c r="S305" s="35"/>
      <c r="T305" s="35">
        <f t="shared" si="83"/>
        <v>332</v>
      </c>
    </row>
    <row r="306" spans="3:20" ht="15.75" x14ac:dyDescent="0.25">
      <c r="C306" s="52" t="s">
        <v>69</v>
      </c>
      <c r="D306" s="35">
        <f t="shared" ref="D306:T306" si="84">SUM(D293:D305)</f>
        <v>868</v>
      </c>
      <c r="E306" s="35">
        <f t="shared" si="84"/>
        <v>606</v>
      </c>
      <c r="F306" s="35">
        <f t="shared" si="84"/>
        <v>667</v>
      </c>
      <c r="G306" s="35">
        <f t="shared" si="84"/>
        <v>2141</v>
      </c>
      <c r="H306" s="35">
        <f t="shared" si="84"/>
        <v>513</v>
      </c>
      <c r="I306" s="35">
        <f t="shared" si="84"/>
        <v>602</v>
      </c>
      <c r="J306" s="35">
        <f t="shared" si="84"/>
        <v>648</v>
      </c>
      <c r="K306" s="35">
        <f t="shared" si="84"/>
        <v>1763</v>
      </c>
      <c r="L306" s="35">
        <f t="shared" si="84"/>
        <v>981</v>
      </c>
      <c r="M306" s="35">
        <f t="shared" si="84"/>
        <v>1014</v>
      </c>
      <c r="N306" s="35">
        <f t="shared" si="84"/>
        <v>1033</v>
      </c>
      <c r="O306" s="35">
        <f t="shared" si="84"/>
        <v>3028</v>
      </c>
      <c r="P306" s="35">
        <f t="shared" si="84"/>
        <v>0</v>
      </c>
      <c r="Q306" s="35">
        <f t="shared" si="84"/>
        <v>0</v>
      </c>
      <c r="R306" s="35">
        <f t="shared" si="84"/>
        <v>0</v>
      </c>
      <c r="S306" s="35">
        <f t="shared" si="84"/>
        <v>0</v>
      </c>
      <c r="T306" s="35">
        <f t="shared" si="84"/>
        <v>6932</v>
      </c>
    </row>
    <row r="309" spans="3:20" ht="15.75" thickBot="1" x14ac:dyDescent="0.3"/>
    <row r="310" spans="3:20" ht="15.75" x14ac:dyDescent="0.25">
      <c r="C310" s="80" t="s">
        <v>91</v>
      </c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2"/>
    </row>
    <row r="311" spans="3:20" ht="15.75" x14ac:dyDescent="0.25">
      <c r="C311" s="78" t="s">
        <v>71</v>
      </c>
      <c r="D311" s="75" t="s">
        <v>2</v>
      </c>
      <c r="E311" s="75"/>
      <c r="F311" s="75"/>
      <c r="G311" s="75"/>
      <c r="H311" s="75" t="s">
        <v>3</v>
      </c>
      <c r="I311" s="75"/>
      <c r="J311" s="75"/>
      <c r="K311" s="75"/>
      <c r="L311" s="75" t="s">
        <v>4</v>
      </c>
      <c r="M311" s="75"/>
      <c r="N311" s="75"/>
      <c r="O311" s="75"/>
      <c r="P311" s="75" t="s">
        <v>5</v>
      </c>
      <c r="Q311" s="75"/>
      <c r="R311" s="75"/>
      <c r="S311" s="75"/>
      <c r="T311" s="76" t="s">
        <v>6</v>
      </c>
    </row>
    <row r="312" spans="3:20" ht="16.5" thickBot="1" x14ac:dyDescent="0.3">
      <c r="C312" s="79"/>
      <c r="D312" s="51" t="s">
        <v>7</v>
      </c>
      <c r="E312" s="51" t="s">
        <v>8</v>
      </c>
      <c r="F312" s="51" t="s">
        <v>9</v>
      </c>
      <c r="G312" s="51" t="s">
        <v>10</v>
      </c>
      <c r="H312" s="51" t="s">
        <v>11</v>
      </c>
      <c r="I312" s="51" t="s">
        <v>12</v>
      </c>
      <c r="J312" s="51" t="s">
        <v>13</v>
      </c>
      <c r="K312" s="51" t="s">
        <v>14</v>
      </c>
      <c r="L312" s="51" t="s">
        <v>15</v>
      </c>
      <c r="M312" s="51" t="s">
        <v>16</v>
      </c>
      <c r="N312" s="51" t="s">
        <v>17</v>
      </c>
      <c r="O312" s="51" t="s">
        <v>18</v>
      </c>
      <c r="P312" s="51" t="s">
        <v>19</v>
      </c>
      <c r="Q312" s="51" t="s">
        <v>20</v>
      </c>
      <c r="R312" s="51" t="s">
        <v>21</v>
      </c>
      <c r="S312" s="51" t="s">
        <v>22</v>
      </c>
      <c r="T312" s="77"/>
    </row>
    <row r="313" spans="3:20" ht="15.75" x14ac:dyDescent="0.25">
      <c r="C313" s="6" t="s">
        <v>24</v>
      </c>
      <c r="D313" s="34">
        <v>276</v>
      </c>
      <c r="E313" s="34">
        <v>290</v>
      </c>
      <c r="F313" s="34">
        <v>392</v>
      </c>
      <c r="G313" s="35">
        <f>+SUM(D313:F313)</f>
        <v>958</v>
      </c>
      <c r="H313" s="28">
        <v>267</v>
      </c>
      <c r="I313" s="28">
        <v>326</v>
      </c>
      <c r="J313" s="34">
        <v>325</v>
      </c>
      <c r="K313" s="35">
        <f>SUM(H313:J313)</f>
        <v>918</v>
      </c>
      <c r="L313" s="34">
        <v>300</v>
      </c>
      <c r="M313" s="34">
        <v>323</v>
      </c>
      <c r="N313" s="34">
        <v>292</v>
      </c>
      <c r="O313" s="35">
        <f>SUM(L313:N313)</f>
        <v>915</v>
      </c>
      <c r="P313" s="28"/>
      <c r="Q313" s="28"/>
      <c r="R313" s="28"/>
      <c r="S313" s="35"/>
      <c r="T313" s="35">
        <f>SUM(G313,O313,K313, S313)</f>
        <v>2791</v>
      </c>
    </row>
    <row r="314" spans="3:20" ht="15.75" x14ac:dyDescent="0.25">
      <c r="C314" s="5" t="s">
        <v>26</v>
      </c>
      <c r="D314" s="34">
        <v>241</v>
      </c>
      <c r="E314" s="34">
        <v>278</v>
      </c>
      <c r="F314" s="34">
        <v>288</v>
      </c>
      <c r="G314" s="35">
        <f t="shared" ref="G314:G325" si="85">+SUM(D314:F314)</f>
        <v>807</v>
      </c>
      <c r="H314" s="28">
        <v>204</v>
      </c>
      <c r="I314" s="28">
        <v>294</v>
      </c>
      <c r="J314" s="34">
        <v>365</v>
      </c>
      <c r="K314" s="35">
        <f t="shared" ref="K314:K325" si="86">SUM(H314:J314)</f>
        <v>863</v>
      </c>
      <c r="L314" s="34">
        <v>276</v>
      </c>
      <c r="M314" s="34">
        <v>257</v>
      </c>
      <c r="N314" s="34">
        <v>277</v>
      </c>
      <c r="O314" s="35">
        <f t="shared" ref="O314:O325" si="87">SUM(L314:N314)</f>
        <v>810</v>
      </c>
      <c r="P314" s="28"/>
      <c r="Q314" s="28"/>
      <c r="R314" s="28"/>
      <c r="S314" s="35"/>
      <c r="T314" s="35">
        <f t="shared" ref="T314:T325" si="88">SUM(G314,O314,K314, S314)</f>
        <v>2480</v>
      </c>
    </row>
    <row r="315" spans="3:20" ht="15.75" x14ac:dyDescent="0.25">
      <c r="C315" s="5" t="s">
        <v>28</v>
      </c>
      <c r="D315" s="34">
        <v>3</v>
      </c>
      <c r="E315" s="34">
        <v>5</v>
      </c>
      <c r="F315" s="34">
        <v>5</v>
      </c>
      <c r="G315" s="35">
        <f t="shared" si="85"/>
        <v>13</v>
      </c>
      <c r="H315" s="28">
        <v>5</v>
      </c>
      <c r="I315" s="28">
        <v>5</v>
      </c>
      <c r="J315" s="34">
        <v>3</v>
      </c>
      <c r="K315" s="35">
        <f t="shared" si="86"/>
        <v>13</v>
      </c>
      <c r="L315" s="34">
        <v>8</v>
      </c>
      <c r="M315" s="34">
        <v>2</v>
      </c>
      <c r="N315" s="34">
        <v>13</v>
      </c>
      <c r="O315" s="35">
        <f t="shared" si="87"/>
        <v>23</v>
      </c>
      <c r="P315" s="28"/>
      <c r="Q315" s="28"/>
      <c r="R315" s="28"/>
      <c r="S315" s="35"/>
      <c r="T315" s="35">
        <f t="shared" si="88"/>
        <v>49</v>
      </c>
    </row>
    <row r="316" spans="3:20" ht="15.75" x14ac:dyDescent="0.25">
      <c r="C316" s="5" t="s">
        <v>59</v>
      </c>
      <c r="D316" s="34">
        <v>7</v>
      </c>
      <c r="E316" s="34">
        <v>13</v>
      </c>
      <c r="F316" s="34">
        <v>9</v>
      </c>
      <c r="G316" s="35">
        <f>+SUM(D316:F316)</f>
        <v>29</v>
      </c>
      <c r="H316" s="36">
        <v>4</v>
      </c>
      <c r="I316" s="36">
        <v>8</v>
      </c>
      <c r="J316" s="36">
        <v>9</v>
      </c>
      <c r="K316" s="35">
        <f>SUM(H316:J316)</f>
        <v>21</v>
      </c>
      <c r="L316" s="34">
        <v>464</v>
      </c>
      <c r="M316" s="34">
        <v>406</v>
      </c>
      <c r="N316" s="34">
        <v>447</v>
      </c>
      <c r="O316" s="35">
        <f t="shared" si="87"/>
        <v>1317</v>
      </c>
      <c r="P316" s="28"/>
      <c r="Q316" s="28"/>
      <c r="R316" s="28"/>
      <c r="S316" s="35"/>
      <c r="T316" s="35">
        <f>SUM(G316,O316,K316, S316)</f>
        <v>1367</v>
      </c>
    </row>
    <row r="317" spans="3:20" ht="15.75" x14ac:dyDescent="0.25">
      <c r="C317" s="5" t="s">
        <v>30</v>
      </c>
      <c r="D317" s="34">
        <v>25</v>
      </c>
      <c r="E317" s="34">
        <v>13</v>
      </c>
      <c r="F317" s="34">
        <v>23</v>
      </c>
      <c r="G317" s="35">
        <f t="shared" si="85"/>
        <v>61</v>
      </c>
      <c r="H317" s="28">
        <v>19</v>
      </c>
      <c r="I317" s="28">
        <v>25</v>
      </c>
      <c r="J317" s="34">
        <v>23</v>
      </c>
      <c r="K317" s="35">
        <f t="shared" si="86"/>
        <v>67</v>
      </c>
      <c r="L317" s="34">
        <v>18</v>
      </c>
      <c r="M317" s="34">
        <v>26</v>
      </c>
      <c r="N317" s="34">
        <v>25</v>
      </c>
      <c r="O317" s="35">
        <f t="shared" si="87"/>
        <v>69</v>
      </c>
      <c r="P317" s="28"/>
      <c r="Q317" s="28"/>
      <c r="R317" s="28"/>
      <c r="S317" s="35"/>
      <c r="T317" s="35">
        <f t="shared" si="88"/>
        <v>197</v>
      </c>
    </row>
    <row r="318" spans="3:20" ht="15.75" x14ac:dyDescent="0.25">
      <c r="C318" s="5" t="s">
        <v>32</v>
      </c>
      <c r="D318" s="34">
        <v>1</v>
      </c>
      <c r="E318" s="34">
        <v>2</v>
      </c>
      <c r="F318" s="34">
        <v>1</v>
      </c>
      <c r="G318" s="35">
        <f t="shared" si="85"/>
        <v>4</v>
      </c>
      <c r="H318" s="34">
        <v>0</v>
      </c>
      <c r="I318" s="28">
        <v>2</v>
      </c>
      <c r="J318" s="34">
        <v>1</v>
      </c>
      <c r="K318" s="35">
        <f t="shared" si="86"/>
        <v>3</v>
      </c>
      <c r="L318" s="34">
        <v>0</v>
      </c>
      <c r="M318" s="34">
        <v>0</v>
      </c>
      <c r="N318" s="34">
        <v>0</v>
      </c>
      <c r="O318" s="35">
        <f t="shared" si="87"/>
        <v>0</v>
      </c>
      <c r="P318" s="28"/>
      <c r="Q318" s="28"/>
      <c r="R318" s="28"/>
      <c r="S318" s="35"/>
      <c r="T318" s="35">
        <f t="shared" si="88"/>
        <v>7</v>
      </c>
    </row>
    <row r="319" spans="3:20" ht="15.75" x14ac:dyDescent="0.25">
      <c r="C319" s="5" t="s">
        <v>60</v>
      </c>
      <c r="D319" s="34">
        <v>0</v>
      </c>
      <c r="E319" s="34">
        <v>1</v>
      </c>
      <c r="F319" s="34">
        <v>1</v>
      </c>
      <c r="G319" s="35">
        <f>+SUM(D319:F319)</f>
        <v>2</v>
      </c>
      <c r="H319" s="36">
        <v>2</v>
      </c>
      <c r="I319" s="36">
        <v>1</v>
      </c>
      <c r="J319" s="36">
        <v>1</v>
      </c>
      <c r="K319" s="35">
        <f t="shared" si="86"/>
        <v>4</v>
      </c>
      <c r="L319" s="34">
        <v>4</v>
      </c>
      <c r="M319" s="34">
        <v>0</v>
      </c>
      <c r="N319" s="34">
        <v>1</v>
      </c>
      <c r="O319" s="35">
        <f t="shared" si="87"/>
        <v>5</v>
      </c>
      <c r="P319" s="28"/>
      <c r="Q319" s="28"/>
      <c r="R319" s="28"/>
      <c r="S319" s="35"/>
      <c r="T319" s="35">
        <f t="shared" si="88"/>
        <v>11</v>
      </c>
    </row>
    <row r="320" spans="3:20" ht="15.75" x14ac:dyDescent="0.25">
      <c r="C320" s="5" t="s">
        <v>61</v>
      </c>
      <c r="D320" s="34">
        <v>392</v>
      </c>
      <c r="E320" s="34">
        <v>389</v>
      </c>
      <c r="F320" s="34">
        <v>401</v>
      </c>
      <c r="G320" s="35">
        <f t="shared" si="85"/>
        <v>1182</v>
      </c>
      <c r="H320" s="36">
        <v>342</v>
      </c>
      <c r="I320" s="36">
        <v>356</v>
      </c>
      <c r="J320" s="36">
        <v>363</v>
      </c>
      <c r="K320" s="35">
        <f t="shared" si="86"/>
        <v>1061</v>
      </c>
      <c r="L320" s="34">
        <v>376</v>
      </c>
      <c r="M320" s="34">
        <v>327</v>
      </c>
      <c r="N320" s="34">
        <v>364</v>
      </c>
      <c r="O320" s="35">
        <f t="shared" si="87"/>
        <v>1067</v>
      </c>
      <c r="P320" s="28"/>
      <c r="Q320" s="28"/>
      <c r="R320" s="28"/>
      <c r="S320" s="35"/>
      <c r="T320" s="35">
        <f t="shared" si="88"/>
        <v>3310</v>
      </c>
    </row>
    <row r="321" spans="3:20" ht="15.75" x14ac:dyDescent="0.25">
      <c r="C321" s="5" t="s">
        <v>62</v>
      </c>
      <c r="D321" s="34">
        <v>76</v>
      </c>
      <c r="E321" s="34">
        <v>82</v>
      </c>
      <c r="F321" s="34">
        <v>80</v>
      </c>
      <c r="G321" s="35">
        <f t="shared" si="85"/>
        <v>238</v>
      </c>
      <c r="H321" s="28">
        <v>55</v>
      </c>
      <c r="I321" s="28">
        <v>71</v>
      </c>
      <c r="J321" s="28">
        <v>71</v>
      </c>
      <c r="K321" s="35">
        <f t="shared" si="86"/>
        <v>197</v>
      </c>
      <c r="L321" s="34">
        <v>65</v>
      </c>
      <c r="M321" s="34">
        <v>65</v>
      </c>
      <c r="N321" s="34">
        <v>68</v>
      </c>
      <c r="O321" s="35">
        <f t="shared" si="87"/>
        <v>198</v>
      </c>
      <c r="P321" s="28"/>
      <c r="Q321" s="28"/>
      <c r="R321" s="28"/>
      <c r="S321" s="35"/>
      <c r="T321" s="35">
        <f t="shared" si="88"/>
        <v>633</v>
      </c>
    </row>
    <row r="322" spans="3:20" ht="15.75" x14ac:dyDescent="0.25">
      <c r="C322" s="5" t="s">
        <v>63</v>
      </c>
      <c r="D322" s="34">
        <v>8</v>
      </c>
      <c r="E322" s="34">
        <v>6</v>
      </c>
      <c r="F322" s="34">
        <v>10</v>
      </c>
      <c r="G322" s="35">
        <f t="shared" si="85"/>
        <v>24</v>
      </c>
      <c r="H322" s="36">
        <v>4</v>
      </c>
      <c r="I322" s="36">
        <v>4</v>
      </c>
      <c r="J322" s="36">
        <v>7</v>
      </c>
      <c r="K322" s="35">
        <f t="shared" si="86"/>
        <v>15</v>
      </c>
      <c r="L322" s="34">
        <v>8</v>
      </c>
      <c r="M322" s="34">
        <v>9</v>
      </c>
      <c r="N322" s="34">
        <v>11</v>
      </c>
      <c r="O322" s="35">
        <f t="shared" si="87"/>
        <v>28</v>
      </c>
      <c r="P322" s="28"/>
      <c r="Q322" s="28"/>
      <c r="R322" s="28"/>
      <c r="S322" s="35"/>
      <c r="T322" s="35">
        <f t="shared" si="88"/>
        <v>67</v>
      </c>
    </row>
    <row r="323" spans="3:20" ht="15.75" x14ac:dyDescent="0.25">
      <c r="C323" s="5" t="s">
        <v>64</v>
      </c>
      <c r="D323" s="34">
        <v>0</v>
      </c>
      <c r="E323" s="34">
        <v>3</v>
      </c>
      <c r="F323" s="34">
        <v>1</v>
      </c>
      <c r="G323" s="35">
        <f t="shared" si="85"/>
        <v>4</v>
      </c>
      <c r="H323" s="28">
        <v>4</v>
      </c>
      <c r="I323" s="28">
        <v>3</v>
      </c>
      <c r="J323" s="28">
        <v>3</v>
      </c>
      <c r="K323" s="35">
        <f t="shared" si="86"/>
        <v>10</v>
      </c>
      <c r="L323" s="34">
        <v>3</v>
      </c>
      <c r="M323" s="34">
        <v>1</v>
      </c>
      <c r="N323" s="34">
        <v>0</v>
      </c>
      <c r="O323" s="35">
        <f t="shared" si="87"/>
        <v>4</v>
      </c>
      <c r="P323" s="28"/>
      <c r="Q323" s="28"/>
      <c r="R323" s="28"/>
      <c r="S323" s="35"/>
      <c r="T323" s="35">
        <f t="shared" si="88"/>
        <v>18</v>
      </c>
    </row>
    <row r="324" spans="3:20" ht="15.75" x14ac:dyDescent="0.25">
      <c r="C324" s="5" t="s">
        <v>67</v>
      </c>
      <c r="D324" s="34">
        <v>32</v>
      </c>
      <c r="E324" s="34">
        <v>2</v>
      </c>
      <c r="F324" s="34">
        <v>10</v>
      </c>
      <c r="G324" s="35">
        <f t="shared" si="85"/>
        <v>44</v>
      </c>
      <c r="H324" s="34">
        <v>0</v>
      </c>
      <c r="I324" s="36">
        <v>11</v>
      </c>
      <c r="J324" s="36">
        <v>7</v>
      </c>
      <c r="K324" s="35">
        <f t="shared" si="86"/>
        <v>18</v>
      </c>
      <c r="L324" s="34">
        <v>3</v>
      </c>
      <c r="M324" s="34">
        <v>10</v>
      </c>
      <c r="N324" s="34">
        <v>3</v>
      </c>
      <c r="O324" s="35">
        <f t="shared" si="87"/>
        <v>16</v>
      </c>
      <c r="P324" s="28"/>
      <c r="Q324" s="28"/>
      <c r="R324" s="28"/>
      <c r="S324" s="35"/>
      <c r="T324" s="35">
        <f t="shared" si="88"/>
        <v>78</v>
      </c>
    </row>
    <row r="325" spans="3:20" ht="15.75" x14ac:dyDescent="0.25">
      <c r="C325" s="5" t="s">
        <v>68</v>
      </c>
      <c r="D325" s="34">
        <v>0</v>
      </c>
      <c r="E325" s="34">
        <v>32</v>
      </c>
      <c r="F325" s="34">
        <v>50</v>
      </c>
      <c r="G325" s="35">
        <f t="shared" si="85"/>
        <v>82</v>
      </c>
      <c r="H325" s="36">
        <v>52</v>
      </c>
      <c r="I325" s="36">
        <v>98</v>
      </c>
      <c r="J325" s="36">
        <v>70</v>
      </c>
      <c r="K325" s="35">
        <f t="shared" si="86"/>
        <v>220</v>
      </c>
      <c r="L325" s="34">
        <v>77</v>
      </c>
      <c r="M325" s="34">
        <v>98</v>
      </c>
      <c r="N325" s="34">
        <v>58</v>
      </c>
      <c r="O325" s="35">
        <f t="shared" si="87"/>
        <v>233</v>
      </c>
      <c r="P325" s="28"/>
      <c r="Q325" s="28"/>
      <c r="R325" s="28"/>
      <c r="S325" s="35"/>
      <c r="T325" s="35">
        <f t="shared" si="88"/>
        <v>535</v>
      </c>
    </row>
    <row r="326" spans="3:20" ht="15.75" x14ac:dyDescent="0.25">
      <c r="C326" s="56" t="s">
        <v>69</v>
      </c>
      <c r="D326" s="35">
        <f t="shared" ref="D326:T326" si="89">SUM(D313:D325)</f>
        <v>1061</v>
      </c>
      <c r="E326" s="35">
        <f t="shared" si="89"/>
        <v>1116</v>
      </c>
      <c r="F326" s="35">
        <f t="shared" si="89"/>
        <v>1271</v>
      </c>
      <c r="G326" s="35">
        <f t="shared" si="89"/>
        <v>3448</v>
      </c>
      <c r="H326" s="35">
        <f t="shared" si="89"/>
        <v>958</v>
      </c>
      <c r="I326" s="35">
        <f t="shared" si="89"/>
        <v>1204</v>
      </c>
      <c r="J326" s="35">
        <f t="shared" si="89"/>
        <v>1248</v>
      </c>
      <c r="K326" s="35">
        <f t="shared" si="89"/>
        <v>3410</v>
      </c>
      <c r="L326" s="35">
        <f t="shared" si="89"/>
        <v>1602</v>
      </c>
      <c r="M326" s="35">
        <f t="shared" si="89"/>
        <v>1524</v>
      </c>
      <c r="N326" s="35">
        <f t="shared" si="89"/>
        <v>1559</v>
      </c>
      <c r="O326" s="35">
        <f t="shared" si="89"/>
        <v>4685</v>
      </c>
      <c r="P326" s="35">
        <f t="shared" si="89"/>
        <v>0</v>
      </c>
      <c r="Q326" s="35">
        <f t="shared" si="89"/>
        <v>0</v>
      </c>
      <c r="R326" s="35">
        <f t="shared" si="89"/>
        <v>0</v>
      </c>
      <c r="S326" s="35">
        <f t="shared" si="89"/>
        <v>0</v>
      </c>
      <c r="T326" s="35">
        <f t="shared" si="89"/>
        <v>11543</v>
      </c>
    </row>
    <row r="328" spans="3:20" ht="15.75" thickBot="1" x14ac:dyDescent="0.3"/>
    <row r="329" spans="3:20" ht="15.75" x14ac:dyDescent="0.25">
      <c r="C329" s="80" t="s">
        <v>92</v>
      </c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2"/>
    </row>
    <row r="330" spans="3:20" ht="15.75" x14ac:dyDescent="0.25">
      <c r="C330" s="78" t="s">
        <v>71</v>
      </c>
      <c r="D330" s="75" t="s">
        <v>2</v>
      </c>
      <c r="E330" s="75"/>
      <c r="F330" s="75"/>
      <c r="G330" s="75"/>
      <c r="H330" s="75" t="s">
        <v>3</v>
      </c>
      <c r="I330" s="75"/>
      <c r="J330" s="75"/>
      <c r="K330" s="75"/>
      <c r="L330" s="75" t="s">
        <v>4</v>
      </c>
      <c r="M330" s="75"/>
      <c r="N330" s="75"/>
      <c r="O330" s="75"/>
      <c r="P330" s="75" t="s">
        <v>5</v>
      </c>
      <c r="Q330" s="75"/>
      <c r="R330" s="75"/>
      <c r="S330" s="75"/>
      <c r="T330" s="76" t="s">
        <v>6</v>
      </c>
    </row>
    <row r="331" spans="3:20" ht="16.5" thickBot="1" x14ac:dyDescent="0.3">
      <c r="C331" s="79"/>
      <c r="D331" s="51" t="s">
        <v>7</v>
      </c>
      <c r="E331" s="51" t="s">
        <v>8</v>
      </c>
      <c r="F331" s="51" t="s">
        <v>9</v>
      </c>
      <c r="G331" s="51" t="s">
        <v>10</v>
      </c>
      <c r="H331" s="51" t="s">
        <v>11</v>
      </c>
      <c r="I331" s="51" t="s">
        <v>12</v>
      </c>
      <c r="J331" s="51" t="s">
        <v>13</v>
      </c>
      <c r="K331" s="51" t="s">
        <v>14</v>
      </c>
      <c r="L331" s="51" t="s">
        <v>15</v>
      </c>
      <c r="M331" s="51" t="s">
        <v>16</v>
      </c>
      <c r="N331" s="51" t="s">
        <v>17</v>
      </c>
      <c r="O331" s="51" t="s">
        <v>18</v>
      </c>
      <c r="P331" s="51" t="s">
        <v>19</v>
      </c>
      <c r="Q331" s="51" t="s">
        <v>20</v>
      </c>
      <c r="R331" s="51" t="s">
        <v>21</v>
      </c>
      <c r="S331" s="51" t="s">
        <v>22</v>
      </c>
      <c r="T331" s="77"/>
    </row>
    <row r="332" spans="3:20" ht="15.75" x14ac:dyDescent="0.25">
      <c r="C332" s="6" t="s">
        <v>93</v>
      </c>
      <c r="D332" s="34">
        <v>682</v>
      </c>
      <c r="E332" s="34">
        <v>600</v>
      </c>
      <c r="F332" s="34">
        <v>737</v>
      </c>
      <c r="G332" s="35">
        <f>+SUM(D332:F332)</f>
        <v>2019</v>
      </c>
      <c r="H332" s="28">
        <v>505</v>
      </c>
      <c r="I332" s="28">
        <v>537</v>
      </c>
      <c r="J332" s="28">
        <v>422</v>
      </c>
      <c r="K332" s="35">
        <f>SUM(H332:J332)</f>
        <v>1464</v>
      </c>
      <c r="L332" s="34">
        <v>473</v>
      </c>
      <c r="M332" s="34">
        <v>421</v>
      </c>
      <c r="N332" s="34">
        <v>513</v>
      </c>
      <c r="O332" s="35">
        <f>SUM(L332:N332)</f>
        <v>1407</v>
      </c>
      <c r="P332" s="28"/>
      <c r="Q332" s="28"/>
      <c r="R332" s="28"/>
      <c r="S332" s="35"/>
      <c r="T332" s="35">
        <f>SUM(G332,O332,K332, S332)</f>
        <v>4890</v>
      </c>
    </row>
    <row r="333" spans="3:20" ht="15.75" x14ac:dyDescent="0.25">
      <c r="C333" s="5" t="s">
        <v>26</v>
      </c>
      <c r="D333" s="34">
        <v>541</v>
      </c>
      <c r="E333" s="34">
        <v>586</v>
      </c>
      <c r="F333" s="34">
        <v>597</v>
      </c>
      <c r="G333" s="35">
        <f t="shared" ref="G333:G344" si="90">+SUM(D333:F333)</f>
        <v>1724</v>
      </c>
      <c r="H333" s="28">
        <v>498</v>
      </c>
      <c r="I333" s="28">
        <v>516</v>
      </c>
      <c r="J333" s="28">
        <v>366</v>
      </c>
      <c r="K333" s="35">
        <f t="shared" ref="K333:K344" si="91">SUM(H333:J333)</f>
        <v>1380</v>
      </c>
      <c r="L333" s="34">
        <v>395</v>
      </c>
      <c r="M333" s="34">
        <v>397</v>
      </c>
      <c r="N333" s="34">
        <v>377</v>
      </c>
      <c r="O333" s="35">
        <f t="shared" ref="O333:O344" si="92">SUM(L333:N333)</f>
        <v>1169</v>
      </c>
      <c r="P333" s="28"/>
      <c r="Q333" s="28"/>
      <c r="R333" s="28"/>
      <c r="S333" s="35"/>
      <c r="T333" s="35">
        <f t="shared" ref="T333:T344" si="93">SUM(G333,O333,K333, S333)</f>
        <v>4273</v>
      </c>
    </row>
    <row r="334" spans="3:20" ht="15.75" x14ac:dyDescent="0.25">
      <c r="C334" s="5" t="s">
        <v>28</v>
      </c>
      <c r="D334" s="34">
        <v>0</v>
      </c>
      <c r="E334" s="34">
        <v>0</v>
      </c>
      <c r="F334" s="34">
        <v>0</v>
      </c>
      <c r="G334" s="35">
        <f t="shared" si="90"/>
        <v>0</v>
      </c>
      <c r="H334" s="34">
        <v>0</v>
      </c>
      <c r="I334" s="34">
        <v>0</v>
      </c>
      <c r="J334" s="34">
        <v>0</v>
      </c>
      <c r="K334" s="35">
        <f t="shared" si="91"/>
        <v>0</v>
      </c>
      <c r="L334" s="34">
        <v>0</v>
      </c>
      <c r="M334" s="34">
        <v>0</v>
      </c>
      <c r="N334" s="34">
        <v>0</v>
      </c>
      <c r="O334" s="35">
        <f t="shared" si="92"/>
        <v>0</v>
      </c>
      <c r="P334" s="28"/>
      <c r="Q334" s="28"/>
      <c r="R334" s="28"/>
      <c r="S334" s="35"/>
      <c r="T334" s="35">
        <f t="shared" si="93"/>
        <v>0</v>
      </c>
    </row>
    <row r="335" spans="3:20" ht="15.75" x14ac:dyDescent="0.25">
      <c r="C335" s="5" t="s">
        <v>59</v>
      </c>
      <c r="D335" s="34">
        <v>7</v>
      </c>
      <c r="E335" s="34">
        <v>15</v>
      </c>
      <c r="F335" s="34">
        <v>12</v>
      </c>
      <c r="G335" s="35">
        <f>+SUM(D335:F335)</f>
        <v>34</v>
      </c>
      <c r="H335" s="36">
        <v>12</v>
      </c>
      <c r="I335" s="36">
        <v>21</v>
      </c>
      <c r="J335" s="36">
        <v>8</v>
      </c>
      <c r="K335" s="35">
        <f>SUM(H335:J335)</f>
        <v>41</v>
      </c>
      <c r="L335" s="34">
        <v>949</v>
      </c>
      <c r="M335" s="34">
        <v>1011</v>
      </c>
      <c r="N335" s="34">
        <v>1014</v>
      </c>
      <c r="O335" s="35">
        <f t="shared" si="92"/>
        <v>2974</v>
      </c>
      <c r="P335" s="28"/>
      <c r="Q335" s="28"/>
      <c r="R335" s="28"/>
      <c r="S335" s="35"/>
      <c r="T335" s="35">
        <f>SUM(G335,O335,K335, S335)</f>
        <v>3049</v>
      </c>
    </row>
    <row r="336" spans="3:20" ht="15.75" x14ac:dyDescent="0.25">
      <c r="C336" s="5" t="s">
        <v>30</v>
      </c>
      <c r="D336" s="34">
        <v>54</v>
      </c>
      <c r="E336" s="34">
        <v>37</v>
      </c>
      <c r="F336" s="34">
        <v>47</v>
      </c>
      <c r="G336" s="35">
        <f t="shared" si="90"/>
        <v>138</v>
      </c>
      <c r="H336" s="28">
        <v>36</v>
      </c>
      <c r="I336" s="28">
        <v>56</v>
      </c>
      <c r="J336" s="28">
        <v>39</v>
      </c>
      <c r="K336" s="35">
        <f t="shared" si="91"/>
        <v>131</v>
      </c>
      <c r="L336" s="34">
        <v>35</v>
      </c>
      <c r="M336" s="34">
        <v>47</v>
      </c>
      <c r="N336" s="34">
        <v>40</v>
      </c>
      <c r="O336" s="35">
        <f t="shared" si="92"/>
        <v>122</v>
      </c>
      <c r="P336" s="28"/>
      <c r="Q336" s="28"/>
      <c r="R336" s="28"/>
      <c r="S336" s="35"/>
      <c r="T336" s="35">
        <f t="shared" si="93"/>
        <v>391</v>
      </c>
    </row>
    <row r="337" spans="3:20" ht="15.75" x14ac:dyDescent="0.25">
      <c r="C337" s="5" t="s">
        <v>32</v>
      </c>
      <c r="D337" s="34">
        <v>5</v>
      </c>
      <c r="E337" s="34">
        <v>6</v>
      </c>
      <c r="F337" s="34">
        <v>3</v>
      </c>
      <c r="G337" s="35">
        <f t="shared" si="90"/>
        <v>14</v>
      </c>
      <c r="H337" s="28">
        <v>1</v>
      </c>
      <c r="I337" s="28">
        <v>5</v>
      </c>
      <c r="J337" s="28">
        <v>1</v>
      </c>
      <c r="K337" s="35">
        <f t="shared" si="91"/>
        <v>7</v>
      </c>
      <c r="L337" s="34">
        <v>1</v>
      </c>
      <c r="M337" s="34">
        <v>1</v>
      </c>
      <c r="N337" s="34">
        <v>0</v>
      </c>
      <c r="O337" s="35">
        <f t="shared" si="92"/>
        <v>2</v>
      </c>
      <c r="P337" s="28"/>
      <c r="Q337" s="28"/>
      <c r="R337" s="28"/>
      <c r="S337" s="35"/>
      <c r="T337" s="35">
        <f t="shared" si="93"/>
        <v>23</v>
      </c>
    </row>
    <row r="338" spans="3:20" ht="15.75" x14ac:dyDescent="0.25">
      <c r="C338" s="5" t="s">
        <v>60</v>
      </c>
      <c r="D338" s="34">
        <v>0</v>
      </c>
      <c r="E338" s="34">
        <v>0</v>
      </c>
      <c r="F338" s="34">
        <v>0</v>
      </c>
      <c r="G338" s="35">
        <f t="shared" si="90"/>
        <v>0</v>
      </c>
      <c r="H338" s="34">
        <v>0</v>
      </c>
      <c r="I338" s="34">
        <v>0</v>
      </c>
      <c r="J338" s="34">
        <v>0</v>
      </c>
      <c r="K338" s="35">
        <f t="shared" si="91"/>
        <v>0</v>
      </c>
      <c r="L338" s="34">
        <v>0</v>
      </c>
      <c r="M338" s="34">
        <v>0</v>
      </c>
      <c r="N338" s="34">
        <v>0</v>
      </c>
      <c r="O338" s="35">
        <f t="shared" si="92"/>
        <v>0</v>
      </c>
      <c r="P338" s="28"/>
      <c r="Q338" s="28"/>
      <c r="R338" s="28"/>
      <c r="S338" s="35"/>
      <c r="T338" s="35">
        <f t="shared" si="93"/>
        <v>0</v>
      </c>
    </row>
    <row r="339" spans="3:20" ht="15.75" x14ac:dyDescent="0.25">
      <c r="C339" s="5" t="s">
        <v>61</v>
      </c>
      <c r="D339" s="34">
        <v>1104</v>
      </c>
      <c r="E339" s="34">
        <v>910</v>
      </c>
      <c r="F339" s="34">
        <v>1033</v>
      </c>
      <c r="G339" s="35">
        <f t="shared" si="90"/>
        <v>3047</v>
      </c>
      <c r="H339" s="36">
        <v>798</v>
      </c>
      <c r="I339" s="36">
        <v>820</v>
      </c>
      <c r="J339" s="36">
        <v>740</v>
      </c>
      <c r="K339" s="35">
        <f t="shared" si="91"/>
        <v>2358</v>
      </c>
      <c r="L339" s="34">
        <v>764</v>
      </c>
      <c r="M339" s="34">
        <v>855</v>
      </c>
      <c r="N339" s="34">
        <v>845</v>
      </c>
      <c r="O339" s="35">
        <f t="shared" si="92"/>
        <v>2464</v>
      </c>
      <c r="P339" s="28"/>
      <c r="Q339" s="28"/>
      <c r="R339" s="28"/>
      <c r="S339" s="35"/>
      <c r="T339" s="35">
        <f t="shared" si="93"/>
        <v>7869</v>
      </c>
    </row>
    <row r="340" spans="3:20" ht="15.75" x14ac:dyDescent="0.25">
      <c r="C340" s="5" t="s">
        <v>62</v>
      </c>
      <c r="D340" s="34">
        <v>213</v>
      </c>
      <c r="E340" s="34">
        <v>167</v>
      </c>
      <c r="F340" s="34">
        <v>218</v>
      </c>
      <c r="G340" s="35">
        <f t="shared" si="90"/>
        <v>598</v>
      </c>
      <c r="H340" s="28">
        <v>137</v>
      </c>
      <c r="I340" s="28">
        <v>157</v>
      </c>
      <c r="J340" s="28">
        <v>112</v>
      </c>
      <c r="K340" s="35">
        <f t="shared" si="91"/>
        <v>406</v>
      </c>
      <c r="L340" s="34">
        <v>160</v>
      </c>
      <c r="M340" s="34">
        <v>129</v>
      </c>
      <c r="N340" s="34">
        <v>133</v>
      </c>
      <c r="O340" s="35">
        <f t="shared" si="92"/>
        <v>422</v>
      </c>
      <c r="P340" s="28"/>
      <c r="Q340" s="28"/>
      <c r="R340" s="28"/>
      <c r="S340" s="35"/>
      <c r="T340" s="35">
        <f t="shared" si="93"/>
        <v>1426</v>
      </c>
    </row>
    <row r="341" spans="3:20" ht="15.75" x14ac:dyDescent="0.25">
      <c r="C341" s="5" t="s">
        <v>63</v>
      </c>
      <c r="D341" s="34">
        <v>30</v>
      </c>
      <c r="E341" s="34">
        <v>23</v>
      </c>
      <c r="F341" s="34">
        <v>18</v>
      </c>
      <c r="G341" s="35">
        <f>+SUM(D341:F341)</f>
        <v>71</v>
      </c>
      <c r="H341" s="36">
        <v>14</v>
      </c>
      <c r="I341" s="36">
        <v>21</v>
      </c>
      <c r="J341" s="36">
        <v>9</v>
      </c>
      <c r="K341" s="35">
        <f t="shared" si="91"/>
        <v>44</v>
      </c>
      <c r="L341" s="34">
        <v>10</v>
      </c>
      <c r="M341" s="34">
        <v>15</v>
      </c>
      <c r="N341" s="34">
        <v>17</v>
      </c>
      <c r="O341" s="35">
        <f t="shared" si="92"/>
        <v>42</v>
      </c>
      <c r="P341" s="28"/>
      <c r="Q341" s="28"/>
      <c r="R341" s="28"/>
      <c r="S341" s="35"/>
      <c r="T341" s="35">
        <f t="shared" si="93"/>
        <v>157</v>
      </c>
    </row>
    <row r="342" spans="3:20" ht="15.75" x14ac:dyDescent="0.25">
      <c r="C342" s="5" t="s">
        <v>64</v>
      </c>
      <c r="D342" s="34">
        <v>4</v>
      </c>
      <c r="E342" s="34">
        <v>7</v>
      </c>
      <c r="F342" s="34">
        <v>8</v>
      </c>
      <c r="G342" s="35">
        <f t="shared" si="90"/>
        <v>19</v>
      </c>
      <c r="H342" s="28">
        <v>1</v>
      </c>
      <c r="I342" s="28">
        <v>4</v>
      </c>
      <c r="J342" s="28">
        <v>3</v>
      </c>
      <c r="K342" s="35">
        <f t="shared" si="91"/>
        <v>8</v>
      </c>
      <c r="L342" s="34">
        <v>1</v>
      </c>
      <c r="M342" s="34">
        <v>3</v>
      </c>
      <c r="N342" s="34">
        <v>5</v>
      </c>
      <c r="O342" s="35">
        <f t="shared" si="92"/>
        <v>9</v>
      </c>
      <c r="P342" s="28"/>
      <c r="Q342" s="28"/>
      <c r="R342" s="28"/>
      <c r="S342" s="35"/>
      <c r="T342" s="35">
        <f t="shared" si="93"/>
        <v>36</v>
      </c>
    </row>
    <row r="343" spans="3:20" ht="15.75" x14ac:dyDescent="0.25">
      <c r="C343" s="5" t="s">
        <v>67</v>
      </c>
      <c r="D343" s="34">
        <v>356</v>
      </c>
      <c r="E343" s="34">
        <v>21</v>
      </c>
      <c r="F343" s="34">
        <v>407</v>
      </c>
      <c r="G343" s="35">
        <f t="shared" si="90"/>
        <v>784</v>
      </c>
      <c r="H343" s="36">
        <v>30</v>
      </c>
      <c r="I343" s="36">
        <v>443</v>
      </c>
      <c r="J343" s="36">
        <v>14</v>
      </c>
      <c r="K343" s="35">
        <f t="shared" si="91"/>
        <v>487</v>
      </c>
      <c r="L343" s="34">
        <v>42</v>
      </c>
      <c r="M343" s="34">
        <v>28</v>
      </c>
      <c r="N343" s="34">
        <v>30</v>
      </c>
      <c r="O343" s="35">
        <f t="shared" si="92"/>
        <v>100</v>
      </c>
      <c r="P343" s="28"/>
      <c r="Q343" s="28"/>
      <c r="R343" s="28"/>
      <c r="S343" s="35"/>
      <c r="T343" s="35">
        <f t="shared" si="93"/>
        <v>1371</v>
      </c>
    </row>
    <row r="344" spans="3:20" ht="15.75" x14ac:dyDescent="0.25">
      <c r="C344" s="5" t="s">
        <v>68</v>
      </c>
      <c r="D344" s="34">
        <v>0</v>
      </c>
      <c r="E344" s="34">
        <v>0</v>
      </c>
      <c r="F344" s="34">
        <v>0</v>
      </c>
      <c r="G344" s="35">
        <f t="shared" si="90"/>
        <v>0</v>
      </c>
      <c r="H344" s="36">
        <v>74</v>
      </c>
      <c r="I344" s="34">
        <v>0</v>
      </c>
      <c r="J344" s="36">
        <v>142</v>
      </c>
      <c r="K344" s="35">
        <f t="shared" si="91"/>
        <v>216</v>
      </c>
      <c r="L344" s="34">
        <v>166</v>
      </c>
      <c r="M344" s="34">
        <v>181</v>
      </c>
      <c r="N344" s="34">
        <v>134</v>
      </c>
      <c r="O344" s="35">
        <f t="shared" si="92"/>
        <v>481</v>
      </c>
      <c r="P344" s="28"/>
      <c r="Q344" s="28"/>
      <c r="R344" s="28"/>
      <c r="S344" s="35"/>
      <c r="T344" s="35">
        <f t="shared" si="93"/>
        <v>697</v>
      </c>
    </row>
    <row r="345" spans="3:20" ht="15.75" x14ac:dyDescent="0.25">
      <c r="C345" s="56" t="s">
        <v>69</v>
      </c>
      <c r="D345" s="35">
        <f t="shared" ref="D345:T345" si="94">SUM(D332:D344)</f>
        <v>2996</v>
      </c>
      <c r="E345" s="35">
        <f t="shared" si="94"/>
        <v>2372</v>
      </c>
      <c r="F345" s="35">
        <f t="shared" si="94"/>
        <v>3080</v>
      </c>
      <c r="G345" s="35">
        <f t="shared" si="94"/>
        <v>8448</v>
      </c>
      <c r="H345" s="35">
        <f t="shared" si="94"/>
        <v>2106</v>
      </c>
      <c r="I345" s="35">
        <f t="shared" si="94"/>
        <v>2580</v>
      </c>
      <c r="J345" s="35">
        <f t="shared" si="94"/>
        <v>1856</v>
      </c>
      <c r="K345" s="35">
        <f t="shared" si="94"/>
        <v>6542</v>
      </c>
      <c r="L345" s="35">
        <f t="shared" si="94"/>
        <v>2996</v>
      </c>
      <c r="M345" s="35">
        <f t="shared" si="94"/>
        <v>3088</v>
      </c>
      <c r="N345" s="35">
        <f t="shared" si="94"/>
        <v>3108</v>
      </c>
      <c r="O345" s="35">
        <f t="shared" si="94"/>
        <v>9192</v>
      </c>
      <c r="P345" s="35">
        <f t="shared" si="94"/>
        <v>0</v>
      </c>
      <c r="Q345" s="35">
        <f t="shared" si="94"/>
        <v>0</v>
      </c>
      <c r="R345" s="35">
        <f t="shared" si="94"/>
        <v>0</v>
      </c>
      <c r="S345" s="35">
        <f t="shared" si="94"/>
        <v>0</v>
      </c>
      <c r="T345" s="35">
        <f t="shared" si="94"/>
        <v>24182</v>
      </c>
    </row>
    <row r="347" spans="3:20" ht="15.75" thickBot="1" x14ac:dyDescent="0.3"/>
    <row r="348" spans="3:20" ht="15.75" x14ac:dyDescent="0.25">
      <c r="C348" s="80" t="s">
        <v>94</v>
      </c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2"/>
    </row>
    <row r="349" spans="3:20" ht="15.75" x14ac:dyDescent="0.25">
      <c r="C349" s="78" t="s">
        <v>71</v>
      </c>
      <c r="D349" s="75" t="s">
        <v>2</v>
      </c>
      <c r="E349" s="75"/>
      <c r="F349" s="75"/>
      <c r="G349" s="75"/>
      <c r="H349" s="75" t="s">
        <v>3</v>
      </c>
      <c r="I349" s="75"/>
      <c r="J349" s="75"/>
      <c r="K349" s="75"/>
      <c r="L349" s="75" t="s">
        <v>4</v>
      </c>
      <c r="M349" s="75"/>
      <c r="N349" s="75"/>
      <c r="O349" s="75"/>
      <c r="P349" s="75" t="s">
        <v>5</v>
      </c>
      <c r="Q349" s="75"/>
      <c r="R349" s="75"/>
      <c r="S349" s="75"/>
      <c r="T349" s="76" t="s">
        <v>6</v>
      </c>
    </row>
    <row r="350" spans="3:20" ht="16.5" thickBot="1" x14ac:dyDescent="0.3">
      <c r="C350" s="79"/>
      <c r="D350" s="51" t="s">
        <v>7</v>
      </c>
      <c r="E350" s="51" t="s">
        <v>8</v>
      </c>
      <c r="F350" s="51" t="s">
        <v>9</v>
      </c>
      <c r="G350" s="51" t="s">
        <v>10</v>
      </c>
      <c r="H350" s="51" t="s">
        <v>11</v>
      </c>
      <c r="I350" s="51" t="s">
        <v>12</v>
      </c>
      <c r="J350" s="51" t="s">
        <v>13</v>
      </c>
      <c r="K350" s="51" t="s">
        <v>14</v>
      </c>
      <c r="L350" s="51" t="s">
        <v>15</v>
      </c>
      <c r="M350" s="51" t="s">
        <v>16</v>
      </c>
      <c r="N350" s="51" t="s">
        <v>17</v>
      </c>
      <c r="O350" s="51" t="s">
        <v>18</v>
      </c>
      <c r="P350" s="51" t="s">
        <v>19</v>
      </c>
      <c r="Q350" s="51" t="s">
        <v>20</v>
      </c>
      <c r="R350" s="51" t="s">
        <v>21</v>
      </c>
      <c r="S350" s="51" t="s">
        <v>22</v>
      </c>
      <c r="T350" s="77"/>
    </row>
    <row r="351" spans="3:20" ht="15.75" x14ac:dyDescent="0.25">
      <c r="C351" s="5" t="s">
        <v>30</v>
      </c>
      <c r="D351" s="34">
        <v>82</v>
      </c>
      <c r="E351" s="34">
        <v>47</v>
      </c>
      <c r="F351" s="34">
        <v>0</v>
      </c>
      <c r="G351" s="35">
        <f>+SUM(D351:F351)</f>
        <v>129</v>
      </c>
      <c r="H351" s="34">
        <v>0</v>
      </c>
      <c r="I351" s="28">
        <v>68</v>
      </c>
      <c r="J351" s="28">
        <v>89</v>
      </c>
      <c r="K351" s="35">
        <f>SUM(H351:J351)</f>
        <v>157</v>
      </c>
      <c r="L351" s="34">
        <v>60</v>
      </c>
      <c r="M351" s="34">
        <v>92</v>
      </c>
      <c r="N351" s="34">
        <v>74</v>
      </c>
      <c r="O351" s="35">
        <f>SUM(L351:N351)</f>
        <v>226</v>
      </c>
      <c r="P351" s="28"/>
      <c r="Q351" s="28"/>
      <c r="R351" s="28"/>
      <c r="S351" s="35"/>
      <c r="T351" s="35">
        <f>SUM(G351,O351,K351, S351)</f>
        <v>512</v>
      </c>
    </row>
    <row r="352" spans="3:20" ht="15.75" x14ac:dyDescent="0.25">
      <c r="C352" s="5" t="s">
        <v>61</v>
      </c>
      <c r="D352" s="34">
        <v>235</v>
      </c>
      <c r="E352" s="34">
        <v>257</v>
      </c>
      <c r="F352" s="34">
        <v>347</v>
      </c>
      <c r="G352" s="35">
        <f t="shared" ref="G352:G355" si="95">+SUM(D352:F352)</f>
        <v>839</v>
      </c>
      <c r="H352" s="57">
        <v>313</v>
      </c>
      <c r="I352" s="28">
        <v>340</v>
      </c>
      <c r="J352" s="28">
        <v>519</v>
      </c>
      <c r="K352" s="35">
        <f t="shared" ref="K352:K355" si="96">SUM(H352:J352)</f>
        <v>1172</v>
      </c>
      <c r="L352" s="34">
        <v>502</v>
      </c>
      <c r="M352" s="34">
        <v>753</v>
      </c>
      <c r="N352" s="34">
        <v>621</v>
      </c>
      <c r="O352" s="35">
        <f t="shared" ref="O352:O355" si="97">SUM(L352:N352)</f>
        <v>1876</v>
      </c>
      <c r="P352" s="28"/>
      <c r="Q352" s="28"/>
      <c r="R352" s="28"/>
      <c r="S352" s="35"/>
      <c r="T352" s="35">
        <f>SUM(G352,O352,K352, S352)</f>
        <v>3887</v>
      </c>
    </row>
    <row r="353" spans="3:20" ht="15.75" x14ac:dyDescent="0.25">
      <c r="C353" s="5" t="s">
        <v>62</v>
      </c>
      <c r="D353" s="34">
        <v>28</v>
      </c>
      <c r="E353" s="34">
        <v>0</v>
      </c>
      <c r="F353" s="34">
        <v>0</v>
      </c>
      <c r="G353" s="35">
        <f t="shared" si="95"/>
        <v>28</v>
      </c>
      <c r="H353" s="34">
        <v>0</v>
      </c>
      <c r="I353" s="34">
        <v>0</v>
      </c>
      <c r="J353" s="34">
        <v>0</v>
      </c>
      <c r="K353" s="35">
        <f t="shared" si="96"/>
        <v>0</v>
      </c>
      <c r="L353" s="34">
        <v>0</v>
      </c>
      <c r="M353" s="34">
        <v>0</v>
      </c>
      <c r="N353" s="34">
        <v>0</v>
      </c>
      <c r="O353" s="35">
        <f t="shared" si="97"/>
        <v>0</v>
      </c>
      <c r="P353" s="28"/>
      <c r="Q353" s="28"/>
      <c r="R353" s="28"/>
      <c r="S353" s="35"/>
      <c r="T353" s="35">
        <f t="shared" ref="T353:T354" si="98">SUM(G353,O353,K353, S353)</f>
        <v>28</v>
      </c>
    </row>
    <row r="354" spans="3:20" ht="15.75" x14ac:dyDescent="0.25">
      <c r="C354" s="5" t="s">
        <v>63</v>
      </c>
      <c r="D354" s="34">
        <v>5</v>
      </c>
      <c r="E354" s="34">
        <v>0</v>
      </c>
      <c r="F354" s="34">
        <v>0</v>
      </c>
      <c r="G354" s="35">
        <f t="shared" si="95"/>
        <v>5</v>
      </c>
      <c r="H354" s="34">
        <v>0</v>
      </c>
      <c r="I354" s="34">
        <v>0</v>
      </c>
      <c r="J354" s="34">
        <v>0</v>
      </c>
      <c r="K354" s="35">
        <f t="shared" si="96"/>
        <v>0</v>
      </c>
      <c r="L354" s="34">
        <v>0</v>
      </c>
      <c r="M354" s="34">
        <v>0</v>
      </c>
      <c r="N354" s="34">
        <v>0</v>
      </c>
      <c r="O354" s="35">
        <f t="shared" si="97"/>
        <v>0</v>
      </c>
      <c r="P354" s="28"/>
      <c r="Q354" s="28"/>
      <c r="R354" s="28"/>
      <c r="S354" s="35"/>
      <c r="T354" s="35">
        <f t="shared" si="98"/>
        <v>5</v>
      </c>
    </row>
    <row r="355" spans="3:20" ht="15.75" x14ac:dyDescent="0.25">
      <c r="C355" s="5" t="s">
        <v>64</v>
      </c>
      <c r="D355" s="34">
        <v>0</v>
      </c>
      <c r="E355" s="34">
        <v>0</v>
      </c>
      <c r="F355" s="34">
        <v>0</v>
      </c>
      <c r="G355" s="35">
        <f t="shared" si="95"/>
        <v>0</v>
      </c>
      <c r="H355" s="34">
        <v>0</v>
      </c>
      <c r="I355" s="34">
        <v>0</v>
      </c>
      <c r="J355" s="34">
        <v>0</v>
      </c>
      <c r="K355" s="35">
        <f t="shared" si="96"/>
        <v>0</v>
      </c>
      <c r="L355" s="34">
        <v>0</v>
      </c>
      <c r="M355" s="34">
        <v>0</v>
      </c>
      <c r="N355" s="34">
        <v>0</v>
      </c>
      <c r="O355" s="35">
        <f t="shared" si="97"/>
        <v>0</v>
      </c>
      <c r="P355" s="28"/>
      <c r="Q355" s="28"/>
      <c r="R355" s="28"/>
      <c r="S355" s="35"/>
      <c r="T355" s="35">
        <f>SUM(G355,O355,K355, S355)</f>
        <v>0</v>
      </c>
    </row>
    <row r="356" spans="3:20" ht="15.75" x14ac:dyDescent="0.25">
      <c r="C356" s="56" t="s">
        <v>69</v>
      </c>
      <c r="D356" s="35">
        <f t="shared" ref="D356:T356" si="99">SUM(D351:D352)</f>
        <v>317</v>
      </c>
      <c r="E356" s="35">
        <f t="shared" si="99"/>
        <v>304</v>
      </c>
      <c r="F356" s="35">
        <f t="shared" si="99"/>
        <v>347</v>
      </c>
      <c r="G356" s="35">
        <f t="shared" si="99"/>
        <v>968</v>
      </c>
      <c r="H356" s="35">
        <f t="shared" si="99"/>
        <v>313</v>
      </c>
      <c r="I356" s="35">
        <f t="shared" si="99"/>
        <v>408</v>
      </c>
      <c r="J356" s="35">
        <f t="shared" si="99"/>
        <v>608</v>
      </c>
      <c r="K356" s="35">
        <f t="shared" si="99"/>
        <v>1329</v>
      </c>
      <c r="L356" s="35">
        <f t="shared" si="99"/>
        <v>562</v>
      </c>
      <c r="M356" s="35">
        <f t="shared" si="99"/>
        <v>845</v>
      </c>
      <c r="N356" s="35">
        <f t="shared" si="99"/>
        <v>695</v>
      </c>
      <c r="O356" s="35">
        <f t="shared" si="99"/>
        <v>2102</v>
      </c>
      <c r="P356" s="35">
        <f t="shared" si="99"/>
        <v>0</v>
      </c>
      <c r="Q356" s="35">
        <f t="shared" si="99"/>
        <v>0</v>
      </c>
      <c r="R356" s="35">
        <f t="shared" si="99"/>
        <v>0</v>
      </c>
      <c r="S356" s="35">
        <f t="shared" si="99"/>
        <v>0</v>
      </c>
      <c r="T356" s="35">
        <f t="shared" si="99"/>
        <v>4399</v>
      </c>
    </row>
    <row r="359" spans="3:20" ht="15.75" thickBot="1" x14ac:dyDescent="0.3"/>
    <row r="360" spans="3:20" ht="15.75" x14ac:dyDescent="0.25">
      <c r="C360" s="80" t="s">
        <v>95</v>
      </c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2"/>
    </row>
    <row r="361" spans="3:20" ht="15.75" x14ac:dyDescent="0.25">
      <c r="C361" s="78" t="s">
        <v>71</v>
      </c>
      <c r="D361" s="75" t="s">
        <v>2</v>
      </c>
      <c r="E361" s="75"/>
      <c r="F361" s="75"/>
      <c r="G361" s="75"/>
      <c r="H361" s="75" t="s">
        <v>3</v>
      </c>
      <c r="I361" s="75"/>
      <c r="J361" s="75"/>
      <c r="K361" s="75"/>
      <c r="L361" s="75" t="s">
        <v>4</v>
      </c>
      <c r="M361" s="75"/>
      <c r="N361" s="75"/>
      <c r="O361" s="75"/>
      <c r="P361" s="75" t="s">
        <v>5</v>
      </c>
      <c r="Q361" s="75"/>
      <c r="R361" s="75"/>
      <c r="S361" s="75"/>
      <c r="T361" s="76" t="s">
        <v>6</v>
      </c>
    </row>
    <row r="362" spans="3:20" ht="16.5" thickBot="1" x14ac:dyDescent="0.3">
      <c r="C362" s="79"/>
      <c r="D362" s="51" t="s">
        <v>7</v>
      </c>
      <c r="E362" s="51" t="s">
        <v>8</v>
      </c>
      <c r="F362" s="51" t="s">
        <v>9</v>
      </c>
      <c r="G362" s="51" t="s">
        <v>10</v>
      </c>
      <c r="H362" s="51" t="s">
        <v>11</v>
      </c>
      <c r="I362" s="51" t="s">
        <v>12</v>
      </c>
      <c r="J362" s="51" t="s">
        <v>13</v>
      </c>
      <c r="K362" s="51" t="s">
        <v>14</v>
      </c>
      <c r="L362" s="51" t="s">
        <v>15</v>
      </c>
      <c r="M362" s="51" t="s">
        <v>16</v>
      </c>
      <c r="N362" s="51" t="s">
        <v>17</v>
      </c>
      <c r="O362" s="51" t="s">
        <v>18</v>
      </c>
      <c r="P362" s="51" t="s">
        <v>19</v>
      </c>
      <c r="Q362" s="51" t="s">
        <v>20</v>
      </c>
      <c r="R362" s="51" t="s">
        <v>21</v>
      </c>
      <c r="S362" s="51" t="s">
        <v>22</v>
      </c>
      <c r="T362" s="77"/>
    </row>
    <row r="363" spans="3:20" ht="15.75" x14ac:dyDescent="0.25">
      <c r="C363" s="5" t="s">
        <v>30</v>
      </c>
      <c r="D363" s="34">
        <v>10</v>
      </c>
      <c r="E363" s="34">
        <v>7</v>
      </c>
      <c r="F363" s="34">
        <v>0</v>
      </c>
      <c r="G363" s="35">
        <f>F363+E363+D363</f>
        <v>17</v>
      </c>
      <c r="H363" s="34">
        <v>0</v>
      </c>
      <c r="I363" s="28">
        <v>13</v>
      </c>
      <c r="J363" s="28">
        <v>9</v>
      </c>
      <c r="K363" s="35">
        <f>SUM(H363:J363)</f>
        <v>22</v>
      </c>
      <c r="L363" s="28">
        <v>13</v>
      </c>
      <c r="M363" s="28">
        <v>12</v>
      </c>
      <c r="N363" s="28">
        <v>16</v>
      </c>
      <c r="O363" s="35">
        <f>SUM(L363:N363)</f>
        <v>41</v>
      </c>
      <c r="P363" s="28"/>
      <c r="Q363" s="28"/>
      <c r="R363" s="28"/>
      <c r="S363" s="35"/>
      <c r="T363" s="35">
        <f>SUM(G363,O363,K363, S363)</f>
        <v>80</v>
      </c>
    </row>
    <row r="364" spans="3:20" ht="15.75" x14ac:dyDescent="0.25">
      <c r="C364" s="5" t="s">
        <v>61</v>
      </c>
      <c r="D364" s="34">
        <v>63</v>
      </c>
      <c r="E364" s="34">
        <v>90</v>
      </c>
      <c r="F364" s="34">
        <v>65</v>
      </c>
      <c r="G364" s="35">
        <f>F364+E364+D364</f>
        <v>218</v>
      </c>
      <c r="H364" s="58">
        <v>98</v>
      </c>
      <c r="I364" s="28">
        <v>96</v>
      </c>
      <c r="J364" s="28">
        <v>90</v>
      </c>
      <c r="K364" s="35">
        <f t="shared" ref="K364:K367" si="100">SUM(H364:J364)</f>
        <v>284</v>
      </c>
      <c r="L364" s="36">
        <v>93</v>
      </c>
      <c r="M364" s="36">
        <v>98</v>
      </c>
      <c r="N364" s="36">
        <v>100</v>
      </c>
      <c r="O364" s="35">
        <f t="shared" ref="O364:O367" si="101">SUM(L364:N364)</f>
        <v>291</v>
      </c>
      <c r="P364" s="36"/>
      <c r="Q364" s="36"/>
      <c r="R364" s="36"/>
      <c r="S364" s="35"/>
      <c r="T364" s="35">
        <f>SUM(G364,O364,K364, S364)</f>
        <v>793</v>
      </c>
    </row>
    <row r="365" spans="3:20" ht="15.75" x14ac:dyDescent="0.25">
      <c r="C365" s="5" t="s">
        <v>62</v>
      </c>
      <c r="D365" s="34">
        <v>6</v>
      </c>
      <c r="E365" s="34">
        <v>0</v>
      </c>
      <c r="F365" s="34">
        <v>0</v>
      </c>
      <c r="G365" s="35">
        <f>F365+E365+D365</f>
        <v>6</v>
      </c>
      <c r="H365" s="34">
        <v>0</v>
      </c>
      <c r="I365" s="34">
        <v>0</v>
      </c>
      <c r="J365" s="34">
        <v>0</v>
      </c>
      <c r="K365" s="35">
        <f t="shared" si="100"/>
        <v>0</v>
      </c>
      <c r="L365" s="28">
        <v>0</v>
      </c>
      <c r="M365" s="28">
        <v>0</v>
      </c>
      <c r="N365" s="28">
        <v>0</v>
      </c>
      <c r="O365" s="35">
        <f t="shared" si="101"/>
        <v>0</v>
      </c>
      <c r="P365" s="28"/>
      <c r="Q365" s="28"/>
      <c r="R365" s="28"/>
      <c r="S365" s="35"/>
      <c r="T365" s="35">
        <f t="shared" ref="T365:T366" si="102">SUM(G365,O365,K365, S365)</f>
        <v>6</v>
      </c>
    </row>
    <row r="366" spans="3:20" ht="15.75" x14ac:dyDescent="0.25">
      <c r="C366" s="5" t="s">
        <v>63</v>
      </c>
      <c r="D366" s="34">
        <v>2</v>
      </c>
      <c r="E366" s="34">
        <v>0</v>
      </c>
      <c r="F366" s="34">
        <v>0</v>
      </c>
      <c r="G366" s="35">
        <f>F366+E366+D366</f>
        <v>2</v>
      </c>
      <c r="H366" s="34">
        <v>0</v>
      </c>
      <c r="I366" s="34">
        <v>0</v>
      </c>
      <c r="J366" s="34">
        <v>0</v>
      </c>
      <c r="K366" s="35">
        <f t="shared" si="100"/>
        <v>0</v>
      </c>
      <c r="L366" s="36">
        <v>0</v>
      </c>
      <c r="M366" s="36">
        <v>0</v>
      </c>
      <c r="N366" s="36">
        <v>0</v>
      </c>
      <c r="O366" s="35">
        <f t="shared" si="101"/>
        <v>0</v>
      </c>
      <c r="P366" s="36"/>
      <c r="Q366" s="36"/>
      <c r="R366" s="36"/>
      <c r="S366" s="35"/>
      <c r="T366" s="35">
        <f t="shared" si="102"/>
        <v>2</v>
      </c>
    </row>
    <row r="367" spans="3:20" ht="15.75" x14ac:dyDescent="0.25">
      <c r="C367" s="5" t="s">
        <v>64</v>
      </c>
      <c r="D367" s="34">
        <v>0</v>
      </c>
      <c r="E367" s="34">
        <v>0</v>
      </c>
      <c r="F367" s="34">
        <v>0</v>
      </c>
      <c r="G367" s="35">
        <f>F367+E367+D367</f>
        <v>0</v>
      </c>
      <c r="H367" s="34">
        <v>0</v>
      </c>
      <c r="I367" s="34">
        <v>0</v>
      </c>
      <c r="J367" s="34">
        <v>0</v>
      </c>
      <c r="K367" s="35">
        <f t="shared" si="100"/>
        <v>0</v>
      </c>
      <c r="L367" s="28">
        <v>0</v>
      </c>
      <c r="M367" s="28">
        <v>0</v>
      </c>
      <c r="N367" s="28">
        <v>0</v>
      </c>
      <c r="O367" s="35">
        <f t="shared" si="101"/>
        <v>0</v>
      </c>
      <c r="P367" s="28"/>
      <c r="Q367" s="28"/>
      <c r="R367" s="28"/>
      <c r="S367" s="35"/>
      <c r="T367" s="35">
        <f>SUM(G367,O367,K367, S367)</f>
        <v>0</v>
      </c>
    </row>
    <row r="368" spans="3:20" ht="15.75" x14ac:dyDescent="0.25">
      <c r="C368" s="56" t="s">
        <v>69</v>
      </c>
      <c r="D368" s="35">
        <f t="shared" ref="D368:T368" si="103">SUM(D363:D364)</f>
        <v>73</v>
      </c>
      <c r="E368" s="35">
        <f t="shared" si="103"/>
        <v>97</v>
      </c>
      <c r="F368" s="35">
        <f t="shared" si="103"/>
        <v>65</v>
      </c>
      <c r="G368" s="35">
        <f t="shared" si="103"/>
        <v>235</v>
      </c>
      <c r="H368" s="35">
        <f t="shared" si="103"/>
        <v>98</v>
      </c>
      <c r="I368" s="35">
        <f t="shared" si="103"/>
        <v>109</v>
      </c>
      <c r="J368" s="35">
        <f t="shared" si="103"/>
        <v>99</v>
      </c>
      <c r="K368" s="35">
        <f t="shared" si="103"/>
        <v>306</v>
      </c>
      <c r="L368" s="35">
        <f t="shared" si="103"/>
        <v>106</v>
      </c>
      <c r="M368" s="35">
        <f t="shared" si="103"/>
        <v>110</v>
      </c>
      <c r="N368" s="35">
        <f t="shared" si="103"/>
        <v>116</v>
      </c>
      <c r="O368" s="35">
        <f t="shared" si="103"/>
        <v>332</v>
      </c>
      <c r="P368" s="35">
        <f t="shared" si="103"/>
        <v>0</v>
      </c>
      <c r="Q368" s="35">
        <f t="shared" si="103"/>
        <v>0</v>
      </c>
      <c r="R368" s="35">
        <f t="shared" si="103"/>
        <v>0</v>
      </c>
      <c r="S368" s="35">
        <f t="shared" si="103"/>
        <v>0</v>
      </c>
      <c r="T368" s="35">
        <f t="shared" si="103"/>
        <v>873</v>
      </c>
    </row>
    <row r="371" spans="3:20" ht="15.75" thickBot="1" x14ac:dyDescent="0.3"/>
    <row r="372" spans="3:20" ht="15.75" x14ac:dyDescent="0.25">
      <c r="C372" s="80" t="s">
        <v>96</v>
      </c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2"/>
    </row>
    <row r="373" spans="3:20" ht="15.75" x14ac:dyDescent="0.25">
      <c r="C373" s="78" t="s">
        <v>71</v>
      </c>
      <c r="D373" s="75" t="s">
        <v>2</v>
      </c>
      <c r="E373" s="75"/>
      <c r="F373" s="75"/>
      <c r="G373" s="75"/>
      <c r="H373" s="75" t="s">
        <v>3</v>
      </c>
      <c r="I373" s="75"/>
      <c r="J373" s="75"/>
      <c r="K373" s="75"/>
      <c r="L373" s="75" t="s">
        <v>4</v>
      </c>
      <c r="M373" s="75"/>
      <c r="N373" s="75"/>
      <c r="O373" s="75"/>
      <c r="P373" s="75" t="s">
        <v>5</v>
      </c>
      <c r="Q373" s="75"/>
      <c r="R373" s="75"/>
      <c r="S373" s="75"/>
      <c r="T373" s="76" t="s">
        <v>6</v>
      </c>
    </row>
    <row r="374" spans="3:20" ht="16.5" thickBot="1" x14ac:dyDescent="0.3">
      <c r="C374" s="79"/>
      <c r="D374" s="51" t="s">
        <v>7</v>
      </c>
      <c r="E374" s="51" t="s">
        <v>8</v>
      </c>
      <c r="F374" s="51" t="s">
        <v>9</v>
      </c>
      <c r="G374" s="51" t="s">
        <v>10</v>
      </c>
      <c r="H374" s="51" t="s">
        <v>11</v>
      </c>
      <c r="I374" s="51" t="s">
        <v>12</v>
      </c>
      <c r="J374" s="51" t="s">
        <v>13</v>
      </c>
      <c r="K374" s="51" t="s">
        <v>14</v>
      </c>
      <c r="L374" s="51" t="s">
        <v>15</v>
      </c>
      <c r="M374" s="51" t="s">
        <v>16</v>
      </c>
      <c r="N374" s="51" t="s">
        <v>17</v>
      </c>
      <c r="O374" s="51" t="s">
        <v>18</v>
      </c>
      <c r="P374" s="51" t="s">
        <v>19</v>
      </c>
      <c r="Q374" s="51" t="s">
        <v>20</v>
      </c>
      <c r="R374" s="51" t="s">
        <v>21</v>
      </c>
      <c r="S374" s="51" t="s">
        <v>22</v>
      </c>
      <c r="T374" s="77"/>
    </row>
    <row r="375" spans="3:20" ht="15.75" x14ac:dyDescent="0.25">
      <c r="C375" s="5" t="s">
        <v>26</v>
      </c>
      <c r="D375" s="34">
        <v>147</v>
      </c>
      <c r="E375" s="34">
        <v>141</v>
      </c>
      <c r="F375" s="34">
        <v>225</v>
      </c>
      <c r="G375" s="35">
        <f>+SUM(D375:F375)</f>
        <v>513</v>
      </c>
      <c r="H375" s="34">
        <v>127</v>
      </c>
      <c r="I375" s="34">
        <v>238</v>
      </c>
      <c r="J375" s="34">
        <v>191</v>
      </c>
      <c r="K375" s="35">
        <f>SUM(H375:J375)</f>
        <v>556</v>
      </c>
      <c r="L375" s="34">
        <v>149</v>
      </c>
      <c r="M375" s="34">
        <v>181</v>
      </c>
      <c r="N375" s="34">
        <v>136</v>
      </c>
      <c r="O375" s="35">
        <f>SUM(L375:N375)</f>
        <v>466</v>
      </c>
      <c r="P375" s="28"/>
      <c r="Q375" s="28"/>
      <c r="R375" s="28"/>
      <c r="S375" s="35"/>
      <c r="T375" s="35">
        <f t="shared" ref="T375:T378" si="104">SUM(G375,O375,K375, S375)</f>
        <v>1535</v>
      </c>
    </row>
    <row r="376" spans="3:20" ht="15.75" x14ac:dyDescent="0.25">
      <c r="C376" s="5" t="s">
        <v>97</v>
      </c>
      <c r="D376" s="34">
        <v>671</v>
      </c>
      <c r="E376" s="34">
        <v>596</v>
      </c>
      <c r="F376" s="34">
        <v>772</v>
      </c>
      <c r="G376" s="35">
        <f t="shared" ref="G376:G378" si="105">+SUM(D376:F376)</f>
        <v>2039</v>
      </c>
      <c r="H376" s="34">
        <v>800</v>
      </c>
      <c r="I376" s="34">
        <v>893</v>
      </c>
      <c r="J376" s="34">
        <v>696</v>
      </c>
      <c r="K376" s="35">
        <f t="shared" ref="K376:K378" si="106">SUM(H376:J376)</f>
        <v>2389</v>
      </c>
      <c r="L376" s="34">
        <v>676</v>
      </c>
      <c r="M376" s="34">
        <v>628</v>
      </c>
      <c r="N376" s="34">
        <v>659</v>
      </c>
      <c r="O376" s="35">
        <f t="shared" ref="O376:O378" si="107">SUM(L376:N376)</f>
        <v>1963</v>
      </c>
      <c r="P376" s="28"/>
      <c r="Q376" s="28"/>
      <c r="R376" s="28"/>
      <c r="S376" s="35"/>
      <c r="T376" s="35">
        <f t="shared" si="104"/>
        <v>6391</v>
      </c>
    </row>
    <row r="377" spans="3:20" ht="15.75" x14ac:dyDescent="0.25">
      <c r="C377" s="5" t="s">
        <v>30</v>
      </c>
      <c r="D377" s="34">
        <v>24</v>
      </c>
      <c r="E377" s="34">
        <v>26</v>
      </c>
      <c r="F377" s="34">
        <v>31</v>
      </c>
      <c r="G377" s="35">
        <f t="shared" si="105"/>
        <v>81</v>
      </c>
      <c r="H377" s="34">
        <v>21</v>
      </c>
      <c r="I377" s="34">
        <v>24</v>
      </c>
      <c r="J377" s="34">
        <v>25</v>
      </c>
      <c r="K377" s="35">
        <f t="shared" si="106"/>
        <v>70</v>
      </c>
      <c r="L377" s="34">
        <v>15</v>
      </c>
      <c r="M377" s="34">
        <v>24</v>
      </c>
      <c r="N377" s="34">
        <v>22</v>
      </c>
      <c r="O377" s="35">
        <f t="shared" si="107"/>
        <v>61</v>
      </c>
      <c r="P377" s="28"/>
      <c r="Q377" s="28"/>
      <c r="R377" s="28"/>
      <c r="S377" s="35"/>
      <c r="T377" s="35">
        <f t="shared" si="104"/>
        <v>212</v>
      </c>
    </row>
    <row r="378" spans="3:20" ht="15.75" x14ac:dyDescent="0.25">
      <c r="C378" s="5" t="s">
        <v>98</v>
      </c>
      <c r="D378" s="34">
        <v>48</v>
      </c>
      <c r="E378" s="34">
        <v>48</v>
      </c>
      <c r="F378" s="34">
        <v>65</v>
      </c>
      <c r="G378" s="35">
        <f t="shared" si="105"/>
        <v>161</v>
      </c>
      <c r="H378" s="34">
        <v>61</v>
      </c>
      <c r="I378" s="34">
        <v>51</v>
      </c>
      <c r="J378" s="34">
        <v>66</v>
      </c>
      <c r="K378" s="35">
        <f t="shared" si="106"/>
        <v>178</v>
      </c>
      <c r="L378" s="34">
        <v>74</v>
      </c>
      <c r="M378" s="34">
        <v>46</v>
      </c>
      <c r="N378" s="34">
        <v>43</v>
      </c>
      <c r="O378" s="35">
        <f t="shared" si="107"/>
        <v>163</v>
      </c>
      <c r="P378" s="59"/>
      <c r="Q378" s="59"/>
      <c r="R378" s="59"/>
      <c r="S378" s="35"/>
      <c r="T378" s="35">
        <f t="shared" si="104"/>
        <v>502</v>
      </c>
    </row>
    <row r="379" spans="3:20" ht="15.75" x14ac:dyDescent="0.25">
      <c r="C379" s="56" t="s">
        <v>69</v>
      </c>
      <c r="D379" s="35">
        <f t="shared" ref="D379:T379" si="108">SUM(D375:D378)</f>
        <v>890</v>
      </c>
      <c r="E379" s="35">
        <f t="shared" si="108"/>
        <v>811</v>
      </c>
      <c r="F379" s="35">
        <f t="shared" si="108"/>
        <v>1093</v>
      </c>
      <c r="G379" s="35">
        <f t="shared" si="108"/>
        <v>2794</v>
      </c>
      <c r="H379" s="35">
        <f t="shared" si="108"/>
        <v>1009</v>
      </c>
      <c r="I379" s="35">
        <f t="shared" si="108"/>
        <v>1206</v>
      </c>
      <c r="J379" s="35">
        <f t="shared" si="108"/>
        <v>978</v>
      </c>
      <c r="K379" s="35">
        <f t="shared" si="108"/>
        <v>3193</v>
      </c>
      <c r="L379" s="35">
        <f t="shared" si="108"/>
        <v>914</v>
      </c>
      <c r="M379" s="35">
        <f t="shared" si="108"/>
        <v>879</v>
      </c>
      <c r="N379" s="35">
        <f t="shared" si="108"/>
        <v>860</v>
      </c>
      <c r="O379" s="35">
        <f t="shared" si="108"/>
        <v>2653</v>
      </c>
      <c r="P379" s="35">
        <f t="shared" si="108"/>
        <v>0</v>
      </c>
      <c r="Q379" s="35">
        <f t="shared" si="108"/>
        <v>0</v>
      </c>
      <c r="R379" s="35">
        <f t="shared" si="108"/>
        <v>0</v>
      </c>
      <c r="S379" s="35">
        <f t="shared" si="108"/>
        <v>0</v>
      </c>
      <c r="T379" s="35">
        <f t="shared" si="108"/>
        <v>8640</v>
      </c>
    </row>
    <row r="744" spans="4:20" x14ac:dyDescent="0.25">
      <c r="D744" s="7"/>
      <c r="E744" s="7"/>
      <c r="F744" s="7"/>
      <c r="G744" s="10"/>
      <c r="H744" s="7"/>
      <c r="I744" s="7"/>
      <c r="J744" s="7"/>
      <c r="K744" s="10"/>
      <c r="L744" s="7"/>
      <c r="M744" s="7"/>
      <c r="N744" s="7"/>
      <c r="O744" s="10"/>
      <c r="P744" s="7"/>
      <c r="Q744" s="7"/>
      <c r="R744" s="7"/>
      <c r="S744" s="10"/>
      <c r="T744" s="10"/>
    </row>
    <row r="745" spans="4:20" x14ac:dyDescent="0.25">
      <c r="D745" s="7"/>
      <c r="E745" s="7"/>
      <c r="F745" s="7"/>
      <c r="G745" s="10"/>
      <c r="H745" s="7"/>
      <c r="I745" s="7"/>
      <c r="J745" s="7"/>
      <c r="K745" s="10"/>
      <c r="L745" s="7"/>
      <c r="M745" s="7"/>
      <c r="N745" s="7"/>
      <c r="O745" s="10"/>
      <c r="P745" s="7"/>
      <c r="Q745" s="7"/>
      <c r="R745" s="7"/>
      <c r="S745" s="10"/>
      <c r="T745" s="10"/>
    </row>
    <row r="746" spans="4:20" x14ac:dyDescent="0.25">
      <c r="D746" s="7"/>
      <c r="E746" s="7"/>
      <c r="F746" s="7"/>
      <c r="G746" s="10"/>
      <c r="H746" s="7"/>
      <c r="I746" s="7"/>
      <c r="J746" s="7"/>
      <c r="K746" s="10"/>
      <c r="L746" s="7"/>
      <c r="M746" s="7"/>
      <c r="N746" s="7"/>
      <c r="O746" s="10"/>
      <c r="P746" s="7"/>
      <c r="Q746" s="7"/>
      <c r="R746" s="7"/>
      <c r="S746" s="10"/>
      <c r="T746" s="10"/>
    </row>
    <row r="747" spans="4:20" x14ac:dyDescent="0.25">
      <c r="D747" s="7"/>
      <c r="E747" s="7"/>
      <c r="F747" s="7"/>
      <c r="G747" s="10"/>
      <c r="H747" s="7"/>
      <c r="I747" s="7"/>
      <c r="J747" s="7"/>
      <c r="K747" s="10"/>
      <c r="L747" s="7"/>
      <c r="M747" s="7"/>
      <c r="N747" s="7"/>
      <c r="O747" s="10"/>
      <c r="P747" s="7"/>
      <c r="Q747" s="7"/>
      <c r="R747" s="7"/>
      <c r="S747" s="10"/>
      <c r="T747" s="10"/>
    </row>
    <row r="748" spans="4:20" x14ac:dyDescent="0.25">
      <c r="D748" s="7"/>
      <c r="E748" s="7"/>
      <c r="F748" s="7"/>
      <c r="G748" s="10"/>
      <c r="H748" s="7"/>
      <c r="I748" s="7"/>
      <c r="J748" s="7"/>
      <c r="K748" s="10"/>
      <c r="L748" s="7"/>
      <c r="M748" s="7"/>
      <c r="N748" s="7"/>
      <c r="O748" s="10"/>
      <c r="P748" s="7"/>
      <c r="Q748" s="7"/>
      <c r="R748" s="7"/>
      <c r="S748" s="10"/>
      <c r="T748" s="10"/>
    </row>
    <row r="749" spans="4:20" x14ac:dyDescent="0.25">
      <c r="D749" s="7"/>
      <c r="E749" s="7"/>
      <c r="F749" s="7"/>
      <c r="G749" s="10"/>
      <c r="H749" s="7"/>
      <c r="I749" s="7"/>
      <c r="J749" s="7"/>
      <c r="K749" s="10"/>
      <c r="L749" s="7"/>
      <c r="M749" s="7"/>
      <c r="N749" s="7"/>
      <c r="O749" s="10"/>
      <c r="P749" s="7"/>
      <c r="Q749" s="7"/>
      <c r="R749" s="7"/>
      <c r="S749" s="10"/>
      <c r="T749" s="10"/>
    </row>
    <row r="750" spans="4:20" x14ac:dyDescent="0.25">
      <c r="D750" s="7"/>
      <c r="E750" s="7"/>
      <c r="F750" s="7"/>
      <c r="G750" s="10"/>
      <c r="H750" s="7"/>
      <c r="I750" s="7"/>
      <c r="J750" s="7"/>
      <c r="K750" s="10"/>
      <c r="L750" s="7"/>
      <c r="M750" s="7"/>
      <c r="N750" s="7"/>
      <c r="O750" s="10"/>
      <c r="P750" s="7"/>
      <c r="Q750" s="7"/>
      <c r="R750" s="7"/>
      <c r="S750" s="10"/>
      <c r="T750" s="10"/>
    </row>
    <row r="751" spans="4:20" x14ac:dyDescent="0.25">
      <c r="D751" s="7"/>
      <c r="E751" s="7"/>
      <c r="F751" s="7"/>
      <c r="G751" s="10"/>
      <c r="H751" s="7"/>
      <c r="I751" s="7"/>
      <c r="J751" s="7"/>
      <c r="K751" s="10"/>
      <c r="L751" s="7"/>
      <c r="M751" s="7"/>
      <c r="N751" s="7"/>
      <c r="O751" s="10"/>
      <c r="P751" s="7"/>
      <c r="Q751" s="7"/>
      <c r="R751" s="7"/>
      <c r="S751" s="10"/>
      <c r="T751" s="10"/>
    </row>
    <row r="752" spans="4:20" x14ac:dyDescent="0.25">
      <c r="D752" s="7"/>
      <c r="E752" s="7"/>
      <c r="F752" s="7"/>
      <c r="G752" s="10"/>
      <c r="H752" s="7"/>
      <c r="I752" s="7"/>
      <c r="J752" s="7"/>
      <c r="K752" s="10"/>
      <c r="L752" s="7"/>
      <c r="M752" s="7"/>
      <c r="N752" s="7"/>
      <c r="O752" s="10"/>
      <c r="P752" s="7"/>
      <c r="Q752" s="7"/>
      <c r="R752" s="7"/>
      <c r="S752" s="10"/>
      <c r="T752" s="10"/>
    </row>
    <row r="753" spans="4:20" x14ac:dyDescent="0.25">
      <c r="D753" s="7"/>
      <c r="E753" s="7"/>
      <c r="F753" s="7"/>
      <c r="G753" s="10"/>
      <c r="H753" s="7"/>
      <c r="I753" s="7"/>
      <c r="J753" s="7"/>
      <c r="K753" s="10"/>
      <c r="L753" s="7"/>
      <c r="M753" s="7"/>
      <c r="N753" s="7"/>
      <c r="O753" s="10"/>
      <c r="P753" s="7"/>
      <c r="Q753" s="7"/>
      <c r="R753" s="7"/>
      <c r="S753" s="10"/>
      <c r="T753" s="10"/>
    </row>
    <row r="754" spans="4:20" x14ac:dyDescent="0.25">
      <c r="D754" s="7"/>
      <c r="E754" s="7"/>
      <c r="F754" s="7"/>
      <c r="G754" s="10"/>
      <c r="H754" s="7"/>
      <c r="I754" s="7"/>
      <c r="J754" s="7"/>
      <c r="K754" s="10"/>
      <c r="L754" s="7"/>
      <c r="M754" s="7"/>
      <c r="N754" s="7"/>
      <c r="O754" s="10"/>
      <c r="P754" s="7"/>
      <c r="Q754" s="7"/>
      <c r="R754" s="7"/>
      <c r="S754" s="10"/>
      <c r="T754" s="10"/>
    </row>
    <row r="755" spans="4:20" x14ac:dyDescent="0.25">
      <c r="D755" s="7"/>
      <c r="E755" s="7"/>
      <c r="F755" s="7"/>
      <c r="G755" s="10"/>
      <c r="H755" s="7"/>
      <c r="I755" s="7"/>
      <c r="J755" s="7"/>
      <c r="K755" s="10"/>
      <c r="L755" s="7"/>
      <c r="M755" s="7"/>
      <c r="N755" s="7"/>
      <c r="O755" s="10"/>
      <c r="P755" s="7"/>
      <c r="Q755" s="7"/>
      <c r="R755" s="7"/>
      <c r="S755" s="10"/>
      <c r="T755" s="10"/>
    </row>
    <row r="756" spans="4:20" x14ac:dyDescent="0.25">
      <c r="D756" s="7"/>
      <c r="E756" s="7"/>
      <c r="F756" s="7"/>
      <c r="G756" s="10"/>
      <c r="H756" s="7"/>
      <c r="I756" s="7"/>
      <c r="J756" s="7"/>
      <c r="K756" s="10"/>
      <c r="L756" s="7"/>
      <c r="M756" s="7"/>
      <c r="N756" s="7"/>
      <c r="O756" s="10"/>
      <c r="P756" s="7"/>
      <c r="Q756" s="7"/>
      <c r="R756" s="7"/>
      <c r="S756" s="10"/>
      <c r="T756" s="10"/>
    </row>
    <row r="757" spans="4:20" x14ac:dyDescent="0.25">
      <c r="D757" s="7"/>
      <c r="E757" s="7"/>
      <c r="F757" s="7"/>
      <c r="G757" s="10"/>
      <c r="H757" s="7"/>
      <c r="I757" s="7"/>
      <c r="J757" s="7"/>
      <c r="K757" s="10"/>
      <c r="L757" s="7"/>
      <c r="M757" s="7"/>
      <c r="N757" s="7"/>
      <c r="O757" s="10"/>
      <c r="P757" s="7"/>
      <c r="Q757" s="7"/>
      <c r="R757" s="7"/>
      <c r="S757" s="10"/>
      <c r="T757" s="10"/>
    </row>
    <row r="758" spans="4:20" x14ac:dyDescent="0.25">
      <c r="D758" s="7"/>
      <c r="E758" s="7"/>
      <c r="F758" s="7"/>
      <c r="G758" s="10"/>
      <c r="H758" s="7"/>
      <c r="I758" s="7"/>
      <c r="J758" s="7"/>
      <c r="K758" s="10"/>
      <c r="L758" s="7"/>
      <c r="M758" s="7"/>
      <c r="N758" s="7"/>
      <c r="O758" s="10"/>
      <c r="P758" s="7"/>
      <c r="Q758" s="7"/>
      <c r="R758" s="7"/>
      <c r="S758" s="10"/>
      <c r="T758" s="10"/>
    </row>
    <row r="759" spans="4:20" x14ac:dyDescent="0.25">
      <c r="D759" s="7"/>
      <c r="E759" s="7"/>
      <c r="F759" s="7"/>
      <c r="G759" s="10"/>
      <c r="H759" s="7"/>
      <c r="I759" s="7"/>
      <c r="J759" s="7"/>
      <c r="K759" s="10"/>
      <c r="L759" s="7"/>
      <c r="M759" s="7"/>
      <c r="N759" s="7"/>
      <c r="O759" s="10"/>
      <c r="P759" s="7"/>
      <c r="Q759" s="7"/>
      <c r="R759" s="7"/>
      <c r="S759" s="10"/>
      <c r="T759" s="10"/>
    </row>
    <row r="760" spans="4:20" x14ac:dyDescent="0.25">
      <c r="D760" s="7"/>
      <c r="E760" s="7"/>
      <c r="F760" s="7"/>
      <c r="G760" s="10"/>
      <c r="H760" s="7"/>
      <c r="I760" s="7"/>
      <c r="J760" s="7"/>
      <c r="K760" s="10"/>
      <c r="L760" s="7"/>
      <c r="M760" s="7"/>
      <c r="N760" s="7"/>
      <c r="O760" s="10"/>
      <c r="P760" s="7"/>
      <c r="Q760" s="7"/>
      <c r="R760" s="7"/>
      <c r="S760" s="10"/>
      <c r="T760" s="10"/>
    </row>
    <row r="761" spans="4:20" x14ac:dyDescent="0.25">
      <c r="D761" s="7"/>
      <c r="E761" s="7"/>
      <c r="F761" s="7"/>
      <c r="G761" s="10"/>
      <c r="H761" s="7"/>
      <c r="I761" s="7"/>
      <c r="J761" s="7"/>
      <c r="K761" s="10"/>
      <c r="L761" s="7"/>
      <c r="M761" s="7"/>
      <c r="N761" s="7"/>
      <c r="O761" s="10"/>
      <c r="P761" s="7"/>
      <c r="Q761" s="7"/>
      <c r="R761" s="7"/>
      <c r="S761" s="10"/>
      <c r="T761" s="10"/>
    </row>
    <row r="762" spans="4:20" x14ac:dyDescent="0.25">
      <c r="D762" s="7"/>
      <c r="E762" s="7"/>
      <c r="F762" s="7"/>
      <c r="G762" s="10"/>
      <c r="H762" s="7"/>
      <c r="I762" s="7"/>
      <c r="J762" s="7"/>
      <c r="K762" s="10"/>
      <c r="L762" s="7"/>
      <c r="M762" s="7"/>
      <c r="N762" s="7"/>
      <c r="O762" s="10"/>
      <c r="P762" s="7"/>
      <c r="Q762" s="7"/>
      <c r="R762" s="7"/>
      <c r="S762" s="10"/>
      <c r="T762" s="10"/>
    </row>
    <row r="763" spans="4:20" x14ac:dyDescent="0.25">
      <c r="D763" s="7"/>
      <c r="E763" s="7"/>
      <c r="F763" s="7"/>
      <c r="G763" s="10"/>
      <c r="H763" s="7"/>
      <c r="I763" s="7"/>
      <c r="J763" s="7"/>
      <c r="K763" s="10"/>
      <c r="L763" s="7"/>
      <c r="M763" s="7"/>
      <c r="N763" s="7"/>
      <c r="O763" s="10"/>
      <c r="P763" s="7"/>
      <c r="Q763" s="7"/>
      <c r="R763" s="7"/>
      <c r="S763" s="10"/>
      <c r="T763" s="10"/>
    </row>
    <row r="764" spans="4:20" x14ac:dyDescent="0.25">
      <c r="D764" s="7"/>
      <c r="E764" s="7"/>
      <c r="F764" s="7"/>
      <c r="G764" s="10"/>
      <c r="H764" s="7"/>
      <c r="I764" s="7"/>
      <c r="J764" s="7"/>
      <c r="K764" s="10"/>
      <c r="L764" s="7"/>
      <c r="M764" s="7"/>
      <c r="N764" s="7"/>
      <c r="O764" s="10"/>
      <c r="P764" s="7"/>
      <c r="Q764" s="7"/>
      <c r="R764" s="7"/>
      <c r="S764" s="10"/>
      <c r="T764" s="10"/>
    </row>
    <row r="765" spans="4:20" x14ac:dyDescent="0.25">
      <c r="D765" s="7"/>
      <c r="E765" s="7"/>
      <c r="F765" s="7"/>
      <c r="G765" s="10"/>
      <c r="H765" s="7"/>
      <c r="I765" s="7"/>
      <c r="J765" s="7"/>
      <c r="K765" s="10"/>
      <c r="L765" s="7"/>
      <c r="M765" s="7"/>
      <c r="N765" s="7"/>
      <c r="O765" s="10"/>
      <c r="P765" s="7"/>
      <c r="Q765" s="7"/>
      <c r="R765" s="7"/>
      <c r="S765" s="10"/>
      <c r="T765" s="10"/>
    </row>
    <row r="766" spans="4:20" x14ac:dyDescent="0.25">
      <c r="D766" s="7"/>
      <c r="E766" s="7"/>
      <c r="F766" s="7"/>
      <c r="G766" s="10"/>
      <c r="H766" s="7"/>
      <c r="I766" s="7"/>
      <c r="J766" s="7"/>
      <c r="K766" s="10"/>
      <c r="L766" s="7"/>
      <c r="M766" s="7"/>
      <c r="N766" s="7"/>
      <c r="O766" s="10"/>
      <c r="P766" s="7"/>
      <c r="Q766" s="7"/>
      <c r="R766" s="7"/>
      <c r="S766" s="10"/>
      <c r="T766" s="10"/>
    </row>
    <row r="767" spans="4:20" x14ac:dyDescent="0.25">
      <c r="D767" s="7"/>
      <c r="E767" s="7"/>
      <c r="F767" s="7"/>
      <c r="G767" s="10"/>
      <c r="H767" s="7"/>
      <c r="I767" s="7"/>
      <c r="J767" s="7"/>
      <c r="K767" s="10"/>
      <c r="L767" s="7"/>
      <c r="M767" s="7"/>
      <c r="N767" s="7"/>
      <c r="O767" s="10"/>
      <c r="P767" s="7"/>
      <c r="Q767" s="7"/>
      <c r="R767" s="7"/>
      <c r="S767" s="10"/>
      <c r="T767" s="10"/>
    </row>
    <row r="768" spans="4:20" x14ac:dyDescent="0.25">
      <c r="D768" s="7"/>
      <c r="E768" s="7"/>
      <c r="F768" s="7"/>
      <c r="G768" s="10"/>
      <c r="H768" s="7"/>
      <c r="I768" s="7"/>
      <c r="J768" s="7"/>
      <c r="K768" s="10"/>
      <c r="L768" s="7"/>
      <c r="M768" s="7"/>
      <c r="N768" s="7"/>
      <c r="O768" s="10"/>
      <c r="P768" s="7"/>
      <c r="Q768" s="7"/>
      <c r="R768" s="7"/>
      <c r="S768" s="10"/>
      <c r="T768" s="10"/>
    </row>
    <row r="769" spans="4:20" x14ac:dyDescent="0.25">
      <c r="D769" s="7"/>
      <c r="E769" s="7"/>
      <c r="F769" s="7"/>
      <c r="G769" s="10"/>
      <c r="H769" s="7"/>
      <c r="I769" s="7"/>
      <c r="J769" s="7"/>
      <c r="K769" s="10"/>
      <c r="L769" s="7"/>
      <c r="M769" s="7"/>
      <c r="N769" s="7"/>
      <c r="O769" s="10"/>
      <c r="P769" s="7"/>
      <c r="Q769" s="7"/>
      <c r="R769" s="7"/>
      <c r="S769" s="10"/>
      <c r="T769" s="10"/>
    </row>
    <row r="770" spans="4:20" x14ac:dyDescent="0.25">
      <c r="D770" s="7"/>
      <c r="E770" s="7"/>
      <c r="F770" s="7"/>
      <c r="G770" s="10"/>
      <c r="H770" s="7"/>
      <c r="I770" s="7"/>
      <c r="J770" s="7"/>
      <c r="K770" s="10"/>
      <c r="L770" s="7"/>
      <c r="M770" s="7"/>
      <c r="N770" s="7"/>
      <c r="O770" s="10"/>
      <c r="P770" s="7"/>
      <c r="Q770" s="7"/>
      <c r="R770" s="7"/>
      <c r="S770" s="10"/>
      <c r="T770" s="10"/>
    </row>
    <row r="771" spans="4:20" x14ac:dyDescent="0.25">
      <c r="D771" s="7"/>
      <c r="E771" s="7"/>
      <c r="F771" s="7"/>
      <c r="G771" s="10"/>
      <c r="H771" s="7"/>
      <c r="I771" s="7"/>
      <c r="J771" s="7"/>
      <c r="K771" s="10"/>
      <c r="L771" s="7"/>
      <c r="M771" s="7"/>
      <c r="N771" s="7"/>
      <c r="O771" s="10"/>
      <c r="P771" s="7"/>
      <c r="Q771" s="7"/>
      <c r="R771" s="7"/>
      <c r="S771" s="10"/>
      <c r="T771" s="10"/>
    </row>
    <row r="772" spans="4:20" x14ac:dyDescent="0.25">
      <c r="D772" s="7"/>
      <c r="E772" s="7"/>
      <c r="F772" s="7"/>
      <c r="G772" s="10"/>
      <c r="H772" s="7"/>
      <c r="I772" s="7"/>
      <c r="J772" s="7"/>
      <c r="K772" s="10"/>
      <c r="L772" s="7"/>
      <c r="M772" s="7"/>
      <c r="N772" s="7"/>
      <c r="O772" s="10"/>
      <c r="P772" s="7"/>
      <c r="Q772" s="7"/>
      <c r="R772" s="7"/>
      <c r="S772" s="10"/>
      <c r="T772" s="10"/>
    </row>
    <row r="773" spans="4:20" x14ac:dyDescent="0.25">
      <c r="D773" s="7"/>
      <c r="E773" s="7"/>
      <c r="F773" s="7"/>
      <c r="G773" s="10"/>
      <c r="H773" s="7"/>
      <c r="I773" s="7"/>
      <c r="J773" s="7"/>
      <c r="K773" s="10"/>
      <c r="L773" s="7"/>
      <c r="M773" s="7"/>
      <c r="N773" s="7"/>
      <c r="O773" s="10"/>
      <c r="P773" s="7"/>
      <c r="Q773" s="7"/>
      <c r="R773" s="7"/>
      <c r="S773" s="10"/>
      <c r="T773" s="10"/>
    </row>
    <row r="774" spans="4:20" x14ac:dyDescent="0.25">
      <c r="D774" s="7"/>
      <c r="E774" s="7"/>
      <c r="F774" s="7"/>
      <c r="G774" s="10"/>
      <c r="H774" s="7"/>
      <c r="I774" s="7"/>
      <c r="J774" s="7"/>
      <c r="K774" s="10"/>
      <c r="L774" s="7"/>
      <c r="M774" s="7"/>
      <c r="N774" s="7"/>
      <c r="O774" s="10"/>
      <c r="P774" s="7"/>
      <c r="Q774" s="7"/>
      <c r="R774" s="7"/>
      <c r="S774" s="10"/>
      <c r="T774" s="10"/>
    </row>
    <row r="775" spans="4:20" x14ac:dyDescent="0.25">
      <c r="D775" s="7"/>
      <c r="E775" s="7"/>
      <c r="F775" s="7"/>
      <c r="G775" s="10"/>
      <c r="H775" s="7"/>
      <c r="I775" s="7"/>
      <c r="J775" s="7"/>
      <c r="K775" s="10"/>
      <c r="L775" s="7"/>
      <c r="M775" s="7"/>
      <c r="N775" s="7"/>
      <c r="O775" s="10"/>
      <c r="P775" s="7"/>
      <c r="Q775" s="7"/>
      <c r="R775" s="7"/>
      <c r="S775" s="10"/>
      <c r="T775" s="10"/>
    </row>
    <row r="776" spans="4:20" x14ac:dyDescent="0.25">
      <c r="D776" s="7"/>
      <c r="E776" s="7"/>
      <c r="F776" s="7"/>
      <c r="G776" s="10"/>
      <c r="H776" s="7"/>
      <c r="I776" s="7"/>
      <c r="J776" s="7"/>
      <c r="K776" s="10"/>
      <c r="L776" s="7"/>
      <c r="M776" s="7"/>
      <c r="N776" s="7"/>
      <c r="O776" s="10"/>
      <c r="P776" s="7"/>
      <c r="Q776" s="7"/>
      <c r="R776" s="7"/>
      <c r="S776" s="10"/>
      <c r="T776" s="10"/>
    </row>
    <row r="777" spans="4:20" x14ac:dyDescent="0.25">
      <c r="D777" s="7"/>
      <c r="E777" s="7"/>
      <c r="F777" s="7"/>
      <c r="G777" s="10"/>
      <c r="H777" s="7"/>
      <c r="I777" s="7"/>
      <c r="J777" s="7"/>
      <c r="K777" s="10"/>
      <c r="L777" s="7"/>
      <c r="M777" s="7"/>
      <c r="N777" s="7"/>
      <c r="O777" s="10"/>
      <c r="P777" s="7"/>
      <c r="Q777" s="7"/>
      <c r="R777" s="7"/>
      <c r="S777" s="10"/>
      <c r="T777" s="10"/>
    </row>
    <row r="778" spans="4:20" x14ac:dyDescent="0.25">
      <c r="D778" s="7"/>
      <c r="E778" s="7"/>
      <c r="F778" s="7"/>
      <c r="G778" s="10"/>
      <c r="H778" s="7"/>
      <c r="I778" s="7"/>
      <c r="J778" s="7"/>
      <c r="K778" s="10"/>
      <c r="L778" s="7"/>
      <c r="M778" s="7"/>
      <c r="N778" s="7"/>
      <c r="O778" s="10"/>
      <c r="P778" s="7"/>
      <c r="Q778" s="7"/>
      <c r="R778" s="7"/>
      <c r="S778" s="10"/>
      <c r="T778" s="10"/>
    </row>
    <row r="779" spans="4:20" x14ac:dyDescent="0.25">
      <c r="D779" s="7"/>
      <c r="E779" s="7"/>
      <c r="F779" s="7"/>
      <c r="G779" s="10"/>
      <c r="H779" s="7"/>
      <c r="I779" s="7"/>
      <c r="J779" s="7"/>
      <c r="K779" s="10"/>
      <c r="L779" s="7"/>
      <c r="M779" s="7"/>
      <c r="N779" s="7"/>
      <c r="O779" s="10"/>
      <c r="P779" s="7"/>
      <c r="Q779" s="7"/>
      <c r="R779" s="7"/>
      <c r="S779" s="10"/>
      <c r="T779" s="10"/>
    </row>
    <row r="780" spans="4:20" x14ac:dyDescent="0.25">
      <c r="D780" s="7"/>
      <c r="E780" s="7"/>
      <c r="F780" s="7"/>
      <c r="G780" s="10"/>
      <c r="H780" s="7"/>
      <c r="I780" s="7"/>
      <c r="J780" s="7"/>
      <c r="K780" s="10"/>
      <c r="L780" s="7"/>
      <c r="M780" s="7"/>
      <c r="N780" s="7"/>
      <c r="O780" s="10"/>
      <c r="P780" s="7"/>
      <c r="Q780" s="7"/>
      <c r="R780" s="7"/>
      <c r="S780" s="10"/>
      <c r="T780" s="10"/>
    </row>
    <row r="781" spans="4:20" x14ac:dyDescent="0.25">
      <c r="D781" s="7"/>
      <c r="E781" s="7"/>
      <c r="F781" s="7"/>
      <c r="G781" s="10"/>
      <c r="H781" s="7"/>
      <c r="I781" s="7"/>
      <c r="J781" s="7"/>
      <c r="K781" s="10"/>
      <c r="L781" s="7"/>
      <c r="M781" s="7"/>
      <c r="N781" s="7"/>
      <c r="O781" s="10"/>
      <c r="P781" s="7"/>
      <c r="Q781" s="7"/>
      <c r="R781" s="7"/>
      <c r="S781" s="10"/>
      <c r="T781" s="10"/>
    </row>
    <row r="782" spans="4:20" x14ac:dyDescent="0.25">
      <c r="D782" s="7"/>
      <c r="E782" s="7"/>
      <c r="F782" s="7"/>
      <c r="G782" s="10"/>
      <c r="H782" s="7"/>
      <c r="I782" s="7"/>
      <c r="J782" s="7"/>
      <c r="K782" s="10"/>
      <c r="L782" s="7"/>
      <c r="M782" s="7"/>
      <c r="N782" s="7"/>
      <c r="O782" s="10"/>
      <c r="P782" s="7"/>
      <c r="Q782" s="7"/>
      <c r="R782" s="7"/>
      <c r="S782" s="10"/>
      <c r="T782" s="10"/>
    </row>
    <row r="783" spans="4:20" x14ac:dyDescent="0.25">
      <c r="D783" s="7"/>
      <c r="E783" s="7"/>
      <c r="F783" s="7"/>
      <c r="G783" s="10"/>
      <c r="H783" s="7"/>
      <c r="I783" s="7"/>
      <c r="J783" s="7"/>
      <c r="K783" s="10"/>
      <c r="L783" s="7"/>
      <c r="M783" s="7"/>
      <c r="N783" s="7"/>
      <c r="O783" s="10"/>
      <c r="P783" s="7"/>
      <c r="Q783" s="7"/>
      <c r="R783" s="7"/>
      <c r="S783" s="10"/>
      <c r="T783" s="10"/>
    </row>
    <row r="784" spans="4:20" x14ac:dyDescent="0.25">
      <c r="D784" s="7"/>
      <c r="E784" s="7"/>
      <c r="F784" s="7"/>
      <c r="G784" s="10"/>
      <c r="H784" s="7"/>
      <c r="I784" s="7"/>
      <c r="J784" s="7"/>
      <c r="K784" s="10"/>
      <c r="L784" s="7"/>
      <c r="M784" s="7"/>
      <c r="N784" s="7"/>
      <c r="O784" s="10"/>
      <c r="P784" s="7"/>
      <c r="Q784" s="7"/>
      <c r="R784" s="7"/>
      <c r="S784" s="10"/>
      <c r="T784" s="10"/>
    </row>
    <row r="785" spans="4:20" x14ac:dyDescent="0.25">
      <c r="D785" s="7"/>
      <c r="E785" s="7"/>
      <c r="F785" s="7"/>
      <c r="G785" s="10"/>
      <c r="H785" s="7"/>
      <c r="I785" s="7"/>
      <c r="J785" s="7"/>
      <c r="K785" s="10"/>
      <c r="L785" s="7"/>
      <c r="M785" s="7"/>
      <c r="N785" s="7"/>
      <c r="O785" s="10"/>
      <c r="P785" s="7"/>
      <c r="Q785" s="7"/>
      <c r="R785" s="7"/>
      <c r="S785" s="10"/>
      <c r="T785" s="10"/>
    </row>
    <row r="968" ht="17.25" customHeight="1" x14ac:dyDescent="0.25"/>
  </sheetData>
  <mergeCells count="140">
    <mergeCell ref="C361:C362"/>
    <mergeCell ref="D361:G361"/>
    <mergeCell ref="H361:K361"/>
    <mergeCell ref="L361:O361"/>
    <mergeCell ref="P361:S361"/>
    <mergeCell ref="T361:T362"/>
    <mergeCell ref="C372:T372"/>
    <mergeCell ref="D373:G373"/>
    <mergeCell ref="H373:K373"/>
    <mergeCell ref="L373:O373"/>
    <mergeCell ref="P373:S373"/>
    <mergeCell ref="T373:T374"/>
    <mergeCell ref="C373:C374"/>
    <mergeCell ref="C348:T348"/>
    <mergeCell ref="D349:G349"/>
    <mergeCell ref="H349:K349"/>
    <mergeCell ref="L349:O349"/>
    <mergeCell ref="P349:S349"/>
    <mergeCell ref="T349:T350"/>
    <mergeCell ref="C349:C350"/>
    <mergeCell ref="C360:T360"/>
    <mergeCell ref="C329:T329"/>
    <mergeCell ref="D330:G330"/>
    <mergeCell ref="H330:K330"/>
    <mergeCell ref="L330:O330"/>
    <mergeCell ref="P330:S330"/>
    <mergeCell ref="T330:T331"/>
    <mergeCell ref="C310:T310"/>
    <mergeCell ref="D311:G311"/>
    <mergeCell ref="H311:K311"/>
    <mergeCell ref="L311:O311"/>
    <mergeCell ref="P311:S311"/>
    <mergeCell ref="T311:T312"/>
    <mergeCell ref="C311:C312"/>
    <mergeCell ref="C330:C331"/>
    <mergeCell ref="C290:T290"/>
    <mergeCell ref="D291:G291"/>
    <mergeCell ref="H291:K291"/>
    <mergeCell ref="L291:O291"/>
    <mergeCell ref="P291:S291"/>
    <mergeCell ref="T291:T292"/>
    <mergeCell ref="C271:T271"/>
    <mergeCell ref="D272:G272"/>
    <mergeCell ref="H272:K272"/>
    <mergeCell ref="L272:O272"/>
    <mergeCell ref="P272:S272"/>
    <mergeCell ref="T272:T273"/>
    <mergeCell ref="C272:C273"/>
    <mergeCell ref="C291:C292"/>
    <mergeCell ref="C252:T252"/>
    <mergeCell ref="D253:G253"/>
    <mergeCell ref="H253:K253"/>
    <mergeCell ref="L253:O253"/>
    <mergeCell ref="P253:S253"/>
    <mergeCell ref="T253:T254"/>
    <mergeCell ref="C231:T231"/>
    <mergeCell ref="D232:G232"/>
    <mergeCell ref="H232:K232"/>
    <mergeCell ref="L232:O232"/>
    <mergeCell ref="P232:S232"/>
    <mergeCell ref="T232:T233"/>
    <mergeCell ref="C232:C233"/>
    <mergeCell ref="C253:C254"/>
    <mergeCell ref="C211:T211"/>
    <mergeCell ref="D212:G212"/>
    <mergeCell ref="H212:K212"/>
    <mergeCell ref="L212:O212"/>
    <mergeCell ref="P212:S212"/>
    <mergeCell ref="T212:T213"/>
    <mergeCell ref="C189:T189"/>
    <mergeCell ref="D190:G190"/>
    <mergeCell ref="H190:K190"/>
    <mergeCell ref="L190:O190"/>
    <mergeCell ref="P190:S190"/>
    <mergeCell ref="T190:T191"/>
    <mergeCell ref="C190:C191"/>
    <mergeCell ref="C212:C213"/>
    <mergeCell ref="C168:T168"/>
    <mergeCell ref="D169:G169"/>
    <mergeCell ref="H169:K169"/>
    <mergeCell ref="L169:O169"/>
    <mergeCell ref="P169:S169"/>
    <mergeCell ref="T169:T170"/>
    <mergeCell ref="C147:T147"/>
    <mergeCell ref="D148:G148"/>
    <mergeCell ref="H148:K148"/>
    <mergeCell ref="L148:O148"/>
    <mergeCell ref="P148:S148"/>
    <mergeCell ref="T148:T149"/>
    <mergeCell ref="C148:C149"/>
    <mergeCell ref="C169:C170"/>
    <mergeCell ref="C123:T123"/>
    <mergeCell ref="D124:G124"/>
    <mergeCell ref="H124:K124"/>
    <mergeCell ref="L124:O124"/>
    <mergeCell ref="P124:S124"/>
    <mergeCell ref="T124:T125"/>
    <mergeCell ref="C106:T106"/>
    <mergeCell ref="D107:G107"/>
    <mergeCell ref="H107:K107"/>
    <mergeCell ref="L107:O107"/>
    <mergeCell ref="P107:S107"/>
    <mergeCell ref="T107:T108"/>
    <mergeCell ref="C107:C108"/>
    <mergeCell ref="C124:C125"/>
    <mergeCell ref="C93:T93"/>
    <mergeCell ref="D94:G94"/>
    <mergeCell ref="H94:K94"/>
    <mergeCell ref="L94:O94"/>
    <mergeCell ref="P94:S94"/>
    <mergeCell ref="T94:T95"/>
    <mergeCell ref="C82:T82"/>
    <mergeCell ref="D83:G83"/>
    <mergeCell ref="H83:K83"/>
    <mergeCell ref="L83:O83"/>
    <mergeCell ref="P83:S83"/>
    <mergeCell ref="T83:T84"/>
    <mergeCell ref="C83:C84"/>
    <mergeCell ref="C94:C95"/>
    <mergeCell ref="D71:G71"/>
    <mergeCell ref="H71:K71"/>
    <mergeCell ref="L71:O71"/>
    <mergeCell ref="P71:S71"/>
    <mergeCell ref="T71:T72"/>
    <mergeCell ref="C39:T39"/>
    <mergeCell ref="D40:G40"/>
    <mergeCell ref="H40:K40"/>
    <mergeCell ref="L40:O40"/>
    <mergeCell ref="P40:S40"/>
    <mergeCell ref="T40:T41"/>
    <mergeCell ref="C71:C72"/>
    <mergeCell ref="C4:T4"/>
    <mergeCell ref="T5:T6"/>
    <mergeCell ref="D5:G5"/>
    <mergeCell ref="H5:K5"/>
    <mergeCell ref="L5:O5"/>
    <mergeCell ref="P5:S5"/>
    <mergeCell ref="C5:C6"/>
    <mergeCell ref="C40:C41"/>
    <mergeCell ref="C70:T70"/>
  </mergeCells>
  <pageMargins left="0.70866141732283472" right="0.70866141732283472" top="0.74803149606299213" bottom="0.74803149606299213" header="0.31496062992125984" footer="0.31496062992125984"/>
  <pageSetup scale="32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310"/>
  <sheetViews>
    <sheetView showGridLines="0" view="pageBreakPreview" topLeftCell="A259" zoomScale="55" zoomScaleNormal="50" zoomScaleSheetLayoutView="55" workbookViewId="0">
      <selection activeCell="B71" sqref="B71:L77"/>
    </sheetView>
  </sheetViews>
  <sheetFormatPr baseColWidth="10" defaultColWidth="11.42578125" defaultRowHeight="15" x14ac:dyDescent="0.25"/>
  <cols>
    <col min="1" max="1" width="25.7109375" customWidth="1"/>
    <col min="2" max="2" width="74.42578125" style="1" customWidth="1"/>
    <col min="13" max="13" width="13.42578125" customWidth="1"/>
    <col min="19" max="19" width="18" customWidth="1"/>
  </cols>
  <sheetData>
    <row r="6" spans="2:19" ht="15.75" x14ac:dyDescent="0.25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2:19" ht="16.5" thickBot="1" x14ac:dyDescent="0.3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2:19" ht="15.75" x14ac:dyDescent="0.25">
      <c r="B8" s="80" t="s">
        <v>99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2"/>
    </row>
    <row r="9" spans="2:19" ht="15.75" x14ac:dyDescent="0.25">
      <c r="B9" s="78" t="s">
        <v>1</v>
      </c>
      <c r="C9" s="75" t="s">
        <v>2</v>
      </c>
      <c r="D9" s="75"/>
      <c r="E9" s="75"/>
      <c r="F9" s="75"/>
      <c r="G9" s="75" t="s">
        <v>3</v>
      </c>
      <c r="H9" s="75"/>
      <c r="I9" s="75"/>
      <c r="J9" s="75"/>
      <c r="K9" s="75" t="s">
        <v>4</v>
      </c>
      <c r="L9" s="75"/>
      <c r="M9" s="75"/>
      <c r="N9" s="75"/>
      <c r="O9" s="75" t="s">
        <v>5</v>
      </c>
      <c r="P9" s="75"/>
      <c r="Q9" s="75"/>
      <c r="R9" s="75"/>
      <c r="S9" s="76" t="s">
        <v>6</v>
      </c>
    </row>
    <row r="10" spans="2:19" ht="16.5" thickBot="1" x14ac:dyDescent="0.3">
      <c r="B10" s="79"/>
      <c r="C10" s="51" t="s">
        <v>7</v>
      </c>
      <c r="D10" s="51" t="s">
        <v>8</v>
      </c>
      <c r="E10" s="51" t="s">
        <v>9</v>
      </c>
      <c r="F10" s="51" t="s">
        <v>10</v>
      </c>
      <c r="G10" s="51" t="s">
        <v>11</v>
      </c>
      <c r="H10" s="51" t="s">
        <v>12</v>
      </c>
      <c r="I10" s="51" t="s">
        <v>13</v>
      </c>
      <c r="J10" s="51" t="s">
        <v>14</v>
      </c>
      <c r="K10" s="51" t="s">
        <v>15</v>
      </c>
      <c r="L10" s="51" t="s">
        <v>16</v>
      </c>
      <c r="M10" s="51" t="s">
        <v>17</v>
      </c>
      <c r="N10" s="51" t="s">
        <v>18</v>
      </c>
      <c r="O10" s="51" t="s">
        <v>19</v>
      </c>
      <c r="P10" s="51" t="s">
        <v>20</v>
      </c>
      <c r="Q10" s="51" t="s">
        <v>21</v>
      </c>
      <c r="R10" s="51" t="s">
        <v>22</v>
      </c>
      <c r="S10" s="77"/>
    </row>
    <row r="11" spans="2:19" ht="15.75" x14ac:dyDescent="0.25">
      <c r="B11" s="32" t="s">
        <v>100</v>
      </c>
      <c r="C11" s="26">
        <v>10</v>
      </c>
      <c r="D11" s="26">
        <v>3</v>
      </c>
      <c r="E11" s="26">
        <v>27</v>
      </c>
      <c r="F11" s="24">
        <f t="shared" ref="F11:F15" si="0">E11+D11+C11</f>
        <v>40</v>
      </c>
      <c r="G11" s="26">
        <v>295</v>
      </c>
      <c r="H11" s="26">
        <v>330</v>
      </c>
      <c r="I11" s="26">
        <v>75</v>
      </c>
      <c r="J11" s="24">
        <f>G11+H11+I11</f>
        <v>700</v>
      </c>
      <c r="K11" s="26">
        <v>86</v>
      </c>
      <c r="L11" s="26">
        <v>45</v>
      </c>
      <c r="M11" s="26">
        <v>26</v>
      </c>
      <c r="N11" s="24">
        <f>SUM(K11:M11)</f>
        <v>157</v>
      </c>
      <c r="O11" s="26"/>
      <c r="P11" s="26"/>
      <c r="Q11" s="26"/>
      <c r="R11" s="24"/>
      <c r="S11" s="24">
        <f t="shared" ref="S11:S15" si="1">R11+N11+J11+F11</f>
        <v>897</v>
      </c>
    </row>
    <row r="12" spans="2:19" ht="15.75" x14ac:dyDescent="0.25">
      <c r="B12" s="5" t="s">
        <v>101</v>
      </c>
      <c r="C12" s="23">
        <v>9340</v>
      </c>
      <c r="D12" s="23">
        <v>6123</v>
      </c>
      <c r="E12" s="23">
        <v>6854</v>
      </c>
      <c r="F12" s="35">
        <f t="shared" si="0"/>
        <v>22317</v>
      </c>
      <c r="G12" s="23">
        <v>5986</v>
      </c>
      <c r="H12" s="23">
        <v>6230</v>
      </c>
      <c r="I12" s="23">
        <v>6573</v>
      </c>
      <c r="J12" s="35">
        <f>G12+H12+I12</f>
        <v>18789</v>
      </c>
      <c r="K12" s="23">
        <v>6654</v>
      </c>
      <c r="L12" s="23">
        <v>6239</v>
      </c>
      <c r="M12" s="23">
        <v>6317</v>
      </c>
      <c r="N12" s="24">
        <f t="shared" ref="N12:N15" si="2">SUM(K12:M12)</f>
        <v>19210</v>
      </c>
      <c r="O12" s="23"/>
      <c r="P12" s="23"/>
      <c r="Q12" s="23"/>
      <c r="R12" s="35"/>
      <c r="S12" s="35">
        <f t="shared" si="1"/>
        <v>60316</v>
      </c>
    </row>
    <row r="13" spans="2:19" ht="15.75" x14ac:dyDescent="0.25">
      <c r="B13" s="5" t="s">
        <v>102</v>
      </c>
      <c r="C13" s="23">
        <v>2</v>
      </c>
      <c r="D13" s="23">
        <v>0</v>
      </c>
      <c r="E13" s="23">
        <v>0</v>
      </c>
      <c r="F13" s="35">
        <f t="shared" si="0"/>
        <v>2</v>
      </c>
      <c r="G13" s="23">
        <v>0</v>
      </c>
      <c r="H13" s="23">
        <v>0</v>
      </c>
      <c r="I13" s="23">
        <v>0</v>
      </c>
      <c r="J13" s="35">
        <f>G13+H13+I13</f>
        <v>0</v>
      </c>
      <c r="K13" s="23">
        <v>2</v>
      </c>
      <c r="L13" s="23">
        <v>1</v>
      </c>
      <c r="M13" s="23">
        <v>1</v>
      </c>
      <c r="N13" s="24">
        <f t="shared" si="2"/>
        <v>4</v>
      </c>
      <c r="O13" s="23"/>
      <c r="P13" s="23"/>
      <c r="Q13" s="23"/>
      <c r="R13" s="35"/>
      <c r="S13" s="35">
        <f t="shared" si="1"/>
        <v>6</v>
      </c>
    </row>
    <row r="14" spans="2:19" ht="15.75" x14ac:dyDescent="0.25">
      <c r="B14" s="5" t="s">
        <v>103</v>
      </c>
      <c r="C14" s="23">
        <v>54</v>
      </c>
      <c r="D14" s="23">
        <v>16</v>
      </c>
      <c r="E14" s="23">
        <v>7</v>
      </c>
      <c r="F14" s="35">
        <f t="shared" si="0"/>
        <v>77</v>
      </c>
      <c r="G14" s="23">
        <v>39</v>
      </c>
      <c r="H14" s="23">
        <v>2</v>
      </c>
      <c r="I14" s="23">
        <v>45</v>
      </c>
      <c r="J14" s="35">
        <f>G14+H14+I14</f>
        <v>86</v>
      </c>
      <c r="K14" s="23">
        <v>19</v>
      </c>
      <c r="L14" s="23">
        <v>16</v>
      </c>
      <c r="M14" s="23">
        <v>23</v>
      </c>
      <c r="N14" s="24">
        <f t="shared" si="2"/>
        <v>58</v>
      </c>
      <c r="O14" s="23"/>
      <c r="P14" s="23"/>
      <c r="Q14" s="23"/>
      <c r="R14" s="35"/>
      <c r="S14" s="35">
        <f t="shared" si="1"/>
        <v>221</v>
      </c>
    </row>
    <row r="15" spans="2:19" ht="15.75" x14ac:dyDescent="0.25">
      <c r="B15" s="5" t="s">
        <v>104</v>
      </c>
      <c r="C15" s="23">
        <v>0</v>
      </c>
      <c r="D15" s="23">
        <v>0</v>
      </c>
      <c r="E15" s="23">
        <v>11714</v>
      </c>
      <c r="F15" s="35">
        <f t="shared" si="0"/>
        <v>11714</v>
      </c>
      <c r="G15" s="23">
        <v>6991</v>
      </c>
      <c r="H15" s="23">
        <v>0</v>
      </c>
      <c r="I15" s="23">
        <v>0</v>
      </c>
      <c r="J15" s="35">
        <f>G15+H15+I15</f>
        <v>6991</v>
      </c>
      <c r="K15" s="23">
        <v>0</v>
      </c>
      <c r="L15" s="23">
        <v>0</v>
      </c>
      <c r="M15" s="23">
        <v>0</v>
      </c>
      <c r="N15" s="24">
        <f t="shared" si="2"/>
        <v>0</v>
      </c>
      <c r="O15" s="23"/>
      <c r="P15" s="23"/>
      <c r="Q15" s="23"/>
      <c r="R15" s="35"/>
      <c r="S15" s="35">
        <f t="shared" si="1"/>
        <v>18705</v>
      </c>
    </row>
    <row r="16" spans="2:19" ht="15.75" x14ac:dyDescent="0.25">
      <c r="B16" s="56" t="s">
        <v>6</v>
      </c>
      <c r="C16" s="35">
        <f t="shared" ref="C16:S16" si="3">SUM(C11:C15)</f>
        <v>9406</v>
      </c>
      <c r="D16" s="35">
        <f t="shared" si="3"/>
        <v>6142</v>
      </c>
      <c r="E16" s="35">
        <f t="shared" si="3"/>
        <v>18602</v>
      </c>
      <c r="F16" s="35">
        <f t="shared" si="3"/>
        <v>34150</v>
      </c>
      <c r="G16" s="35">
        <f t="shared" si="3"/>
        <v>13311</v>
      </c>
      <c r="H16" s="35">
        <f t="shared" si="3"/>
        <v>6562</v>
      </c>
      <c r="I16" s="35">
        <f t="shared" si="3"/>
        <v>6693</v>
      </c>
      <c r="J16" s="35">
        <f t="shared" si="3"/>
        <v>26566</v>
      </c>
      <c r="K16" s="35">
        <f t="shared" si="3"/>
        <v>6761</v>
      </c>
      <c r="L16" s="35">
        <f t="shared" si="3"/>
        <v>6301</v>
      </c>
      <c r="M16" s="35">
        <f t="shared" si="3"/>
        <v>6367</v>
      </c>
      <c r="N16" s="35">
        <f t="shared" si="3"/>
        <v>19429</v>
      </c>
      <c r="O16" s="35">
        <f t="shared" si="3"/>
        <v>0</v>
      </c>
      <c r="P16" s="35">
        <f t="shared" si="3"/>
        <v>0</v>
      </c>
      <c r="Q16" s="35">
        <f t="shared" si="3"/>
        <v>0</v>
      </c>
      <c r="R16" s="35">
        <f t="shared" si="3"/>
        <v>0</v>
      </c>
      <c r="S16" s="35">
        <f t="shared" si="3"/>
        <v>80145</v>
      </c>
    </row>
    <row r="17" spans="2:19" ht="15.75" x14ac:dyDescent="0.25"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2:19" ht="15.75" x14ac:dyDescent="0.25"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2:19" ht="15.75" x14ac:dyDescent="0.25"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2:19" ht="15.75" x14ac:dyDescent="0.25">
      <c r="B20" s="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2:19" ht="15.75" x14ac:dyDescent="0.25"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2:19" ht="15.75" x14ac:dyDescent="0.25"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2:19" ht="15.75" x14ac:dyDescent="0.25">
      <c r="B23" s="85" t="s">
        <v>105</v>
      </c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4"/>
      <c r="N23" s="4"/>
      <c r="O23" s="4"/>
      <c r="P23" s="4"/>
      <c r="Q23" s="4"/>
      <c r="R23" s="4"/>
      <c r="S23" s="4"/>
    </row>
    <row r="24" spans="2:19" ht="15.75" x14ac:dyDescent="0.25">
      <c r="B24" s="83" t="s">
        <v>106</v>
      </c>
      <c r="C24" s="75" t="s">
        <v>2</v>
      </c>
      <c r="D24" s="75"/>
      <c r="E24" s="75" t="s">
        <v>3</v>
      </c>
      <c r="F24" s="75"/>
      <c r="G24" s="75" t="s">
        <v>4</v>
      </c>
      <c r="H24" s="75"/>
      <c r="I24" s="75" t="s">
        <v>5</v>
      </c>
      <c r="J24" s="75"/>
      <c r="K24" s="83" t="s">
        <v>6</v>
      </c>
      <c r="L24" s="83"/>
      <c r="M24" s="4"/>
      <c r="N24" s="4"/>
      <c r="O24" s="4"/>
      <c r="P24" s="4"/>
      <c r="Q24" s="4"/>
      <c r="R24" s="4"/>
      <c r="S24" s="4"/>
    </row>
    <row r="25" spans="2:19" ht="15.75" x14ac:dyDescent="0.25">
      <c r="B25" s="83"/>
      <c r="C25" s="75" t="s">
        <v>107</v>
      </c>
      <c r="D25" s="75"/>
      <c r="E25" s="75" t="s">
        <v>107</v>
      </c>
      <c r="F25" s="75"/>
      <c r="G25" s="75" t="s">
        <v>107</v>
      </c>
      <c r="H25" s="75"/>
      <c r="I25" s="75" t="s">
        <v>107</v>
      </c>
      <c r="J25" s="75"/>
      <c r="K25" s="83"/>
      <c r="L25" s="83"/>
      <c r="M25" s="4"/>
      <c r="N25" s="4"/>
      <c r="O25" s="4"/>
      <c r="P25" s="4"/>
      <c r="Q25" s="4"/>
      <c r="R25" s="4"/>
      <c r="S25" s="4"/>
    </row>
    <row r="26" spans="2:19" ht="15.75" x14ac:dyDescent="0.25">
      <c r="B26" s="5" t="s">
        <v>108</v>
      </c>
      <c r="C26" s="86">
        <v>7444</v>
      </c>
      <c r="D26" s="87"/>
      <c r="E26" s="86">
        <v>5031</v>
      </c>
      <c r="F26" s="87"/>
      <c r="G26" s="92"/>
      <c r="H26" s="92"/>
      <c r="I26" s="92"/>
      <c r="J26" s="92"/>
      <c r="K26" s="94">
        <f t="shared" ref="K26:K36" si="4">+SUM(C26:J26)</f>
        <v>12475</v>
      </c>
      <c r="L26" s="94"/>
      <c r="M26" s="4"/>
      <c r="N26" s="4"/>
      <c r="O26" s="4"/>
      <c r="P26" s="4"/>
      <c r="Q26" s="4"/>
      <c r="R26" s="4"/>
      <c r="S26" s="4"/>
    </row>
    <row r="27" spans="2:19" ht="15.75" x14ac:dyDescent="0.25">
      <c r="B27" s="5" t="s">
        <v>109</v>
      </c>
      <c r="C27" s="86">
        <v>1422</v>
      </c>
      <c r="D27" s="87"/>
      <c r="E27" s="88">
        <v>679</v>
      </c>
      <c r="F27" s="89"/>
      <c r="G27" s="92"/>
      <c r="H27" s="92"/>
      <c r="I27" s="92"/>
      <c r="J27" s="92"/>
      <c r="K27" s="94">
        <f t="shared" si="4"/>
        <v>2101</v>
      </c>
      <c r="L27" s="94"/>
      <c r="M27" s="4"/>
      <c r="N27" s="4"/>
      <c r="O27" s="4"/>
      <c r="P27" s="4"/>
      <c r="Q27" s="4"/>
      <c r="R27" s="4"/>
      <c r="S27" s="4"/>
    </row>
    <row r="28" spans="2:19" ht="15.75" x14ac:dyDescent="0.25">
      <c r="B28" s="5" t="s">
        <v>110</v>
      </c>
      <c r="C28" s="27"/>
      <c r="D28" s="27">
        <v>0</v>
      </c>
      <c r="E28" s="90">
        <v>0</v>
      </c>
      <c r="F28" s="91"/>
      <c r="G28" s="92"/>
      <c r="H28" s="92"/>
      <c r="I28" s="92"/>
      <c r="J28" s="92"/>
      <c r="K28" s="94">
        <f t="shared" si="4"/>
        <v>0</v>
      </c>
      <c r="L28" s="94"/>
      <c r="M28" s="4"/>
      <c r="N28" s="4"/>
      <c r="O28" s="4"/>
      <c r="P28" s="4"/>
      <c r="Q28" s="4"/>
      <c r="R28" s="4"/>
      <c r="S28" s="4"/>
    </row>
    <row r="29" spans="2:19" ht="15.75" x14ac:dyDescent="0.25">
      <c r="B29" s="5" t="s">
        <v>111</v>
      </c>
      <c r="C29" s="88">
        <v>53</v>
      </c>
      <c r="D29" s="89"/>
      <c r="E29" s="88">
        <v>35</v>
      </c>
      <c r="F29" s="89"/>
      <c r="G29" s="92"/>
      <c r="H29" s="92"/>
      <c r="I29" s="92"/>
      <c r="J29" s="92"/>
      <c r="K29" s="94">
        <f t="shared" si="4"/>
        <v>88</v>
      </c>
      <c r="L29" s="94"/>
      <c r="M29" s="4"/>
      <c r="N29" s="4"/>
      <c r="O29" s="4"/>
      <c r="P29" s="4"/>
      <c r="Q29" s="4"/>
      <c r="R29" s="4"/>
      <c r="S29" s="4"/>
    </row>
    <row r="30" spans="2:19" ht="15.75" x14ac:dyDescent="0.25">
      <c r="B30" s="5" t="s">
        <v>112</v>
      </c>
      <c r="C30" s="86">
        <v>1595</v>
      </c>
      <c r="D30" s="87"/>
      <c r="E30" s="88">
        <v>228</v>
      </c>
      <c r="F30" s="89"/>
      <c r="G30" s="92"/>
      <c r="H30" s="92"/>
      <c r="I30" s="92"/>
      <c r="J30" s="92"/>
      <c r="K30" s="94">
        <f t="shared" si="4"/>
        <v>1823</v>
      </c>
      <c r="L30" s="94"/>
      <c r="M30" s="4"/>
      <c r="N30" s="4"/>
      <c r="O30" s="4"/>
      <c r="P30" s="4"/>
      <c r="Q30" s="4"/>
      <c r="R30" s="4"/>
      <c r="S30" s="4"/>
    </row>
    <row r="31" spans="2:19" ht="15.75" x14ac:dyDescent="0.25">
      <c r="B31" s="5" t="s">
        <v>113</v>
      </c>
      <c r="C31" s="88">
        <v>191</v>
      </c>
      <c r="D31" s="89"/>
      <c r="E31" s="88">
        <v>191</v>
      </c>
      <c r="F31" s="89"/>
      <c r="G31" s="92"/>
      <c r="H31" s="92"/>
      <c r="I31" s="92"/>
      <c r="J31" s="92"/>
      <c r="K31" s="94">
        <f t="shared" si="4"/>
        <v>382</v>
      </c>
      <c r="L31" s="94"/>
      <c r="M31" s="4"/>
      <c r="N31" s="4"/>
      <c r="O31" s="4"/>
      <c r="P31" s="4"/>
      <c r="Q31" s="4"/>
      <c r="R31" s="4"/>
      <c r="S31" s="4"/>
    </row>
    <row r="32" spans="2:19" ht="15.75" x14ac:dyDescent="0.25">
      <c r="B32" s="5" t="s">
        <v>114</v>
      </c>
      <c r="C32" s="92">
        <v>0</v>
      </c>
      <c r="D32" s="92"/>
      <c r="E32" s="90">
        <v>0</v>
      </c>
      <c r="F32" s="91"/>
      <c r="G32" s="92"/>
      <c r="H32" s="92"/>
      <c r="I32" s="92"/>
      <c r="J32" s="92"/>
      <c r="K32" s="94">
        <f t="shared" si="4"/>
        <v>0</v>
      </c>
      <c r="L32" s="94"/>
      <c r="M32" s="4"/>
      <c r="N32" s="4"/>
      <c r="O32" s="4"/>
      <c r="P32" s="4"/>
      <c r="Q32" s="4"/>
      <c r="R32" s="4"/>
      <c r="S32" s="4"/>
    </row>
    <row r="33" spans="2:19" ht="15.75" x14ac:dyDescent="0.25">
      <c r="B33" s="5" t="s">
        <v>115</v>
      </c>
      <c r="C33" s="88">
        <v>248</v>
      </c>
      <c r="D33" s="89"/>
      <c r="E33" s="88">
        <v>96</v>
      </c>
      <c r="F33" s="89"/>
      <c r="G33" s="92"/>
      <c r="H33" s="92"/>
      <c r="I33" s="92"/>
      <c r="J33" s="92"/>
      <c r="K33" s="94">
        <f t="shared" si="4"/>
        <v>344</v>
      </c>
      <c r="L33" s="94"/>
      <c r="M33" s="4"/>
      <c r="N33" s="4"/>
      <c r="O33" s="4"/>
      <c r="P33" s="4"/>
      <c r="Q33" s="4"/>
      <c r="R33" s="4"/>
      <c r="S33" s="4"/>
    </row>
    <row r="34" spans="2:19" ht="15.75" x14ac:dyDescent="0.25">
      <c r="B34" s="5" t="s">
        <v>116</v>
      </c>
      <c r="C34" s="88">
        <v>531</v>
      </c>
      <c r="D34" s="89"/>
      <c r="E34" s="88">
        <v>583</v>
      </c>
      <c r="F34" s="89"/>
      <c r="G34" s="92"/>
      <c r="H34" s="92"/>
      <c r="I34" s="92"/>
      <c r="J34" s="92"/>
      <c r="K34" s="94">
        <f t="shared" si="4"/>
        <v>1114</v>
      </c>
      <c r="L34" s="94"/>
      <c r="M34" s="4"/>
      <c r="N34" s="4"/>
      <c r="O34" s="4"/>
      <c r="P34" s="4"/>
      <c r="Q34" s="4"/>
      <c r="R34" s="4"/>
      <c r="S34" s="4"/>
    </row>
    <row r="35" spans="2:19" ht="15.75" x14ac:dyDescent="0.25">
      <c r="B35" s="5" t="s">
        <v>117</v>
      </c>
      <c r="C35" s="92">
        <v>0</v>
      </c>
      <c r="D35" s="92"/>
      <c r="E35" s="90">
        <v>0</v>
      </c>
      <c r="F35" s="91"/>
      <c r="G35" s="92"/>
      <c r="H35" s="92"/>
      <c r="I35" s="92"/>
      <c r="J35" s="92"/>
      <c r="K35" s="94">
        <f t="shared" si="4"/>
        <v>0</v>
      </c>
      <c r="L35" s="94"/>
      <c r="M35" s="4"/>
      <c r="N35" s="4"/>
      <c r="O35" s="4"/>
      <c r="P35" s="4"/>
      <c r="Q35" s="4"/>
      <c r="R35" s="4"/>
      <c r="S35" s="4"/>
    </row>
    <row r="36" spans="2:19" ht="15.75" x14ac:dyDescent="0.25">
      <c r="B36" s="5" t="s">
        <v>118</v>
      </c>
      <c r="C36" s="88">
        <v>230</v>
      </c>
      <c r="D36" s="89"/>
      <c r="E36" s="88">
        <v>148</v>
      </c>
      <c r="F36" s="89"/>
      <c r="G36" s="97"/>
      <c r="H36" s="98"/>
      <c r="I36" s="97"/>
      <c r="J36" s="98"/>
      <c r="K36" s="94">
        <f t="shared" si="4"/>
        <v>378</v>
      </c>
      <c r="L36" s="94"/>
      <c r="M36" s="4"/>
      <c r="N36" s="4"/>
      <c r="O36" s="4"/>
      <c r="P36" s="4"/>
      <c r="Q36" s="4"/>
      <c r="R36" s="4"/>
      <c r="S36" s="4"/>
    </row>
    <row r="37" spans="2:19" ht="15.75" x14ac:dyDescent="0.25">
      <c r="B37" s="56" t="s">
        <v>6</v>
      </c>
      <c r="C37" s="93">
        <f>+SUM(C26:D36)</f>
        <v>11714</v>
      </c>
      <c r="D37" s="93"/>
      <c r="E37" s="93">
        <f>+SUM(E26:F36)</f>
        <v>6991</v>
      </c>
      <c r="F37" s="93"/>
      <c r="G37" s="93">
        <f>+SUM(G26:H36)</f>
        <v>0</v>
      </c>
      <c r="H37" s="93"/>
      <c r="I37" s="93">
        <f>+SUM(I26:J36)</f>
        <v>0</v>
      </c>
      <c r="J37" s="93"/>
      <c r="K37" s="93">
        <f>+SUM(K26:L36)</f>
        <v>18705</v>
      </c>
      <c r="L37" s="93"/>
      <c r="M37" s="4"/>
      <c r="N37" s="4"/>
      <c r="O37" s="4"/>
      <c r="P37" s="4"/>
      <c r="Q37" s="4"/>
      <c r="R37" s="4"/>
      <c r="S37" s="4"/>
    </row>
    <row r="38" spans="2:19" ht="15.75" x14ac:dyDescent="0.25">
      <c r="B38" s="3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2:19" ht="15.75" x14ac:dyDescent="0.25">
      <c r="B39" s="3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2:19" ht="15.75" x14ac:dyDescent="0.25">
      <c r="B40" s="3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2:19" ht="15.75" x14ac:dyDescent="0.25">
      <c r="B41" s="3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2:19" ht="15.75" x14ac:dyDescent="0.25">
      <c r="B42" s="85" t="s">
        <v>119</v>
      </c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4"/>
      <c r="N42" s="4"/>
      <c r="O42" s="4"/>
      <c r="P42" s="4"/>
      <c r="Q42" s="4"/>
      <c r="R42" s="4"/>
      <c r="S42" s="4"/>
    </row>
    <row r="43" spans="2:19" ht="15.75" x14ac:dyDescent="0.25">
      <c r="B43" s="83" t="s">
        <v>120</v>
      </c>
      <c r="C43" s="75" t="s">
        <v>2</v>
      </c>
      <c r="D43" s="75"/>
      <c r="E43" s="75" t="s">
        <v>3</v>
      </c>
      <c r="F43" s="75"/>
      <c r="G43" s="75" t="s">
        <v>4</v>
      </c>
      <c r="H43" s="75"/>
      <c r="I43" s="75" t="s">
        <v>5</v>
      </c>
      <c r="J43" s="75"/>
      <c r="K43" s="83" t="s">
        <v>6</v>
      </c>
      <c r="L43" s="83"/>
      <c r="M43" s="4"/>
      <c r="N43" s="4"/>
      <c r="O43" s="4"/>
      <c r="P43" s="4"/>
      <c r="Q43" s="4"/>
      <c r="R43" s="4"/>
      <c r="S43" s="4"/>
    </row>
    <row r="44" spans="2:19" ht="15.75" x14ac:dyDescent="0.25">
      <c r="B44" s="83"/>
      <c r="C44" s="75" t="s">
        <v>107</v>
      </c>
      <c r="D44" s="75"/>
      <c r="E44" s="75" t="s">
        <v>107</v>
      </c>
      <c r="F44" s="75"/>
      <c r="G44" s="75" t="s">
        <v>107</v>
      </c>
      <c r="H44" s="75"/>
      <c r="I44" s="75" t="s">
        <v>107</v>
      </c>
      <c r="J44" s="75"/>
      <c r="K44" s="83"/>
      <c r="L44" s="83"/>
      <c r="M44" s="4"/>
      <c r="N44" s="4"/>
      <c r="O44" s="4"/>
      <c r="P44" s="4"/>
      <c r="Q44" s="4"/>
      <c r="R44" s="4"/>
      <c r="S44" s="4"/>
    </row>
    <row r="45" spans="2:19" ht="15.75" x14ac:dyDescent="0.25">
      <c r="B45" s="5" t="s">
        <v>121</v>
      </c>
      <c r="C45" s="86">
        <v>2930</v>
      </c>
      <c r="D45" s="87"/>
      <c r="E45" s="90">
        <f>[1]CuadroFinal!F15</f>
        <v>2492</v>
      </c>
      <c r="F45" s="91"/>
      <c r="G45" s="90"/>
      <c r="H45" s="91"/>
      <c r="I45" s="90"/>
      <c r="J45" s="91"/>
      <c r="K45" s="95">
        <f t="shared" ref="K45:K52" si="5">+SUM(C45:J45)</f>
        <v>5422</v>
      </c>
      <c r="L45" s="96"/>
      <c r="M45" s="4"/>
      <c r="N45" s="4"/>
      <c r="O45" s="4"/>
      <c r="P45" s="4"/>
      <c r="Q45" s="4"/>
      <c r="R45" s="4"/>
      <c r="S45" s="4"/>
    </row>
    <row r="46" spans="2:19" ht="15.75" x14ac:dyDescent="0.25">
      <c r="B46" s="5" t="s">
        <v>122</v>
      </c>
      <c r="C46" s="88">
        <v>608</v>
      </c>
      <c r="D46" s="89"/>
      <c r="E46" s="90">
        <f>[1]CuadroFinal!F16</f>
        <v>320</v>
      </c>
      <c r="F46" s="91"/>
      <c r="G46" s="92"/>
      <c r="H46" s="92"/>
      <c r="I46" s="92"/>
      <c r="J46" s="92"/>
      <c r="K46" s="94">
        <f t="shared" si="5"/>
        <v>928</v>
      </c>
      <c r="L46" s="94"/>
    </row>
    <row r="47" spans="2:19" ht="15.75" x14ac:dyDescent="0.25">
      <c r="B47" s="5" t="s">
        <v>123</v>
      </c>
      <c r="C47" s="86">
        <v>8835</v>
      </c>
      <c r="D47" s="87"/>
      <c r="E47" s="90">
        <f>[1]CuadroFinal!F17</f>
        <v>7172</v>
      </c>
      <c r="F47" s="91"/>
      <c r="G47" s="92"/>
      <c r="H47" s="92"/>
      <c r="I47" s="92"/>
      <c r="J47" s="92"/>
      <c r="K47" s="94">
        <f t="shared" si="5"/>
        <v>16007</v>
      </c>
      <c r="L47" s="94"/>
    </row>
    <row r="48" spans="2:19" ht="15.75" x14ac:dyDescent="0.25">
      <c r="B48" s="5" t="s">
        <v>124</v>
      </c>
      <c r="C48" s="86">
        <v>2688</v>
      </c>
      <c r="D48" s="87"/>
      <c r="E48" s="90">
        <f>[1]CuadroFinal!F18</f>
        <v>1960</v>
      </c>
      <c r="F48" s="91"/>
      <c r="G48" s="92"/>
      <c r="H48" s="92"/>
      <c r="I48" s="92"/>
      <c r="J48" s="92"/>
      <c r="K48" s="94">
        <f t="shared" si="5"/>
        <v>4648</v>
      </c>
      <c r="L48" s="94"/>
    </row>
    <row r="49" spans="2:19" ht="15.75" x14ac:dyDescent="0.25">
      <c r="B49" s="5" t="s">
        <v>125</v>
      </c>
      <c r="C49" s="88">
        <v>218</v>
      </c>
      <c r="D49" s="89"/>
      <c r="E49" s="90">
        <f>[1]CuadroFinal!F19</f>
        <v>166</v>
      </c>
      <c r="F49" s="91"/>
      <c r="G49" s="92"/>
      <c r="H49" s="92"/>
      <c r="I49" s="92"/>
      <c r="J49" s="92"/>
      <c r="K49" s="94">
        <f t="shared" si="5"/>
        <v>384</v>
      </c>
      <c r="L49" s="94"/>
    </row>
    <row r="50" spans="2:19" ht="15.75" x14ac:dyDescent="0.25">
      <c r="B50" s="5" t="s">
        <v>126</v>
      </c>
      <c r="C50" s="86">
        <v>2464</v>
      </c>
      <c r="D50" s="87"/>
      <c r="E50" s="90">
        <f>[1]CuadroFinal!F20</f>
        <v>2267</v>
      </c>
      <c r="F50" s="91"/>
      <c r="G50" s="92"/>
      <c r="H50" s="92"/>
      <c r="I50" s="92"/>
      <c r="J50" s="92"/>
      <c r="K50" s="94">
        <f t="shared" si="5"/>
        <v>4731</v>
      </c>
      <c r="L50" s="94"/>
      <c r="M50" s="13"/>
      <c r="N50" s="13"/>
      <c r="O50" s="13"/>
      <c r="P50" s="13"/>
      <c r="Q50" s="13"/>
      <c r="R50" s="13"/>
      <c r="S50" s="13"/>
    </row>
    <row r="51" spans="2:19" ht="15.75" x14ac:dyDescent="0.25">
      <c r="B51" s="5" t="s">
        <v>127</v>
      </c>
      <c r="C51" s="86">
        <v>3235</v>
      </c>
      <c r="D51" s="87"/>
      <c r="E51" s="90">
        <f>[1]CuadroFinal!F21</f>
        <v>3493</v>
      </c>
      <c r="F51" s="91"/>
      <c r="G51" s="92"/>
      <c r="H51" s="92"/>
      <c r="I51" s="92"/>
      <c r="J51" s="92"/>
      <c r="K51" s="94">
        <f t="shared" si="5"/>
        <v>6728</v>
      </c>
      <c r="L51" s="94"/>
      <c r="M51" s="9"/>
      <c r="N51" s="9"/>
      <c r="O51" s="9"/>
      <c r="P51" s="9"/>
      <c r="Q51" s="9"/>
      <c r="R51" s="9"/>
      <c r="S51" s="84"/>
    </row>
    <row r="52" spans="2:19" ht="15.75" x14ac:dyDescent="0.25">
      <c r="B52" s="5" t="s">
        <v>128</v>
      </c>
      <c r="C52" s="86">
        <v>1339</v>
      </c>
      <c r="D52" s="87"/>
      <c r="E52" s="90">
        <f>[1]CuadroFinal!F22</f>
        <v>919</v>
      </c>
      <c r="F52" s="91"/>
      <c r="G52" s="92"/>
      <c r="H52" s="92"/>
      <c r="I52" s="92"/>
      <c r="J52" s="92"/>
      <c r="K52" s="94">
        <f t="shared" si="5"/>
        <v>2258</v>
      </c>
      <c r="L52" s="94"/>
      <c r="M52" s="14"/>
      <c r="N52" s="14"/>
      <c r="O52" s="14"/>
      <c r="P52" s="14"/>
      <c r="Q52" s="14"/>
      <c r="R52" s="14"/>
      <c r="S52" s="84"/>
    </row>
    <row r="53" spans="2:19" ht="15.75" x14ac:dyDescent="0.25">
      <c r="B53" s="56" t="s">
        <v>6</v>
      </c>
      <c r="C53" s="93">
        <f>+SUM(C45:D52)</f>
        <v>22317</v>
      </c>
      <c r="D53" s="93"/>
      <c r="E53" s="93">
        <f>+SUM(E45:F52)</f>
        <v>18789</v>
      </c>
      <c r="F53" s="93"/>
      <c r="G53" s="93">
        <f>+SUM(G45:H52)</f>
        <v>0</v>
      </c>
      <c r="H53" s="93"/>
      <c r="I53" s="93">
        <f>+SUM(I45:J52)</f>
        <v>0</v>
      </c>
      <c r="J53" s="93"/>
      <c r="K53" s="93">
        <f>+SUM(K45:L52)</f>
        <v>41106</v>
      </c>
      <c r="L53" s="93"/>
      <c r="M53" s="15"/>
      <c r="O53" s="15"/>
      <c r="P53" s="15"/>
      <c r="Q53" s="17"/>
      <c r="R53" s="16"/>
      <c r="S53" s="18"/>
    </row>
    <row r="54" spans="2:19" ht="15.75" x14ac:dyDescent="0.25">
      <c r="M54" s="15"/>
      <c r="O54" s="15"/>
      <c r="P54" s="15"/>
      <c r="Q54" s="17"/>
      <c r="R54" s="16"/>
      <c r="S54" s="18"/>
    </row>
    <row r="55" spans="2:19" ht="15.75" x14ac:dyDescent="0.25">
      <c r="M55" s="15"/>
      <c r="O55" s="15"/>
      <c r="P55" s="15"/>
      <c r="Q55" s="17"/>
      <c r="R55" s="16"/>
      <c r="S55" s="18"/>
    </row>
    <row r="56" spans="2:19" ht="15.75" x14ac:dyDescent="0.25">
      <c r="M56" s="15"/>
      <c r="O56" s="15"/>
      <c r="P56" s="15"/>
      <c r="Q56" s="17"/>
      <c r="R56" s="16"/>
      <c r="S56" s="18"/>
    </row>
    <row r="57" spans="2:19" ht="15.75" x14ac:dyDescent="0.25">
      <c r="M57" s="15"/>
      <c r="O57" s="15"/>
      <c r="P57" s="15"/>
      <c r="Q57" s="17"/>
      <c r="R57" s="16"/>
      <c r="S57" s="18"/>
    </row>
    <row r="58" spans="2:19" ht="15.75" x14ac:dyDescent="0.25">
      <c r="M58" s="15"/>
      <c r="O58" s="15"/>
      <c r="P58" s="15"/>
      <c r="Q58" s="17"/>
      <c r="R58" s="16"/>
      <c r="S58" s="18"/>
    </row>
    <row r="59" spans="2:19" ht="15.75" x14ac:dyDescent="0.25">
      <c r="B59" s="85" t="s">
        <v>129</v>
      </c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15"/>
      <c r="O59" s="15"/>
      <c r="P59" s="15"/>
      <c r="Q59" s="17"/>
      <c r="R59" s="16"/>
      <c r="S59" s="18"/>
    </row>
    <row r="60" spans="2:19" ht="15.75" x14ac:dyDescent="0.25">
      <c r="B60" s="83" t="s">
        <v>130</v>
      </c>
      <c r="C60" s="75" t="s">
        <v>2</v>
      </c>
      <c r="D60" s="75"/>
      <c r="E60" s="75" t="s">
        <v>3</v>
      </c>
      <c r="F60" s="75"/>
      <c r="G60" s="75" t="s">
        <v>4</v>
      </c>
      <c r="H60" s="75"/>
      <c r="I60" s="75" t="s">
        <v>5</v>
      </c>
      <c r="J60" s="75"/>
      <c r="K60" s="83" t="s">
        <v>6</v>
      </c>
      <c r="L60" s="83"/>
      <c r="M60" s="15"/>
      <c r="O60" s="15"/>
      <c r="P60" s="15"/>
      <c r="Q60" s="17"/>
      <c r="R60" s="16"/>
      <c r="S60" s="18"/>
    </row>
    <row r="61" spans="2:19" ht="15.75" x14ac:dyDescent="0.25">
      <c r="B61" s="83"/>
      <c r="C61" s="75" t="s">
        <v>107</v>
      </c>
      <c r="D61" s="75"/>
      <c r="E61" s="75" t="s">
        <v>107</v>
      </c>
      <c r="F61" s="75"/>
      <c r="G61" s="75" t="s">
        <v>107</v>
      </c>
      <c r="H61" s="75"/>
      <c r="I61" s="75" t="s">
        <v>107</v>
      </c>
      <c r="J61" s="75"/>
      <c r="K61" s="83"/>
      <c r="L61" s="83"/>
      <c r="M61" s="15"/>
      <c r="O61" s="15"/>
      <c r="P61" s="15"/>
      <c r="Q61" s="17"/>
      <c r="R61" s="16"/>
      <c r="S61" s="18"/>
    </row>
    <row r="62" spans="2:19" ht="15.75" x14ac:dyDescent="0.25">
      <c r="B62" s="5" t="s">
        <v>131</v>
      </c>
      <c r="C62" s="86">
        <v>8610</v>
      </c>
      <c r="D62" s="87"/>
      <c r="E62" s="90">
        <v>8071</v>
      </c>
      <c r="F62" s="91"/>
      <c r="G62" s="92"/>
      <c r="H62" s="92"/>
      <c r="I62" s="92"/>
      <c r="J62" s="92"/>
      <c r="K62" s="94">
        <f>+SUM(C62:J62)</f>
        <v>16681</v>
      </c>
      <c r="L62" s="94"/>
      <c r="M62" s="15"/>
      <c r="O62" s="15"/>
      <c r="P62" s="15"/>
      <c r="Q62" s="17"/>
      <c r="R62" s="16"/>
      <c r="S62" s="18"/>
    </row>
    <row r="63" spans="2:19" ht="15.75" x14ac:dyDescent="0.25">
      <c r="B63" s="5" t="s">
        <v>132</v>
      </c>
      <c r="C63" s="86">
        <v>12140</v>
      </c>
      <c r="D63" s="87"/>
      <c r="E63" s="90">
        <v>9325</v>
      </c>
      <c r="F63" s="91"/>
      <c r="G63" s="92"/>
      <c r="H63" s="92"/>
      <c r="I63" s="92"/>
      <c r="J63" s="92"/>
      <c r="K63" s="94">
        <f t="shared" ref="K63:K65" si="6">+SUM(C63:J63)</f>
        <v>21465</v>
      </c>
      <c r="L63" s="94"/>
      <c r="M63" s="15"/>
      <c r="O63" s="15"/>
      <c r="P63" s="15"/>
      <c r="Q63" s="17"/>
      <c r="R63" s="16"/>
      <c r="S63" s="18"/>
    </row>
    <row r="64" spans="2:19" ht="15.75" x14ac:dyDescent="0.25">
      <c r="B64" s="5" t="s">
        <v>133</v>
      </c>
      <c r="C64" s="86">
        <v>1551</v>
      </c>
      <c r="D64" s="87"/>
      <c r="E64" s="90">
        <f>[1]CuadroFinal!F32</f>
        <v>1309</v>
      </c>
      <c r="F64" s="91"/>
      <c r="G64" s="92"/>
      <c r="H64" s="92"/>
      <c r="I64" s="92"/>
      <c r="J64" s="92"/>
      <c r="K64" s="94">
        <f t="shared" si="6"/>
        <v>2860</v>
      </c>
      <c r="L64" s="94"/>
      <c r="M64" s="16"/>
      <c r="N64" s="16"/>
      <c r="O64" s="16"/>
      <c r="P64" s="16"/>
      <c r="Q64" s="16"/>
      <c r="R64" s="16"/>
      <c r="S64" s="16"/>
    </row>
    <row r="65" spans="2:12" ht="15.75" x14ac:dyDescent="0.25">
      <c r="B65" s="5" t="s">
        <v>134</v>
      </c>
      <c r="C65" s="88">
        <v>16</v>
      </c>
      <c r="D65" s="89"/>
      <c r="E65" s="90">
        <f>[1]CuadroFinal!F33</f>
        <v>84</v>
      </c>
      <c r="F65" s="91"/>
      <c r="G65" s="92"/>
      <c r="H65" s="92"/>
      <c r="I65" s="92"/>
      <c r="J65" s="92"/>
      <c r="K65" s="94">
        <f t="shared" si="6"/>
        <v>100</v>
      </c>
      <c r="L65" s="94"/>
    </row>
    <row r="66" spans="2:12" ht="15.75" x14ac:dyDescent="0.25">
      <c r="B66" s="56" t="s">
        <v>6</v>
      </c>
      <c r="C66" s="93">
        <f>+SUM(C62:D65)</f>
        <v>22317</v>
      </c>
      <c r="D66" s="93"/>
      <c r="E66" s="93">
        <f>+SUM(E62:F65)</f>
        <v>18789</v>
      </c>
      <c r="F66" s="93"/>
      <c r="G66" s="93">
        <f>+SUM(G62:H65)</f>
        <v>0</v>
      </c>
      <c r="H66" s="93"/>
      <c r="I66" s="93">
        <f>+SUM(I62:J65)</f>
        <v>0</v>
      </c>
      <c r="J66" s="93"/>
      <c r="K66" s="93">
        <f>+SUM(K62:L65)</f>
        <v>41106</v>
      </c>
      <c r="L66" s="93"/>
    </row>
    <row r="71" spans="2:12" ht="15.75" x14ac:dyDescent="0.25">
      <c r="B71" s="85" t="s">
        <v>135</v>
      </c>
      <c r="C71" s="85"/>
      <c r="D71" s="85"/>
      <c r="E71" s="85"/>
      <c r="F71" s="85"/>
      <c r="G71" s="85"/>
      <c r="H71" s="85"/>
      <c r="I71" s="85"/>
      <c r="J71" s="85"/>
      <c r="K71" s="85"/>
      <c r="L71" s="85"/>
    </row>
    <row r="72" spans="2:12" ht="15.75" x14ac:dyDescent="0.25">
      <c r="B72" s="83" t="s">
        <v>136</v>
      </c>
      <c r="C72" s="75" t="s">
        <v>2</v>
      </c>
      <c r="D72" s="75"/>
      <c r="E72" s="75" t="s">
        <v>3</v>
      </c>
      <c r="F72" s="75"/>
      <c r="G72" s="75" t="s">
        <v>4</v>
      </c>
      <c r="H72" s="75"/>
      <c r="I72" s="75" t="s">
        <v>5</v>
      </c>
      <c r="J72" s="75"/>
      <c r="K72" s="83" t="s">
        <v>6</v>
      </c>
      <c r="L72" s="83"/>
    </row>
    <row r="73" spans="2:12" ht="15.75" x14ac:dyDescent="0.25">
      <c r="B73" s="83"/>
      <c r="C73" s="75" t="s">
        <v>107</v>
      </c>
      <c r="D73" s="75"/>
      <c r="E73" s="75" t="s">
        <v>107</v>
      </c>
      <c r="F73" s="75"/>
      <c r="G73" s="75" t="s">
        <v>107</v>
      </c>
      <c r="H73" s="75"/>
      <c r="I73" s="75" t="s">
        <v>107</v>
      </c>
      <c r="J73" s="75"/>
      <c r="K73" s="83"/>
      <c r="L73" s="83"/>
    </row>
    <row r="74" spans="2:12" ht="15.75" x14ac:dyDescent="0.25">
      <c r="B74" s="5" t="s">
        <v>137</v>
      </c>
      <c r="C74" s="86">
        <v>19876</v>
      </c>
      <c r="D74" s="87"/>
      <c r="E74" s="90">
        <v>16716</v>
      </c>
      <c r="F74" s="91"/>
      <c r="G74" s="92"/>
      <c r="H74" s="92"/>
      <c r="I74" s="92"/>
      <c r="J74" s="92"/>
      <c r="K74" s="94">
        <f>+SUM(C74:J74)</f>
        <v>36592</v>
      </c>
      <c r="L74" s="94"/>
    </row>
    <row r="75" spans="2:12" ht="15.75" x14ac:dyDescent="0.25">
      <c r="B75" s="5" t="s">
        <v>138</v>
      </c>
      <c r="C75" s="86">
        <v>2425</v>
      </c>
      <c r="D75" s="87"/>
      <c r="E75" s="90">
        <v>1989</v>
      </c>
      <c r="F75" s="91"/>
      <c r="G75" s="92"/>
      <c r="H75" s="92"/>
      <c r="I75" s="92"/>
      <c r="J75" s="92"/>
      <c r="K75" s="94">
        <f t="shared" ref="K75:K76" si="7">+SUM(C75:J75)</f>
        <v>4414</v>
      </c>
      <c r="L75" s="94"/>
    </row>
    <row r="76" spans="2:12" ht="15.75" x14ac:dyDescent="0.25">
      <c r="B76" s="5" t="s">
        <v>139</v>
      </c>
      <c r="C76" s="88">
        <v>16</v>
      </c>
      <c r="D76" s="89"/>
      <c r="E76" s="90">
        <v>84</v>
      </c>
      <c r="F76" s="91"/>
      <c r="G76" s="92"/>
      <c r="H76" s="92"/>
      <c r="I76" s="92"/>
      <c r="J76" s="92"/>
      <c r="K76" s="94">
        <f t="shared" si="7"/>
        <v>100</v>
      </c>
      <c r="L76" s="94"/>
    </row>
    <row r="77" spans="2:12" ht="15.75" x14ac:dyDescent="0.25">
      <c r="B77" s="56" t="s">
        <v>6</v>
      </c>
      <c r="C77" s="93">
        <f>+SUM(C74:D76)</f>
        <v>22317</v>
      </c>
      <c r="D77" s="93"/>
      <c r="E77" s="93">
        <f>+SUM(E74:F76)</f>
        <v>18789</v>
      </c>
      <c r="F77" s="93"/>
      <c r="G77" s="93">
        <f>+SUM(G74:H76)</f>
        <v>0</v>
      </c>
      <c r="H77" s="93"/>
      <c r="I77" s="93">
        <f>+SUM(I74:J76)</f>
        <v>0</v>
      </c>
      <c r="J77" s="93"/>
      <c r="K77" s="93">
        <f>+SUM(K74:L76)</f>
        <v>41106</v>
      </c>
      <c r="L77" s="93"/>
    </row>
    <row r="223" spans="14:15" x14ac:dyDescent="0.25">
      <c r="N223" s="1"/>
    </row>
    <row r="224" spans="14:15" x14ac:dyDescent="0.25">
      <c r="N224" s="1"/>
      <c r="O224" s="1"/>
    </row>
    <row r="225" spans="14:15" x14ac:dyDescent="0.25">
      <c r="N225" s="1"/>
      <c r="O225" s="1"/>
    </row>
    <row r="226" spans="14:15" x14ac:dyDescent="0.25">
      <c r="N226" s="1"/>
      <c r="O226" s="1"/>
    </row>
    <row r="227" spans="14:15" x14ac:dyDescent="0.25">
      <c r="N227" s="1"/>
      <c r="O227" s="1"/>
    </row>
    <row r="228" spans="14:15" x14ac:dyDescent="0.25">
      <c r="N228" s="1"/>
      <c r="O228" s="1"/>
    </row>
    <row r="229" spans="14:15" x14ac:dyDescent="0.25">
      <c r="N229" s="1"/>
      <c r="O229" s="1"/>
    </row>
    <row r="230" spans="14:15" x14ac:dyDescent="0.25">
      <c r="N230" s="1"/>
      <c r="O230" s="1"/>
    </row>
    <row r="231" spans="14:15" x14ac:dyDescent="0.25">
      <c r="N231" s="1"/>
      <c r="O231" s="1"/>
    </row>
    <row r="232" spans="14:15" x14ac:dyDescent="0.25">
      <c r="N232" s="1"/>
      <c r="O232" s="1"/>
    </row>
    <row r="233" spans="14:15" x14ac:dyDescent="0.25">
      <c r="N233" s="1"/>
      <c r="O233" s="1"/>
    </row>
    <row r="234" spans="14:15" x14ac:dyDescent="0.25">
      <c r="N234" s="1"/>
      <c r="O234" s="1"/>
    </row>
    <row r="235" spans="14:15" x14ac:dyDescent="0.25">
      <c r="N235" s="1"/>
      <c r="O235" s="1"/>
    </row>
    <row r="236" spans="14:15" x14ac:dyDescent="0.25">
      <c r="N236" s="1"/>
      <c r="O236" s="1"/>
    </row>
    <row r="237" spans="14:15" x14ac:dyDescent="0.25">
      <c r="N237" s="1"/>
      <c r="O237" s="1"/>
    </row>
    <row r="238" spans="14:15" x14ac:dyDescent="0.25">
      <c r="N238" s="1"/>
      <c r="O238" s="1"/>
    </row>
    <row r="239" spans="14:15" x14ac:dyDescent="0.25">
      <c r="N239" s="1"/>
      <c r="O239" s="1"/>
    </row>
    <row r="240" spans="14:15" x14ac:dyDescent="0.25">
      <c r="N240" s="1"/>
      <c r="O240" s="1"/>
    </row>
    <row r="241" spans="14:15" x14ac:dyDescent="0.25">
      <c r="N241" s="1"/>
      <c r="O241" s="1"/>
    </row>
    <row r="242" spans="14:15" x14ac:dyDescent="0.25">
      <c r="N242" s="1"/>
      <c r="O242" s="1"/>
    </row>
    <row r="243" spans="14:15" x14ac:dyDescent="0.25">
      <c r="N243" s="1"/>
      <c r="O243" s="1"/>
    </row>
    <row r="244" spans="14:15" x14ac:dyDescent="0.25">
      <c r="N244" s="1"/>
      <c r="O244" s="1"/>
    </row>
    <row r="245" spans="14:15" x14ac:dyDescent="0.25">
      <c r="N245" s="1"/>
      <c r="O245" s="1"/>
    </row>
    <row r="246" spans="14:15" x14ac:dyDescent="0.25">
      <c r="N246" s="1"/>
      <c r="O246" s="1"/>
    </row>
    <row r="247" spans="14:15" x14ac:dyDescent="0.25">
      <c r="N247" s="1"/>
      <c r="O247" s="1"/>
    </row>
    <row r="248" spans="14:15" x14ac:dyDescent="0.25">
      <c r="N248" s="1"/>
      <c r="O248" s="1"/>
    </row>
    <row r="249" spans="14:15" x14ac:dyDescent="0.25">
      <c r="N249" s="1"/>
      <c r="O249" s="1"/>
    </row>
    <row r="250" spans="14:15" x14ac:dyDescent="0.25">
      <c r="N250" s="1"/>
      <c r="O250" s="1"/>
    </row>
    <row r="251" spans="14:15" x14ac:dyDescent="0.25">
      <c r="N251" s="1"/>
      <c r="O251" s="1"/>
    </row>
    <row r="252" spans="14:15" x14ac:dyDescent="0.25">
      <c r="N252" s="1"/>
      <c r="O252" s="1"/>
    </row>
    <row r="253" spans="14:15" x14ac:dyDescent="0.25">
      <c r="N253" s="1"/>
      <c r="O253" s="1"/>
    </row>
    <row r="254" spans="14:15" x14ac:dyDescent="0.25">
      <c r="N254" s="1"/>
      <c r="O254" s="1"/>
    </row>
    <row r="255" spans="14:15" x14ac:dyDescent="0.25">
      <c r="N255" s="1"/>
      <c r="O255" s="1"/>
    </row>
    <row r="256" spans="14:15" x14ac:dyDescent="0.25">
      <c r="N256" s="1"/>
      <c r="O256" s="1"/>
    </row>
    <row r="257" spans="14:15" x14ac:dyDescent="0.25">
      <c r="N257" s="1"/>
      <c r="O257" s="1"/>
    </row>
    <row r="258" spans="14:15" x14ac:dyDescent="0.25">
      <c r="N258" s="1"/>
      <c r="O258" s="1"/>
    </row>
    <row r="259" spans="14:15" x14ac:dyDescent="0.25">
      <c r="N259" s="1"/>
      <c r="O259" s="1"/>
    </row>
    <row r="260" spans="14:15" x14ac:dyDescent="0.25">
      <c r="N260" s="1"/>
      <c r="O260" s="1"/>
    </row>
    <row r="261" spans="14:15" x14ac:dyDescent="0.25">
      <c r="N261" s="1"/>
      <c r="O261" s="1"/>
    </row>
    <row r="262" spans="14:15" x14ac:dyDescent="0.25">
      <c r="N262" s="1"/>
      <c r="O262" s="1"/>
    </row>
    <row r="263" spans="14:15" x14ac:dyDescent="0.25">
      <c r="N263" s="1"/>
      <c r="O263" s="1"/>
    </row>
    <row r="264" spans="14:15" x14ac:dyDescent="0.25">
      <c r="N264" s="1"/>
      <c r="O264" s="1"/>
    </row>
    <row r="265" spans="14:15" x14ac:dyDescent="0.25">
      <c r="N265" s="1"/>
      <c r="O265" s="1"/>
    </row>
    <row r="266" spans="14:15" x14ac:dyDescent="0.25">
      <c r="N266" s="1"/>
      <c r="O266" s="1"/>
    </row>
    <row r="267" spans="14:15" x14ac:dyDescent="0.25">
      <c r="N267" s="1"/>
      <c r="O267" s="1"/>
    </row>
    <row r="268" spans="14:15" x14ac:dyDescent="0.25">
      <c r="N268" s="1"/>
      <c r="O268" s="1"/>
    </row>
    <row r="269" spans="14:15" x14ac:dyDescent="0.25">
      <c r="N269" s="1"/>
      <c r="O269" s="1"/>
    </row>
    <row r="270" spans="14:15" x14ac:dyDescent="0.25">
      <c r="N270" s="1"/>
      <c r="O270" s="1"/>
    </row>
    <row r="271" spans="14:15" x14ac:dyDescent="0.25">
      <c r="N271" s="1"/>
      <c r="O271" s="1"/>
    </row>
    <row r="272" spans="14:15" x14ac:dyDescent="0.25">
      <c r="N272" s="1"/>
      <c r="O272" s="1"/>
    </row>
    <row r="273" spans="14:15" x14ac:dyDescent="0.25">
      <c r="N273" s="1"/>
      <c r="O273" s="1"/>
    </row>
    <row r="274" spans="14:15" x14ac:dyDescent="0.25">
      <c r="N274" s="1"/>
      <c r="O274" s="1"/>
    </row>
    <row r="275" spans="14:15" x14ac:dyDescent="0.25">
      <c r="N275" s="1"/>
      <c r="O275" s="1"/>
    </row>
    <row r="276" spans="14:15" x14ac:dyDescent="0.25">
      <c r="N276" s="1"/>
      <c r="O276" s="1"/>
    </row>
    <row r="277" spans="14:15" x14ac:dyDescent="0.25">
      <c r="N277" s="1"/>
      <c r="O277" s="1"/>
    </row>
    <row r="278" spans="14:15" x14ac:dyDescent="0.25">
      <c r="N278" s="1"/>
      <c r="O278" s="1"/>
    </row>
    <row r="279" spans="14:15" x14ac:dyDescent="0.25">
      <c r="N279" s="1"/>
    </row>
    <row r="280" spans="14:15" x14ac:dyDescent="0.25">
      <c r="N280" s="1"/>
    </row>
    <row r="281" spans="14:15" x14ac:dyDescent="0.25">
      <c r="N281" s="1"/>
    </row>
    <row r="282" spans="14:15" x14ac:dyDescent="0.25">
      <c r="N282" s="1"/>
    </row>
    <row r="283" spans="14:15" x14ac:dyDescent="0.25">
      <c r="N283" s="1"/>
    </row>
    <row r="284" spans="14:15" x14ac:dyDescent="0.25">
      <c r="N284" s="1"/>
    </row>
    <row r="285" spans="14:15" x14ac:dyDescent="0.25">
      <c r="N285" s="1"/>
    </row>
    <row r="286" spans="14:15" x14ac:dyDescent="0.25">
      <c r="N286" s="1"/>
    </row>
    <row r="287" spans="14:15" x14ac:dyDescent="0.25">
      <c r="N287" s="1"/>
    </row>
    <row r="288" spans="14:15" x14ac:dyDescent="0.25">
      <c r="N288" s="1"/>
    </row>
    <row r="289" spans="14:14" x14ac:dyDescent="0.25">
      <c r="N289" s="1"/>
    </row>
    <row r="290" spans="14:14" x14ac:dyDescent="0.25">
      <c r="N290" s="1"/>
    </row>
    <row r="291" spans="14:14" x14ac:dyDescent="0.25">
      <c r="N291" s="1"/>
    </row>
    <row r="292" spans="14:14" x14ac:dyDescent="0.25">
      <c r="N292" s="1"/>
    </row>
    <row r="293" spans="14:14" x14ac:dyDescent="0.25">
      <c r="N293" s="1"/>
    </row>
    <row r="294" spans="14:14" x14ac:dyDescent="0.25">
      <c r="N294" s="1"/>
    </row>
    <row r="295" spans="14:14" x14ac:dyDescent="0.25">
      <c r="N295" s="1"/>
    </row>
    <row r="296" spans="14:14" x14ac:dyDescent="0.25">
      <c r="N296" s="1"/>
    </row>
    <row r="297" spans="14:14" x14ac:dyDescent="0.25">
      <c r="N297" s="1"/>
    </row>
    <row r="298" spans="14:14" x14ac:dyDescent="0.25">
      <c r="N298" s="1"/>
    </row>
    <row r="299" spans="14:14" x14ac:dyDescent="0.25">
      <c r="N299" s="1"/>
    </row>
    <row r="300" spans="14:14" x14ac:dyDescent="0.25">
      <c r="N300" s="1"/>
    </row>
    <row r="301" spans="14:14" x14ac:dyDescent="0.25">
      <c r="N301" s="1"/>
    </row>
    <row r="302" spans="14:14" x14ac:dyDescent="0.25">
      <c r="N302" s="1"/>
    </row>
    <row r="303" spans="14:14" x14ac:dyDescent="0.25">
      <c r="N303" s="1"/>
    </row>
    <row r="304" spans="14:14" x14ac:dyDescent="0.25">
      <c r="N304" s="1"/>
    </row>
    <row r="305" spans="14:14" x14ac:dyDescent="0.25">
      <c r="N305" s="1"/>
    </row>
    <row r="306" spans="14:14" x14ac:dyDescent="0.25">
      <c r="N306" s="1"/>
    </row>
    <row r="307" spans="14:14" x14ac:dyDescent="0.25">
      <c r="N307" s="1"/>
    </row>
    <row r="308" spans="14:14" x14ac:dyDescent="0.25">
      <c r="N308" s="1"/>
    </row>
    <row r="309" spans="14:14" x14ac:dyDescent="0.25">
      <c r="N309" s="1"/>
    </row>
    <row r="310" spans="14:14" x14ac:dyDescent="0.25">
      <c r="N310" s="1"/>
    </row>
  </sheetData>
  <mergeCells count="201">
    <mergeCell ref="C64:D64"/>
    <mergeCell ref="C76:D76"/>
    <mergeCell ref="K63:L63"/>
    <mergeCell ref="I62:J62"/>
    <mergeCell ref="K62:L62"/>
    <mergeCell ref="I61:J61"/>
    <mergeCell ref="G36:H36"/>
    <mergeCell ref="I36:J36"/>
    <mergeCell ref="K36:L36"/>
    <mergeCell ref="C52:D52"/>
    <mergeCell ref="E52:F52"/>
    <mergeCell ref="G52:H52"/>
    <mergeCell ref="I52:J52"/>
    <mergeCell ref="K52:L52"/>
    <mergeCell ref="B42:L42"/>
    <mergeCell ref="B43:B44"/>
    <mergeCell ref="K43:L44"/>
    <mergeCell ref="C48:D48"/>
    <mergeCell ref="E48:F48"/>
    <mergeCell ref="G48:H48"/>
    <mergeCell ref="I48:J48"/>
    <mergeCell ref="K48:L48"/>
    <mergeCell ref="I53:J53"/>
    <mergeCell ref="K53:L53"/>
    <mergeCell ref="C53:D53"/>
    <mergeCell ref="C47:D47"/>
    <mergeCell ref="E53:F53"/>
    <mergeCell ref="C75:D75"/>
    <mergeCell ref="E75:F75"/>
    <mergeCell ref="G75:H75"/>
    <mergeCell ref="I75:J75"/>
    <mergeCell ref="K75:L75"/>
    <mergeCell ref="C74:D74"/>
    <mergeCell ref="E74:F74"/>
    <mergeCell ref="G74:H74"/>
    <mergeCell ref="I74:J74"/>
    <mergeCell ref="K74:L74"/>
    <mergeCell ref="C61:D61"/>
    <mergeCell ref="E61:F61"/>
    <mergeCell ref="G61:H61"/>
    <mergeCell ref="C60:D60"/>
    <mergeCell ref="E60:F60"/>
    <mergeCell ref="G60:H60"/>
    <mergeCell ref="B59:L59"/>
    <mergeCell ref="I60:J60"/>
    <mergeCell ref="G53:H53"/>
    <mergeCell ref="B60:B61"/>
    <mergeCell ref="K60:L61"/>
    <mergeCell ref="C65:D65"/>
    <mergeCell ref="I63:J63"/>
    <mergeCell ref="E47:F47"/>
    <mergeCell ref="G47:H47"/>
    <mergeCell ref="I47:J47"/>
    <mergeCell ref="K47:L47"/>
    <mergeCell ref="C46:D46"/>
    <mergeCell ref="E46:F46"/>
    <mergeCell ref="G46:H46"/>
    <mergeCell ref="I46:J46"/>
    <mergeCell ref="K46:L46"/>
    <mergeCell ref="C49:D49"/>
    <mergeCell ref="E49:F49"/>
    <mergeCell ref="G49:H49"/>
    <mergeCell ref="I49:J49"/>
    <mergeCell ref="K49:L49"/>
    <mergeCell ref="C51:D51"/>
    <mergeCell ref="E51:F51"/>
    <mergeCell ref="G51:H51"/>
    <mergeCell ref="I51:J51"/>
    <mergeCell ref="K51:L51"/>
    <mergeCell ref="C50:D50"/>
    <mergeCell ref="E50:F50"/>
    <mergeCell ref="G50:H50"/>
    <mergeCell ref="I50:J50"/>
    <mergeCell ref="K50:L50"/>
    <mergeCell ref="C77:D77"/>
    <mergeCell ref="E77:F77"/>
    <mergeCell ref="G77:H77"/>
    <mergeCell ref="C63:D63"/>
    <mergeCell ref="E63:F63"/>
    <mergeCell ref="G63:H63"/>
    <mergeCell ref="C62:D62"/>
    <mergeCell ref="E62:F62"/>
    <mergeCell ref="G62:H62"/>
    <mergeCell ref="E73:F73"/>
    <mergeCell ref="G73:H73"/>
    <mergeCell ref="C66:D66"/>
    <mergeCell ref="E66:F66"/>
    <mergeCell ref="G66:H66"/>
    <mergeCell ref="E65:F65"/>
    <mergeCell ref="G65:H65"/>
    <mergeCell ref="C73:D73"/>
    <mergeCell ref="B71:L71"/>
    <mergeCell ref="B72:B73"/>
    <mergeCell ref="C72:D72"/>
    <mergeCell ref="E72:F72"/>
    <mergeCell ref="G72:H72"/>
    <mergeCell ref="I72:J72"/>
    <mergeCell ref="I77:J77"/>
    <mergeCell ref="E76:F76"/>
    <mergeCell ref="G76:H76"/>
    <mergeCell ref="I76:J76"/>
    <mergeCell ref="K76:L76"/>
    <mergeCell ref="E64:F64"/>
    <mergeCell ref="G64:H64"/>
    <mergeCell ref="I64:J64"/>
    <mergeCell ref="K64:L64"/>
    <mergeCell ref="K77:L77"/>
    <mergeCell ref="I73:J73"/>
    <mergeCell ref="I66:J66"/>
    <mergeCell ref="K66:L66"/>
    <mergeCell ref="I65:J65"/>
    <mergeCell ref="K65:L65"/>
    <mergeCell ref="K72:L73"/>
    <mergeCell ref="I31:J31"/>
    <mergeCell ref="I34:J34"/>
    <mergeCell ref="K33:L33"/>
    <mergeCell ref="G45:H45"/>
    <mergeCell ref="I45:J45"/>
    <mergeCell ref="K45:L45"/>
    <mergeCell ref="C44:D44"/>
    <mergeCell ref="E44:F44"/>
    <mergeCell ref="G44:H44"/>
    <mergeCell ref="I44:J44"/>
    <mergeCell ref="C43:D43"/>
    <mergeCell ref="E43:F43"/>
    <mergeCell ref="G43:H43"/>
    <mergeCell ref="I43:J43"/>
    <mergeCell ref="C45:D45"/>
    <mergeCell ref="E45:F45"/>
    <mergeCell ref="G29:H29"/>
    <mergeCell ref="G32:H32"/>
    <mergeCell ref="G33:H33"/>
    <mergeCell ref="C36:D36"/>
    <mergeCell ref="E36:F36"/>
    <mergeCell ref="I35:J35"/>
    <mergeCell ref="I37:J37"/>
    <mergeCell ref="K26:L26"/>
    <mergeCell ref="K27:L27"/>
    <mergeCell ref="K30:L30"/>
    <mergeCell ref="K31:L31"/>
    <mergeCell ref="K34:L34"/>
    <mergeCell ref="K35:L35"/>
    <mergeCell ref="K37:L37"/>
    <mergeCell ref="I28:J28"/>
    <mergeCell ref="I29:J29"/>
    <mergeCell ref="I32:J32"/>
    <mergeCell ref="I33:J33"/>
    <mergeCell ref="K28:L28"/>
    <mergeCell ref="K29:L29"/>
    <mergeCell ref="K32:L32"/>
    <mergeCell ref="I26:J26"/>
    <mergeCell ref="I27:J27"/>
    <mergeCell ref="I30:J30"/>
    <mergeCell ref="G27:H27"/>
    <mergeCell ref="G30:H30"/>
    <mergeCell ref="G31:H31"/>
    <mergeCell ref="G34:H34"/>
    <mergeCell ref="G35:H35"/>
    <mergeCell ref="G37:H37"/>
    <mergeCell ref="C35:D35"/>
    <mergeCell ref="C37:D37"/>
    <mergeCell ref="E24:F24"/>
    <mergeCell ref="G24:H24"/>
    <mergeCell ref="E37:F37"/>
    <mergeCell ref="C26:D26"/>
    <mergeCell ref="C27:D27"/>
    <mergeCell ref="C30:D30"/>
    <mergeCell ref="C31:D31"/>
    <mergeCell ref="C34:D34"/>
    <mergeCell ref="C29:D29"/>
    <mergeCell ref="C32:D32"/>
    <mergeCell ref="C33:D33"/>
    <mergeCell ref="E28:F28"/>
    <mergeCell ref="E29:F29"/>
    <mergeCell ref="E32:F32"/>
    <mergeCell ref="E33:F33"/>
    <mergeCell ref="G28:H28"/>
    <mergeCell ref="B24:B25"/>
    <mergeCell ref="S51:S52"/>
    <mergeCell ref="C24:D24"/>
    <mergeCell ref="C25:D25"/>
    <mergeCell ref="K24:L25"/>
    <mergeCell ref="B23:L23"/>
    <mergeCell ref="I25:J25"/>
    <mergeCell ref="B9:B10"/>
    <mergeCell ref="B8:S8"/>
    <mergeCell ref="C9:F9"/>
    <mergeCell ref="G9:J9"/>
    <mergeCell ref="K9:N9"/>
    <mergeCell ref="O9:R9"/>
    <mergeCell ref="S9:S10"/>
    <mergeCell ref="I24:J24"/>
    <mergeCell ref="E25:F25"/>
    <mergeCell ref="E26:F26"/>
    <mergeCell ref="E27:F27"/>
    <mergeCell ref="E30:F30"/>
    <mergeCell ref="E31:F31"/>
    <mergeCell ref="E34:F34"/>
    <mergeCell ref="E35:F35"/>
    <mergeCell ref="G25:H25"/>
    <mergeCell ref="G26:H26"/>
  </mergeCells>
  <pageMargins left="0.70866141732283472" right="0.70866141732283472" top="0.74803149606299213" bottom="0.74803149606299213" header="0.31496062992125984" footer="0.31496062992125984"/>
  <pageSetup scale="38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8"/>
  <sheetViews>
    <sheetView showGridLines="0" tabSelected="1" zoomScale="30" zoomScaleNormal="30" zoomScaleSheetLayoutView="30" workbookViewId="0">
      <selection activeCell="B6" sqref="B6:S6"/>
    </sheetView>
  </sheetViews>
  <sheetFormatPr baseColWidth="10" defaultColWidth="11.42578125" defaultRowHeight="15" x14ac:dyDescent="0.25"/>
  <cols>
    <col min="2" max="2" width="64.5703125" style="1" customWidth="1"/>
    <col min="3" max="3" width="9.7109375" bestFit="1" customWidth="1"/>
    <col min="4" max="4" width="12.28515625" bestFit="1" customWidth="1"/>
    <col min="5" max="5" width="9.85546875" bestFit="1" customWidth="1"/>
    <col min="6" max="6" width="12.28515625" bestFit="1" customWidth="1"/>
    <col min="7" max="7" width="8" bestFit="1" customWidth="1"/>
    <col min="8" max="8" width="9" bestFit="1" customWidth="1"/>
    <col min="9" max="9" width="9.140625" bestFit="1" customWidth="1"/>
    <col min="10" max="10" width="12.7109375" bestFit="1" customWidth="1"/>
    <col min="11" max="11" width="8.28515625" bestFit="1" customWidth="1"/>
    <col min="12" max="12" width="11.28515625" bestFit="1" customWidth="1"/>
    <col min="13" max="13" width="17.7109375" customWidth="1"/>
    <col min="14" max="15" width="12.7109375" bestFit="1" customWidth="1"/>
    <col min="16" max="16" width="15.85546875" customWidth="1"/>
    <col min="17" max="17" width="15.140625" customWidth="1"/>
    <col min="18" max="18" width="12.7109375" bestFit="1" customWidth="1"/>
    <col min="19" max="19" width="25.5703125" bestFit="1" customWidth="1"/>
  </cols>
  <sheetData>
    <row r="3" spans="2:19" x14ac:dyDescent="0.25">
      <c r="B3" s="19"/>
    </row>
    <row r="4" spans="2:19" ht="15.75" x14ac:dyDescent="0.25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2:19" ht="16.5" thickBot="1" x14ac:dyDescent="0.3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2:19" ht="15.75" x14ac:dyDescent="0.25">
      <c r="B6" s="80" t="s">
        <v>140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2"/>
    </row>
    <row r="7" spans="2:19" ht="15.75" x14ac:dyDescent="0.25">
      <c r="B7" s="78" t="s">
        <v>1</v>
      </c>
      <c r="C7" s="75" t="s">
        <v>2</v>
      </c>
      <c r="D7" s="75"/>
      <c r="E7" s="75"/>
      <c r="F7" s="75"/>
      <c r="G7" s="75" t="s">
        <v>3</v>
      </c>
      <c r="H7" s="75"/>
      <c r="I7" s="75"/>
      <c r="J7" s="75"/>
      <c r="K7" s="75" t="s">
        <v>4</v>
      </c>
      <c r="L7" s="75"/>
      <c r="M7" s="75"/>
      <c r="N7" s="75"/>
      <c r="O7" s="75" t="s">
        <v>5</v>
      </c>
      <c r="P7" s="75"/>
      <c r="Q7" s="75"/>
      <c r="R7" s="75"/>
      <c r="S7" s="76" t="s">
        <v>6</v>
      </c>
    </row>
    <row r="8" spans="2:19" ht="16.5" thickBot="1" x14ac:dyDescent="0.3">
      <c r="B8" s="79"/>
      <c r="C8" s="51" t="s">
        <v>7</v>
      </c>
      <c r="D8" s="51" t="s">
        <v>8</v>
      </c>
      <c r="E8" s="51" t="s">
        <v>9</v>
      </c>
      <c r="F8" s="51" t="s">
        <v>10</v>
      </c>
      <c r="G8" s="51" t="s">
        <v>11</v>
      </c>
      <c r="H8" s="51" t="s">
        <v>12</v>
      </c>
      <c r="I8" s="51" t="s">
        <v>13</v>
      </c>
      <c r="J8" s="51" t="s">
        <v>14</v>
      </c>
      <c r="K8" s="51" t="s">
        <v>15</v>
      </c>
      <c r="L8" s="51" t="s">
        <v>16</v>
      </c>
      <c r="M8" s="51" t="s">
        <v>17</v>
      </c>
      <c r="N8" s="51" t="s">
        <v>18</v>
      </c>
      <c r="O8" s="51" t="s">
        <v>19</v>
      </c>
      <c r="P8" s="51" t="s">
        <v>20</v>
      </c>
      <c r="Q8" s="51" t="s">
        <v>21</v>
      </c>
      <c r="R8" s="51" t="s">
        <v>22</v>
      </c>
      <c r="S8" s="77"/>
    </row>
    <row r="9" spans="2:19" ht="15.75" x14ac:dyDescent="0.25">
      <c r="B9" s="32" t="s">
        <v>141</v>
      </c>
      <c r="C9" s="26">
        <v>54</v>
      </c>
      <c r="D9" s="26">
        <v>595</v>
      </c>
      <c r="E9" s="26">
        <v>80</v>
      </c>
      <c r="F9" s="24">
        <f t="shared" ref="F9:F15" si="0">E9+D9+C9</f>
        <v>729</v>
      </c>
      <c r="G9" s="26">
        <v>89</v>
      </c>
      <c r="H9" s="26">
        <v>648</v>
      </c>
      <c r="I9" s="26">
        <v>584</v>
      </c>
      <c r="J9" s="24">
        <f>SUM(G9:I9)</f>
        <v>1321</v>
      </c>
      <c r="K9" s="26">
        <v>186</v>
      </c>
      <c r="L9" s="26">
        <v>648</v>
      </c>
      <c r="M9" s="26">
        <v>631</v>
      </c>
      <c r="N9" s="24">
        <f>SUM(K9:M9)</f>
        <v>1465</v>
      </c>
      <c r="O9" s="26"/>
      <c r="P9" s="26"/>
      <c r="Q9" s="26"/>
      <c r="R9" s="24"/>
      <c r="S9" s="60">
        <f>SUM(R9,N9,J9,F9)</f>
        <v>3515</v>
      </c>
    </row>
    <row r="10" spans="2:19" ht="15.75" x14ac:dyDescent="0.25">
      <c r="B10" s="32" t="s">
        <v>142</v>
      </c>
      <c r="C10" s="23">
        <v>59</v>
      </c>
      <c r="D10" s="23">
        <v>21</v>
      </c>
      <c r="E10" s="23">
        <v>33</v>
      </c>
      <c r="F10" s="24">
        <f t="shared" si="0"/>
        <v>113</v>
      </c>
      <c r="G10" s="26">
        <v>21</v>
      </c>
      <c r="H10" s="26">
        <v>20</v>
      </c>
      <c r="I10" s="26">
        <v>22</v>
      </c>
      <c r="J10" s="24">
        <f t="shared" ref="J10:J15" si="1">SUM(G10:I10)</f>
        <v>63</v>
      </c>
      <c r="K10" s="26">
        <v>1</v>
      </c>
      <c r="L10" s="26">
        <v>2</v>
      </c>
      <c r="M10" s="26">
        <v>0</v>
      </c>
      <c r="N10" s="24">
        <f t="shared" ref="N10:N15" si="2">SUM(K10:M10)</f>
        <v>3</v>
      </c>
      <c r="O10" s="26"/>
      <c r="P10" s="26"/>
      <c r="Q10" s="26"/>
      <c r="R10" s="24"/>
      <c r="S10" s="24">
        <f>SUM(R10,N10,J10,F10)</f>
        <v>179</v>
      </c>
    </row>
    <row r="11" spans="2:19" ht="15.75" x14ac:dyDescent="0.25">
      <c r="B11" s="5" t="s">
        <v>143</v>
      </c>
      <c r="C11" s="23">
        <v>101</v>
      </c>
      <c r="D11" s="23">
        <v>0</v>
      </c>
      <c r="E11" s="23">
        <v>82</v>
      </c>
      <c r="F11" s="35">
        <f t="shared" si="0"/>
        <v>183</v>
      </c>
      <c r="G11" s="23">
        <v>2</v>
      </c>
      <c r="H11" s="23">
        <v>78</v>
      </c>
      <c r="I11" s="23">
        <v>27</v>
      </c>
      <c r="J11" s="35">
        <f t="shared" si="1"/>
        <v>107</v>
      </c>
      <c r="K11" s="23">
        <v>38</v>
      </c>
      <c r="L11" s="23">
        <v>15</v>
      </c>
      <c r="M11" s="23">
        <v>21</v>
      </c>
      <c r="N11" s="24">
        <f t="shared" si="2"/>
        <v>74</v>
      </c>
      <c r="O11" s="23"/>
      <c r="P11" s="23"/>
      <c r="Q11" s="23"/>
      <c r="R11" s="35"/>
      <c r="S11" s="35">
        <f t="shared" ref="S11:S15" si="3">SUM(R11,N11,J11,F11)</f>
        <v>364</v>
      </c>
    </row>
    <row r="12" spans="2:19" ht="15.75" x14ac:dyDescent="0.25">
      <c r="B12" s="5" t="s">
        <v>144</v>
      </c>
      <c r="C12" s="23">
        <v>0</v>
      </c>
      <c r="D12" s="23">
        <v>0</v>
      </c>
      <c r="E12" s="23">
        <v>6</v>
      </c>
      <c r="F12" s="35">
        <f t="shared" si="0"/>
        <v>6</v>
      </c>
      <c r="G12" s="23">
        <v>0</v>
      </c>
      <c r="H12" s="23">
        <v>0</v>
      </c>
      <c r="I12" s="23">
        <v>0</v>
      </c>
      <c r="J12" s="35">
        <f t="shared" si="1"/>
        <v>0</v>
      </c>
      <c r="K12" s="23">
        <v>0</v>
      </c>
      <c r="L12" s="23">
        <v>0</v>
      </c>
      <c r="M12" s="23">
        <v>0</v>
      </c>
      <c r="N12" s="24">
        <f t="shared" si="2"/>
        <v>0</v>
      </c>
      <c r="O12" s="23"/>
      <c r="P12" s="23"/>
      <c r="Q12" s="23"/>
      <c r="R12" s="35"/>
      <c r="S12" s="35">
        <f t="shared" si="3"/>
        <v>6</v>
      </c>
    </row>
    <row r="13" spans="2:19" ht="15.75" x14ac:dyDescent="0.25">
      <c r="B13" s="5" t="s">
        <v>145</v>
      </c>
      <c r="C13" s="23">
        <v>0</v>
      </c>
      <c r="D13" s="23">
        <v>0</v>
      </c>
      <c r="E13" s="23">
        <v>0</v>
      </c>
      <c r="F13" s="35">
        <f t="shared" si="0"/>
        <v>0</v>
      </c>
      <c r="G13" s="23">
        <v>0</v>
      </c>
      <c r="H13" s="23">
        <v>0</v>
      </c>
      <c r="I13" s="23">
        <v>0</v>
      </c>
      <c r="J13" s="35">
        <f t="shared" si="1"/>
        <v>0</v>
      </c>
      <c r="K13" s="23">
        <v>0</v>
      </c>
      <c r="L13" s="23">
        <v>0</v>
      </c>
      <c r="M13" s="23">
        <v>0</v>
      </c>
      <c r="N13" s="24">
        <f t="shared" si="2"/>
        <v>0</v>
      </c>
      <c r="O13" s="23"/>
      <c r="P13" s="23"/>
      <c r="Q13" s="23"/>
      <c r="R13" s="35"/>
      <c r="S13" s="35">
        <f t="shared" si="3"/>
        <v>0</v>
      </c>
    </row>
    <row r="14" spans="2:19" ht="15.75" x14ac:dyDescent="0.25">
      <c r="B14" s="5" t="s">
        <v>146</v>
      </c>
      <c r="C14" s="23">
        <v>38</v>
      </c>
      <c r="D14" s="23">
        <v>60</v>
      </c>
      <c r="E14" s="23">
        <v>20</v>
      </c>
      <c r="F14" s="39">
        <f t="shared" si="0"/>
        <v>118</v>
      </c>
      <c r="G14" s="23">
        <v>100</v>
      </c>
      <c r="H14" s="23">
        <v>90</v>
      </c>
      <c r="I14" s="23">
        <v>82</v>
      </c>
      <c r="J14" s="39">
        <f t="shared" si="1"/>
        <v>272</v>
      </c>
      <c r="K14" s="23">
        <v>66</v>
      </c>
      <c r="L14" s="23">
        <v>44</v>
      </c>
      <c r="M14" s="23">
        <v>47</v>
      </c>
      <c r="N14" s="24">
        <f t="shared" si="2"/>
        <v>157</v>
      </c>
      <c r="O14" s="23"/>
      <c r="P14" s="23"/>
      <c r="Q14" s="23"/>
      <c r="R14" s="35"/>
      <c r="S14" s="35">
        <f t="shared" si="3"/>
        <v>547</v>
      </c>
    </row>
    <row r="15" spans="2:19" ht="15.75" x14ac:dyDescent="0.25">
      <c r="B15" s="5" t="s">
        <v>147</v>
      </c>
      <c r="C15" s="23">
        <v>38</v>
      </c>
      <c r="D15" s="23">
        <v>27</v>
      </c>
      <c r="E15" s="23">
        <v>39</v>
      </c>
      <c r="F15" s="35">
        <f t="shared" si="0"/>
        <v>104</v>
      </c>
      <c r="G15" s="23">
        <v>113</v>
      </c>
      <c r="H15" s="23">
        <v>108</v>
      </c>
      <c r="I15" s="23">
        <v>94</v>
      </c>
      <c r="J15" s="35">
        <f t="shared" si="1"/>
        <v>315</v>
      </c>
      <c r="K15" s="23">
        <v>66</v>
      </c>
      <c r="L15" s="23">
        <v>44</v>
      </c>
      <c r="M15" s="23">
        <v>47</v>
      </c>
      <c r="N15" s="24">
        <f t="shared" si="2"/>
        <v>157</v>
      </c>
      <c r="O15" s="23"/>
      <c r="P15" s="23"/>
      <c r="Q15" s="23"/>
      <c r="R15" s="35"/>
      <c r="S15" s="35">
        <f t="shared" si="3"/>
        <v>576</v>
      </c>
    </row>
    <row r="16" spans="2:19" ht="15.75" x14ac:dyDescent="0.25">
      <c r="B16" s="56" t="s">
        <v>6</v>
      </c>
      <c r="C16" s="35">
        <f>SUM(C9:C15)</f>
        <v>290</v>
      </c>
      <c r="D16" s="35">
        <f>SUM(D9:D15)</f>
        <v>703</v>
      </c>
      <c r="E16" s="35">
        <f>SUM(E9:E15)</f>
        <v>260</v>
      </c>
      <c r="F16" s="35">
        <f>SUM(F9:F15)</f>
        <v>1253</v>
      </c>
      <c r="G16" s="35">
        <f t="shared" ref="G16:J16" si="4">SUM(G9:G15)</f>
        <v>325</v>
      </c>
      <c r="H16" s="35">
        <f t="shared" si="4"/>
        <v>944</v>
      </c>
      <c r="I16" s="35">
        <f t="shared" si="4"/>
        <v>809</v>
      </c>
      <c r="J16" s="35">
        <f t="shared" si="4"/>
        <v>2078</v>
      </c>
      <c r="K16" s="35">
        <f>SUM(K11:K15)</f>
        <v>170</v>
      </c>
      <c r="L16" s="35">
        <f>SUM(L11:L15)</f>
        <v>103</v>
      </c>
      <c r="M16" s="35">
        <f>SUM(M11:M15)</f>
        <v>115</v>
      </c>
      <c r="N16" s="35">
        <f>SUM(N9:N15)</f>
        <v>1856</v>
      </c>
      <c r="O16" s="35">
        <f>SUM(O11:O15)</f>
        <v>0</v>
      </c>
      <c r="P16" s="35">
        <f t="shared" ref="P16:Q16" si="5">SUM(P11:P15)</f>
        <v>0</v>
      </c>
      <c r="Q16" s="35">
        <f t="shared" si="5"/>
        <v>0</v>
      </c>
      <c r="R16" s="35">
        <f>SUM(R9:R15)</f>
        <v>0</v>
      </c>
      <c r="S16" s="35">
        <f>SUM(S9:S15)</f>
        <v>5187</v>
      </c>
    </row>
    <row r="17" spans="2:19" ht="15.75" x14ac:dyDescent="0.25"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2:19" ht="15.75" x14ac:dyDescent="0.25"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</sheetData>
  <mergeCells count="7">
    <mergeCell ref="S7:S8"/>
    <mergeCell ref="B6:S6"/>
    <mergeCell ref="B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view="pageBreakPreview" topLeftCell="B1" zoomScale="55" zoomScaleNormal="30" zoomScaleSheetLayoutView="55" workbookViewId="0">
      <selection activeCell="B5" sqref="B5:S29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18" customWidth="1"/>
  </cols>
  <sheetData>
    <row r="3" spans="2:19" ht="15.75" x14ac:dyDescent="0.2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2:19" ht="16.5" thickBot="1" x14ac:dyDescent="0.3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2:19" ht="15.75" x14ac:dyDescent="0.25">
      <c r="B5" s="80" t="s">
        <v>148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2"/>
    </row>
    <row r="6" spans="2:19" ht="15.75" x14ac:dyDescent="0.25">
      <c r="B6" s="78" t="s">
        <v>1</v>
      </c>
      <c r="C6" s="75" t="s">
        <v>2</v>
      </c>
      <c r="D6" s="75"/>
      <c r="E6" s="75"/>
      <c r="F6" s="75"/>
      <c r="G6" s="75" t="s">
        <v>3</v>
      </c>
      <c r="H6" s="75"/>
      <c r="I6" s="75"/>
      <c r="J6" s="75"/>
      <c r="K6" s="75" t="s">
        <v>4</v>
      </c>
      <c r="L6" s="75"/>
      <c r="M6" s="75"/>
      <c r="N6" s="75"/>
      <c r="O6" s="75" t="s">
        <v>5</v>
      </c>
      <c r="P6" s="75"/>
      <c r="Q6" s="75"/>
      <c r="R6" s="75"/>
      <c r="S6" s="76" t="s">
        <v>6</v>
      </c>
    </row>
    <row r="7" spans="2:19" ht="16.5" thickBot="1" x14ac:dyDescent="0.3">
      <c r="B7" s="79"/>
      <c r="C7" s="51" t="s">
        <v>7</v>
      </c>
      <c r="D7" s="51" t="s">
        <v>8</v>
      </c>
      <c r="E7" s="51" t="s">
        <v>9</v>
      </c>
      <c r="F7" s="51" t="s">
        <v>10</v>
      </c>
      <c r="G7" s="51" t="s">
        <v>11</v>
      </c>
      <c r="H7" s="51" t="s">
        <v>12</v>
      </c>
      <c r="I7" s="51" t="s">
        <v>13</v>
      </c>
      <c r="J7" s="51" t="s">
        <v>14</v>
      </c>
      <c r="K7" s="51" t="s">
        <v>15</v>
      </c>
      <c r="L7" s="51" t="s">
        <v>16</v>
      </c>
      <c r="M7" s="51" t="s">
        <v>17</v>
      </c>
      <c r="N7" s="51" t="s">
        <v>18</v>
      </c>
      <c r="O7" s="51" t="s">
        <v>19</v>
      </c>
      <c r="P7" s="51" t="s">
        <v>20</v>
      </c>
      <c r="Q7" s="51" t="s">
        <v>21</v>
      </c>
      <c r="R7" s="51" t="s">
        <v>22</v>
      </c>
      <c r="S7" s="77"/>
    </row>
    <row r="8" spans="2:19" ht="15.75" x14ac:dyDescent="0.25">
      <c r="B8" s="32" t="s">
        <v>149</v>
      </c>
      <c r="C8" s="40">
        <v>0</v>
      </c>
      <c r="D8" s="40">
        <v>0</v>
      </c>
      <c r="E8" s="40">
        <v>0</v>
      </c>
      <c r="F8" s="31">
        <f t="shared" ref="F8:F28" si="0">E8+D8+C8</f>
        <v>0</v>
      </c>
      <c r="G8" s="61">
        <v>0</v>
      </c>
      <c r="H8" s="61">
        <v>0</v>
      </c>
      <c r="I8" s="61">
        <v>0</v>
      </c>
      <c r="J8" s="62">
        <v>0</v>
      </c>
      <c r="K8" s="50">
        <v>0</v>
      </c>
      <c r="L8" s="40">
        <v>0</v>
      </c>
      <c r="M8" s="40">
        <v>0</v>
      </c>
      <c r="N8" s="31">
        <f>SUM(K8:M8)</f>
        <v>0</v>
      </c>
      <c r="O8" s="40"/>
      <c r="P8" s="40"/>
      <c r="Q8" s="40"/>
      <c r="R8" s="29"/>
      <c r="S8" s="31">
        <f>R8+N8+J8+F8</f>
        <v>0</v>
      </c>
    </row>
    <row r="9" spans="2:19" ht="15.75" x14ac:dyDescent="0.25">
      <c r="B9" s="5" t="s">
        <v>150</v>
      </c>
      <c r="C9" s="28">
        <v>1</v>
      </c>
      <c r="D9" s="28">
        <v>0</v>
      </c>
      <c r="E9" s="28">
        <v>0</v>
      </c>
      <c r="F9" s="49">
        <f t="shared" si="0"/>
        <v>1</v>
      </c>
      <c r="G9" s="63">
        <v>0</v>
      </c>
      <c r="H9" s="63">
        <v>0</v>
      </c>
      <c r="I9" s="63">
        <v>0</v>
      </c>
      <c r="J9" s="64">
        <v>0</v>
      </c>
      <c r="K9" s="33">
        <v>0</v>
      </c>
      <c r="L9" s="28">
        <v>0</v>
      </c>
      <c r="M9" s="28">
        <v>0</v>
      </c>
      <c r="N9" s="31">
        <f t="shared" ref="N9:N28" si="1">SUM(K9:M9)</f>
        <v>0</v>
      </c>
      <c r="O9" s="28"/>
      <c r="P9" s="28"/>
      <c r="Q9" s="28"/>
      <c r="R9" s="65"/>
      <c r="S9" s="49">
        <f>R9+N9+J9+F9</f>
        <v>1</v>
      </c>
    </row>
    <row r="10" spans="2:19" ht="15.75" x14ac:dyDescent="0.25">
      <c r="B10" s="5" t="s">
        <v>151</v>
      </c>
      <c r="C10" s="28">
        <v>0</v>
      </c>
      <c r="D10" s="28">
        <v>1</v>
      </c>
      <c r="E10" s="28">
        <v>0</v>
      </c>
      <c r="F10" s="49">
        <f>C10+D10+E10</f>
        <v>1</v>
      </c>
      <c r="G10" s="63">
        <v>0</v>
      </c>
      <c r="H10" s="63">
        <v>0</v>
      </c>
      <c r="I10" s="63">
        <v>0</v>
      </c>
      <c r="J10" s="64">
        <v>0</v>
      </c>
      <c r="K10" s="33">
        <v>0</v>
      </c>
      <c r="L10" s="28">
        <v>0</v>
      </c>
      <c r="M10" s="28">
        <v>0</v>
      </c>
      <c r="N10" s="31">
        <f t="shared" si="1"/>
        <v>0</v>
      </c>
      <c r="O10" s="28"/>
      <c r="P10" s="28"/>
      <c r="Q10" s="28"/>
      <c r="R10" s="65"/>
      <c r="S10" s="49">
        <f>R10+N10+J10+F10</f>
        <v>1</v>
      </c>
    </row>
    <row r="11" spans="2:19" ht="15.75" x14ac:dyDescent="0.25">
      <c r="B11" s="5" t="s">
        <v>152</v>
      </c>
      <c r="C11" s="28">
        <v>0</v>
      </c>
      <c r="D11" s="28">
        <v>0</v>
      </c>
      <c r="E11" s="28">
        <v>0</v>
      </c>
      <c r="F11" s="49">
        <f t="shared" si="0"/>
        <v>0</v>
      </c>
      <c r="G11" s="63">
        <v>0</v>
      </c>
      <c r="H11" s="63">
        <v>0</v>
      </c>
      <c r="I11" s="63">
        <v>0</v>
      </c>
      <c r="J11" s="64">
        <v>0</v>
      </c>
      <c r="K11" s="33">
        <v>0</v>
      </c>
      <c r="L11" s="28">
        <v>1</v>
      </c>
      <c r="M11" s="28">
        <v>0</v>
      </c>
      <c r="N11" s="31">
        <f t="shared" si="1"/>
        <v>1</v>
      </c>
      <c r="O11" s="28"/>
      <c r="P11" s="28"/>
      <c r="Q11" s="28"/>
      <c r="R11" s="65"/>
      <c r="S11" s="49">
        <f t="shared" ref="S11:S28" si="2">R11+N11+J11+F11</f>
        <v>1</v>
      </c>
    </row>
    <row r="12" spans="2:19" ht="31.5" x14ac:dyDescent="0.25">
      <c r="B12" s="20" t="s">
        <v>153</v>
      </c>
      <c r="C12" s="28">
        <v>1</v>
      </c>
      <c r="D12" s="28">
        <v>1</v>
      </c>
      <c r="E12" s="28">
        <v>1</v>
      </c>
      <c r="F12" s="49">
        <f t="shared" si="0"/>
        <v>3</v>
      </c>
      <c r="G12" s="63">
        <v>0</v>
      </c>
      <c r="H12" s="63">
        <v>1</v>
      </c>
      <c r="I12" s="63">
        <v>3</v>
      </c>
      <c r="J12" s="64">
        <v>4</v>
      </c>
      <c r="K12" s="33">
        <v>1</v>
      </c>
      <c r="L12" s="28">
        <v>3</v>
      </c>
      <c r="M12" s="28">
        <v>1</v>
      </c>
      <c r="N12" s="31">
        <f t="shared" si="1"/>
        <v>5</v>
      </c>
      <c r="O12" s="28"/>
      <c r="P12" s="28"/>
      <c r="Q12" s="28"/>
      <c r="R12" s="65"/>
      <c r="S12" s="49">
        <f t="shared" si="2"/>
        <v>12</v>
      </c>
    </row>
    <row r="13" spans="2:19" ht="15.75" x14ac:dyDescent="0.25">
      <c r="B13" s="5" t="s">
        <v>154</v>
      </c>
      <c r="C13" s="28">
        <v>0</v>
      </c>
      <c r="D13" s="28">
        <v>1</v>
      </c>
      <c r="E13" s="28">
        <v>0</v>
      </c>
      <c r="F13" s="49">
        <f t="shared" si="0"/>
        <v>1</v>
      </c>
      <c r="G13" s="63">
        <v>3</v>
      </c>
      <c r="H13" s="63">
        <v>0</v>
      </c>
      <c r="I13" s="63">
        <v>0</v>
      </c>
      <c r="J13" s="64">
        <v>3</v>
      </c>
      <c r="K13" s="33">
        <v>0</v>
      </c>
      <c r="L13" s="28">
        <v>1</v>
      </c>
      <c r="M13" s="28">
        <v>0</v>
      </c>
      <c r="N13" s="31">
        <f t="shared" si="1"/>
        <v>1</v>
      </c>
      <c r="O13" s="28"/>
      <c r="P13" s="28"/>
      <c r="Q13" s="28"/>
      <c r="R13" s="65"/>
      <c r="S13" s="49">
        <f t="shared" si="2"/>
        <v>5</v>
      </c>
    </row>
    <row r="14" spans="2:19" ht="15.75" x14ac:dyDescent="0.25">
      <c r="B14" s="5" t="s">
        <v>155</v>
      </c>
      <c r="C14" s="28">
        <v>0</v>
      </c>
      <c r="D14" s="28">
        <v>0</v>
      </c>
      <c r="E14" s="28">
        <v>0</v>
      </c>
      <c r="F14" s="49">
        <f t="shared" si="0"/>
        <v>0</v>
      </c>
      <c r="G14" s="63">
        <v>0</v>
      </c>
      <c r="H14" s="63">
        <v>0</v>
      </c>
      <c r="I14" s="63">
        <v>0</v>
      </c>
      <c r="J14" s="64">
        <v>0</v>
      </c>
      <c r="K14" s="33">
        <v>0</v>
      </c>
      <c r="L14" s="28">
        <v>0</v>
      </c>
      <c r="M14" s="28">
        <v>0</v>
      </c>
      <c r="N14" s="31">
        <f t="shared" si="1"/>
        <v>0</v>
      </c>
      <c r="O14" s="28"/>
      <c r="P14" s="28"/>
      <c r="Q14" s="28"/>
      <c r="R14" s="65"/>
      <c r="S14" s="49">
        <f t="shared" si="2"/>
        <v>0</v>
      </c>
    </row>
    <row r="15" spans="2:19" ht="15.75" x14ac:dyDescent="0.25">
      <c r="B15" s="5" t="s">
        <v>156</v>
      </c>
      <c r="C15" s="28">
        <v>0</v>
      </c>
      <c r="D15" s="28">
        <v>0</v>
      </c>
      <c r="E15" s="28">
        <v>0</v>
      </c>
      <c r="F15" s="49">
        <f t="shared" si="0"/>
        <v>0</v>
      </c>
      <c r="G15" s="63">
        <v>0</v>
      </c>
      <c r="H15" s="63">
        <v>0</v>
      </c>
      <c r="I15" s="63">
        <v>1</v>
      </c>
      <c r="J15" s="64">
        <v>1</v>
      </c>
      <c r="K15" s="33">
        <v>0</v>
      </c>
      <c r="L15" s="28">
        <v>0</v>
      </c>
      <c r="M15" s="28">
        <v>0</v>
      </c>
      <c r="N15" s="31">
        <f t="shared" si="1"/>
        <v>0</v>
      </c>
      <c r="O15" s="28"/>
      <c r="P15" s="28"/>
      <c r="Q15" s="28"/>
      <c r="R15" s="65"/>
      <c r="S15" s="49">
        <f t="shared" si="2"/>
        <v>1</v>
      </c>
    </row>
    <row r="16" spans="2:19" ht="15.75" x14ac:dyDescent="0.25">
      <c r="B16" s="5" t="s">
        <v>157</v>
      </c>
      <c r="C16" s="28">
        <v>0</v>
      </c>
      <c r="D16" s="28">
        <v>1</v>
      </c>
      <c r="E16" s="28">
        <v>0</v>
      </c>
      <c r="F16" s="49">
        <f t="shared" si="0"/>
        <v>1</v>
      </c>
      <c r="G16" s="63">
        <v>0</v>
      </c>
      <c r="H16" s="63">
        <v>3</v>
      </c>
      <c r="I16" s="63">
        <v>2</v>
      </c>
      <c r="J16" s="64">
        <v>5</v>
      </c>
      <c r="K16" s="33">
        <v>1</v>
      </c>
      <c r="L16" s="28">
        <v>1</v>
      </c>
      <c r="M16" s="28">
        <v>0</v>
      </c>
      <c r="N16" s="31">
        <f t="shared" si="1"/>
        <v>2</v>
      </c>
      <c r="O16" s="28"/>
      <c r="P16" s="28"/>
      <c r="Q16" s="28"/>
      <c r="R16" s="65"/>
      <c r="S16" s="49">
        <f t="shared" si="2"/>
        <v>8</v>
      </c>
    </row>
    <row r="17" spans="2:19" ht="15.75" x14ac:dyDescent="0.25">
      <c r="B17" s="5" t="s">
        <v>158</v>
      </c>
      <c r="C17" s="28">
        <v>0</v>
      </c>
      <c r="D17" s="28">
        <v>0</v>
      </c>
      <c r="E17" s="28">
        <v>0</v>
      </c>
      <c r="F17" s="49">
        <f t="shared" si="0"/>
        <v>0</v>
      </c>
      <c r="G17" s="63">
        <v>0</v>
      </c>
      <c r="H17" s="63">
        <v>0</v>
      </c>
      <c r="I17" s="63">
        <v>0</v>
      </c>
      <c r="J17" s="64">
        <v>0</v>
      </c>
      <c r="K17" s="33">
        <v>0</v>
      </c>
      <c r="L17" s="28">
        <v>0</v>
      </c>
      <c r="M17" s="28">
        <v>0</v>
      </c>
      <c r="N17" s="31">
        <f t="shared" si="1"/>
        <v>0</v>
      </c>
      <c r="O17" s="28"/>
      <c r="P17" s="28"/>
      <c r="Q17" s="28"/>
      <c r="R17" s="65"/>
      <c r="S17" s="49">
        <f t="shared" si="2"/>
        <v>0</v>
      </c>
    </row>
    <row r="18" spans="2:19" ht="31.5" x14ac:dyDescent="0.25">
      <c r="B18" s="20" t="s">
        <v>159</v>
      </c>
      <c r="C18" s="28">
        <v>0</v>
      </c>
      <c r="D18" s="28">
        <v>0</v>
      </c>
      <c r="E18" s="28">
        <v>0</v>
      </c>
      <c r="F18" s="49">
        <f t="shared" si="0"/>
        <v>0</v>
      </c>
      <c r="G18" s="63">
        <v>1</v>
      </c>
      <c r="H18" s="63">
        <v>0</v>
      </c>
      <c r="I18" s="63">
        <v>0</v>
      </c>
      <c r="J18" s="64">
        <f>G18+H18+I18</f>
        <v>1</v>
      </c>
      <c r="K18" s="33">
        <v>0</v>
      </c>
      <c r="L18" s="28">
        <v>0</v>
      </c>
      <c r="M18" s="28">
        <v>0</v>
      </c>
      <c r="N18" s="31">
        <f t="shared" si="1"/>
        <v>0</v>
      </c>
      <c r="O18" s="28"/>
      <c r="P18" s="28"/>
      <c r="Q18" s="28"/>
      <c r="R18" s="65"/>
      <c r="S18" s="49">
        <f t="shared" si="2"/>
        <v>1</v>
      </c>
    </row>
    <row r="19" spans="2:19" ht="31.5" x14ac:dyDescent="0.25">
      <c r="B19" s="21" t="s">
        <v>160</v>
      </c>
      <c r="C19" s="28">
        <v>0</v>
      </c>
      <c r="D19" s="28">
        <v>0</v>
      </c>
      <c r="E19" s="28">
        <v>0</v>
      </c>
      <c r="F19" s="49">
        <f t="shared" si="0"/>
        <v>0</v>
      </c>
      <c r="G19" s="63">
        <v>0</v>
      </c>
      <c r="H19" s="63">
        <v>0</v>
      </c>
      <c r="I19" s="63">
        <v>0</v>
      </c>
      <c r="J19" s="64">
        <v>0</v>
      </c>
      <c r="K19" s="33">
        <v>0</v>
      </c>
      <c r="L19" s="28">
        <v>0</v>
      </c>
      <c r="M19" s="28">
        <v>0</v>
      </c>
      <c r="N19" s="31">
        <f t="shared" si="1"/>
        <v>0</v>
      </c>
      <c r="O19" s="28"/>
      <c r="P19" s="28"/>
      <c r="Q19" s="28"/>
      <c r="R19" s="65"/>
      <c r="S19" s="49">
        <f t="shared" si="2"/>
        <v>0</v>
      </c>
    </row>
    <row r="20" spans="2:19" ht="31.5" x14ac:dyDescent="0.25">
      <c r="B20" s="21" t="s">
        <v>161</v>
      </c>
      <c r="C20" s="28">
        <v>0</v>
      </c>
      <c r="D20" s="28">
        <v>0</v>
      </c>
      <c r="E20" s="28">
        <v>0</v>
      </c>
      <c r="F20" s="49">
        <f t="shared" si="0"/>
        <v>0</v>
      </c>
      <c r="G20" s="63">
        <v>0</v>
      </c>
      <c r="H20" s="63">
        <v>0</v>
      </c>
      <c r="I20" s="63">
        <v>0</v>
      </c>
      <c r="J20" s="64">
        <v>0</v>
      </c>
      <c r="K20" s="33">
        <v>0</v>
      </c>
      <c r="L20" s="28">
        <v>0</v>
      </c>
      <c r="M20" s="28">
        <v>0</v>
      </c>
      <c r="N20" s="31">
        <f t="shared" si="1"/>
        <v>0</v>
      </c>
      <c r="O20" s="28"/>
      <c r="P20" s="28"/>
      <c r="Q20" s="28"/>
      <c r="R20" s="65"/>
      <c r="S20" s="49">
        <f t="shared" si="2"/>
        <v>0</v>
      </c>
    </row>
    <row r="21" spans="2:19" ht="31.5" x14ac:dyDescent="0.25">
      <c r="B21" s="20" t="s">
        <v>162</v>
      </c>
      <c r="C21" s="28">
        <v>0</v>
      </c>
      <c r="D21" s="28">
        <v>0</v>
      </c>
      <c r="E21" s="28">
        <v>0</v>
      </c>
      <c r="F21" s="49">
        <f t="shared" si="0"/>
        <v>0</v>
      </c>
      <c r="G21" s="63">
        <v>0</v>
      </c>
      <c r="H21" s="63">
        <v>0</v>
      </c>
      <c r="I21" s="63">
        <v>0</v>
      </c>
      <c r="J21" s="64">
        <v>0</v>
      </c>
      <c r="K21" s="33">
        <v>0</v>
      </c>
      <c r="L21" s="28">
        <v>0</v>
      </c>
      <c r="M21" s="28">
        <v>0</v>
      </c>
      <c r="N21" s="31">
        <f t="shared" si="1"/>
        <v>0</v>
      </c>
      <c r="O21" s="28"/>
      <c r="P21" s="28"/>
      <c r="Q21" s="28"/>
      <c r="R21" s="65"/>
      <c r="S21" s="49">
        <f t="shared" si="2"/>
        <v>0</v>
      </c>
    </row>
    <row r="22" spans="2:19" ht="31.5" x14ac:dyDescent="0.25">
      <c r="B22" s="20" t="s">
        <v>163</v>
      </c>
      <c r="C22" s="28">
        <v>0</v>
      </c>
      <c r="D22" s="28">
        <v>0</v>
      </c>
      <c r="E22" s="28">
        <v>0</v>
      </c>
      <c r="F22" s="49">
        <f t="shared" si="0"/>
        <v>0</v>
      </c>
      <c r="G22" s="63">
        <v>1</v>
      </c>
      <c r="H22" s="63">
        <v>2</v>
      </c>
      <c r="I22" s="63">
        <v>0</v>
      </c>
      <c r="J22" s="64">
        <v>3</v>
      </c>
      <c r="K22" s="33">
        <v>2</v>
      </c>
      <c r="L22" s="28">
        <v>0</v>
      </c>
      <c r="M22" s="28">
        <v>0</v>
      </c>
      <c r="N22" s="31">
        <f t="shared" si="1"/>
        <v>2</v>
      </c>
      <c r="O22" s="28"/>
      <c r="P22" s="28"/>
      <c r="Q22" s="28"/>
      <c r="R22" s="65"/>
      <c r="S22" s="49">
        <f t="shared" si="2"/>
        <v>5</v>
      </c>
    </row>
    <row r="23" spans="2:19" ht="15.75" x14ac:dyDescent="0.25">
      <c r="B23" s="20" t="s">
        <v>164</v>
      </c>
      <c r="C23" s="28">
        <v>1</v>
      </c>
      <c r="D23" s="28">
        <v>1</v>
      </c>
      <c r="E23" s="28">
        <v>2</v>
      </c>
      <c r="F23" s="49">
        <f t="shared" si="0"/>
        <v>4</v>
      </c>
      <c r="G23" s="63">
        <v>0</v>
      </c>
      <c r="H23" s="63">
        <v>3</v>
      </c>
      <c r="I23" s="63">
        <v>2</v>
      </c>
      <c r="J23" s="64">
        <v>5</v>
      </c>
      <c r="K23" s="33">
        <v>5</v>
      </c>
      <c r="L23" s="28">
        <v>0</v>
      </c>
      <c r="M23" s="28">
        <v>0</v>
      </c>
      <c r="N23" s="31">
        <f t="shared" si="1"/>
        <v>5</v>
      </c>
      <c r="O23" s="28"/>
      <c r="P23" s="28"/>
      <c r="Q23" s="28"/>
      <c r="R23" s="65"/>
      <c r="S23" s="49">
        <f t="shared" si="2"/>
        <v>14</v>
      </c>
    </row>
    <row r="24" spans="2:19" ht="31.5" x14ac:dyDescent="0.25">
      <c r="B24" s="20" t="s">
        <v>165</v>
      </c>
      <c r="C24" s="28">
        <v>1</v>
      </c>
      <c r="D24" s="28">
        <v>3</v>
      </c>
      <c r="E24" s="28">
        <v>2</v>
      </c>
      <c r="F24" s="49">
        <f t="shared" si="0"/>
        <v>6</v>
      </c>
      <c r="G24" s="63">
        <v>5</v>
      </c>
      <c r="H24" s="63">
        <v>11</v>
      </c>
      <c r="I24" s="63">
        <v>9</v>
      </c>
      <c r="J24" s="64">
        <v>25</v>
      </c>
      <c r="K24" s="33">
        <v>8</v>
      </c>
      <c r="L24" s="28">
        <v>7</v>
      </c>
      <c r="M24" s="28">
        <v>10</v>
      </c>
      <c r="N24" s="31">
        <f t="shared" si="1"/>
        <v>25</v>
      </c>
      <c r="O24" s="28"/>
      <c r="P24" s="28"/>
      <c r="Q24" s="28"/>
      <c r="R24" s="65"/>
      <c r="S24" s="49">
        <f t="shared" si="2"/>
        <v>56</v>
      </c>
    </row>
    <row r="25" spans="2:19" ht="15.75" x14ac:dyDescent="0.25">
      <c r="B25" s="20" t="s">
        <v>166</v>
      </c>
      <c r="C25" s="28">
        <v>0</v>
      </c>
      <c r="D25" s="28">
        <v>0</v>
      </c>
      <c r="E25" s="28">
        <v>0</v>
      </c>
      <c r="F25" s="49">
        <f t="shared" si="0"/>
        <v>0</v>
      </c>
      <c r="G25" s="63">
        <v>0</v>
      </c>
      <c r="H25" s="63">
        <v>0</v>
      </c>
      <c r="I25" s="63">
        <v>1</v>
      </c>
      <c r="J25" s="64">
        <v>1</v>
      </c>
      <c r="K25" s="33">
        <v>0</v>
      </c>
      <c r="L25" s="28">
        <v>0</v>
      </c>
      <c r="M25" s="28">
        <v>0</v>
      </c>
      <c r="N25" s="31">
        <f t="shared" si="1"/>
        <v>0</v>
      </c>
      <c r="O25" s="28"/>
      <c r="P25" s="28"/>
      <c r="Q25" s="28"/>
      <c r="R25" s="65"/>
      <c r="S25" s="49">
        <f t="shared" si="2"/>
        <v>1</v>
      </c>
    </row>
    <row r="26" spans="2:19" ht="31.5" x14ac:dyDescent="0.25">
      <c r="B26" s="20" t="s">
        <v>167</v>
      </c>
      <c r="C26" s="28">
        <v>0</v>
      </c>
      <c r="D26" s="28">
        <v>1</v>
      </c>
      <c r="E26" s="28">
        <v>2</v>
      </c>
      <c r="F26" s="49">
        <f t="shared" si="0"/>
        <v>3</v>
      </c>
      <c r="G26" s="63">
        <v>1</v>
      </c>
      <c r="H26" s="63">
        <v>0</v>
      </c>
      <c r="I26" s="63">
        <v>1</v>
      </c>
      <c r="J26" s="64">
        <v>2</v>
      </c>
      <c r="K26" s="33">
        <v>1</v>
      </c>
      <c r="L26" s="28">
        <v>1</v>
      </c>
      <c r="M26" s="28">
        <v>0</v>
      </c>
      <c r="N26" s="31">
        <f t="shared" si="1"/>
        <v>2</v>
      </c>
      <c r="O26" s="28"/>
      <c r="P26" s="28"/>
      <c r="Q26" s="28"/>
      <c r="R26" s="65"/>
      <c r="S26" s="49">
        <f t="shared" si="2"/>
        <v>7</v>
      </c>
    </row>
    <row r="27" spans="2:19" ht="15.75" x14ac:dyDescent="0.25">
      <c r="B27" s="20" t="s">
        <v>168</v>
      </c>
      <c r="C27" s="28">
        <v>0</v>
      </c>
      <c r="D27" s="28">
        <v>3</v>
      </c>
      <c r="E27" s="28">
        <v>6</v>
      </c>
      <c r="F27" s="49">
        <f t="shared" si="0"/>
        <v>9</v>
      </c>
      <c r="G27" s="63">
        <v>9</v>
      </c>
      <c r="H27" s="63">
        <v>1</v>
      </c>
      <c r="I27" s="63">
        <v>2</v>
      </c>
      <c r="J27" s="64">
        <f>I27+H27+G27</f>
        <v>12</v>
      </c>
      <c r="K27" s="33">
        <v>1</v>
      </c>
      <c r="L27" s="28">
        <v>0</v>
      </c>
      <c r="M27" s="28">
        <v>0</v>
      </c>
      <c r="N27" s="31">
        <f t="shared" si="1"/>
        <v>1</v>
      </c>
      <c r="O27" s="28"/>
      <c r="P27" s="28"/>
      <c r="Q27" s="28"/>
      <c r="R27" s="65"/>
      <c r="S27" s="49">
        <f t="shared" si="2"/>
        <v>22</v>
      </c>
    </row>
    <row r="28" spans="2:19" ht="15.75" x14ac:dyDescent="0.25">
      <c r="B28" s="5" t="s">
        <v>169</v>
      </c>
      <c r="C28" s="28">
        <v>0</v>
      </c>
      <c r="D28" s="28">
        <v>3</v>
      </c>
      <c r="E28" s="28">
        <v>4</v>
      </c>
      <c r="F28" s="49">
        <f t="shared" si="0"/>
        <v>7</v>
      </c>
      <c r="G28" s="63">
        <v>0</v>
      </c>
      <c r="H28" s="63">
        <v>2</v>
      </c>
      <c r="I28" s="63">
        <v>0</v>
      </c>
      <c r="J28" s="64">
        <f>I28+H28+G28</f>
        <v>2</v>
      </c>
      <c r="K28" s="33">
        <v>0</v>
      </c>
      <c r="L28" s="28">
        <v>2</v>
      </c>
      <c r="M28" s="28">
        <v>1</v>
      </c>
      <c r="N28" s="31">
        <f t="shared" si="1"/>
        <v>3</v>
      </c>
      <c r="O28" s="28"/>
      <c r="P28" s="28"/>
      <c r="Q28" s="28"/>
      <c r="R28" s="65"/>
      <c r="S28" s="49">
        <f t="shared" si="2"/>
        <v>12</v>
      </c>
    </row>
    <row r="29" spans="2:19" ht="15.75" x14ac:dyDescent="0.25">
      <c r="B29" s="56" t="s">
        <v>6</v>
      </c>
      <c r="C29" s="35">
        <f t="shared" ref="C29:J29" si="3">SUM(C8:C28)</f>
        <v>4</v>
      </c>
      <c r="D29" s="35">
        <f t="shared" si="3"/>
        <v>15</v>
      </c>
      <c r="E29" s="35">
        <f t="shared" si="3"/>
        <v>17</v>
      </c>
      <c r="F29" s="35">
        <f t="shared" si="3"/>
        <v>36</v>
      </c>
      <c r="G29" s="35">
        <f t="shared" si="3"/>
        <v>20</v>
      </c>
      <c r="H29" s="35">
        <f t="shared" si="3"/>
        <v>23</v>
      </c>
      <c r="I29" s="35">
        <f t="shared" si="3"/>
        <v>21</v>
      </c>
      <c r="J29" s="35">
        <f t="shared" si="3"/>
        <v>64</v>
      </c>
      <c r="K29" s="35">
        <f>SUM(K22:K28)</f>
        <v>17</v>
      </c>
      <c r="L29" s="35">
        <f t="shared" ref="L29:M29" si="4">SUM(L22:L28)</f>
        <v>10</v>
      </c>
      <c r="M29" s="35">
        <f t="shared" si="4"/>
        <v>11</v>
      </c>
      <c r="N29" s="35">
        <f>SUM(N8:N28)</f>
        <v>47</v>
      </c>
      <c r="O29" s="35">
        <f>SUM(O22:O28)</f>
        <v>0</v>
      </c>
      <c r="P29" s="35">
        <f t="shared" ref="P29:Q29" si="5">SUM(P22:P28)</f>
        <v>0</v>
      </c>
      <c r="Q29" s="35">
        <f t="shared" si="5"/>
        <v>0</v>
      </c>
      <c r="R29" s="35">
        <f>SUM(R20:R28)</f>
        <v>0</v>
      </c>
      <c r="S29" s="35">
        <f>SUM(S8:S28)</f>
        <v>147</v>
      </c>
    </row>
  </sheetData>
  <mergeCells count="7">
    <mergeCell ref="S6:S7"/>
    <mergeCell ref="B5:S5"/>
    <mergeCell ref="B6:B7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34"/>
  <sheetViews>
    <sheetView showGridLines="0" view="pageBreakPreview" zoomScale="55" zoomScaleNormal="45" zoomScaleSheetLayoutView="55" workbookViewId="0">
      <selection activeCell="B26" sqref="B26:S34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18" customWidth="1"/>
  </cols>
  <sheetData>
    <row r="4" spans="2:19" ht="15.75" x14ac:dyDescent="0.25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2:19" ht="15.75" x14ac:dyDescent="0.25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2:19" ht="15.75" thickBot="1" x14ac:dyDescent="0.3"/>
    <row r="7" spans="2:19" ht="15.75" x14ac:dyDescent="0.25">
      <c r="B7" s="80" t="s">
        <v>170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2"/>
    </row>
    <row r="8" spans="2:19" ht="15.75" x14ac:dyDescent="0.25">
      <c r="B8" s="78" t="s">
        <v>1</v>
      </c>
      <c r="C8" s="75" t="s">
        <v>2</v>
      </c>
      <c r="D8" s="75"/>
      <c r="E8" s="75"/>
      <c r="F8" s="75"/>
      <c r="G8" s="75" t="s">
        <v>3</v>
      </c>
      <c r="H8" s="75"/>
      <c r="I8" s="75"/>
      <c r="J8" s="75"/>
      <c r="K8" s="75" t="s">
        <v>4</v>
      </c>
      <c r="L8" s="75"/>
      <c r="M8" s="75"/>
      <c r="N8" s="75"/>
      <c r="O8" s="75" t="s">
        <v>5</v>
      </c>
      <c r="P8" s="75"/>
      <c r="Q8" s="75"/>
      <c r="R8" s="75"/>
      <c r="S8" s="76" t="s">
        <v>6</v>
      </c>
    </row>
    <row r="9" spans="2:19" ht="16.5" thickBot="1" x14ac:dyDescent="0.3">
      <c r="B9" s="79"/>
      <c r="C9" s="51" t="s">
        <v>7</v>
      </c>
      <c r="D9" s="51" t="s">
        <v>8</v>
      </c>
      <c r="E9" s="51" t="s">
        <v>9</v>
      </c>
      <c r="F9" s="51" t="s">
        <v>10</v>
      </c>
      <c r="G9" s="51" t="s">
        <v>11</v>
      </c>
      <c r="H9" s="51" t="s">
        <v>12</v>
      </c>
      <c r="I9" s="51" t="s">
        <v>13</v>
      </c>
      <c r="J9" s="51" t="s">
        <v>14</v>
      </c>
      <c r="K9" s="51" t="s">
        <v>15</v>
      </c>
      <c r="L9" s="51" t="s">
        <v>16</v>
      </c>
      <c r="M9" s="51" t="s">
        <v>17</v>
      </c>
      <c r="N9" s="51" t="s">
        <v>18</v>
      </c>
      <c r="O9" s="51" t="s">
        <v>19</v>
      </c>
      <c r="P9" s="51" t="s">
        <v>20</v>
      </c>
      <c r="Q9" s="51" t="s">
        <v>21</v>
      </c>
      <c r="R9" s="51" t="s">
        <v>22</v>
      </c>
      <c r="S9" s="77"/>
    </row>
    <row r="10" spans="2:19" ht="47.25" x14ac:dyDescent="0.25">
      <c r="B10" s="21" t="s">
        <v>171</v>
      </c>
      <c r="C10" s="29">
        <v>2</v>
      </c>
      <c r="D10" s="29">
        <v>5</v>
      </c>
      <c r="E10" s="29">
        <v>7</v>
      </c>
      <c r="F10" s="30">
        <f>C10+D10+E10</f>
        <v>14</v>
      </c>
      <c r="G10" s="40">
        <v>0</v>
      </c>
      <c r="H10" s="40">
        <v>0</v>
      </c>
      <c r="I10" s="40">
        <v>0</v>
      </c>
      <c r="J10" s="31">
        <v>0</v>
      </c>
      <c r="K10" s="28">
        <v>0</v>
      </c>
      <c r="L10" s="40">
        <v>0</v>
      </c>
      <c r="M10" s="40">
        <v>0</v>
      </c>
      <c r="N10" s="31">
        <f>SUM(K10:M10)</f>
        <v>0</v>
      </c>
      <c r="O10" s="40"/>
      <c r="P10" s="40"/>
      <c r="Q10" s="40"/>
      <c r="R10" s="30"/>
      <c r="S10" s="66">
        <f>R10+N10+J10+F10</f>
        <v>14</v>
      </c>
    </row>
    <row r="11" spans="2:19" ht="15.75" x14ac:dyDescent="0.25">
      <c r="B11" s="21" t="s">
        <v>172</v>
      </c>
      <c r="C11" s="28">
        <v>10</v>
      </c>
      <c r="D11" s="28">
        <v>20</v>
      </c>
      <c r="E11" s="28">
        <v>16</v>
      </c>
      <c r="F11" s="49">
        <f t="shared" ref="F11:F18" si="0">SUM(C11:E11)</f>
        <v>46</v>
      </c>
      <c r="G11" s="28">
        <v>16</v>
      </c>
      <c r="H11" s="28">
        <v>2</v>
      </c>
      <c r="I11" s="28">
        <v>10</v>
      </c>
      <c r="J11" s="49">
        <f t="shared" ref="J11:J18" si="1">SUM(G11:I11)</f>
        <v>28</v>
      </c>
      <c r="K11" s="28">
        <v>14</v>
      </c>
      <c r="L11" s="28">
        <v>17</v>
      </c>
      <c r="M11" s="28">
        <v>24</v>
      </c>
      <c r="N11" s="31">
        <f t="shared" ref="N11:N18" si="2">SUM(K11:M11)</f>
        <v>55</v>
      </c>
      <c r="O11" s="28"/>
      <c r="P11" s="28"/>
      <c r="Q11" s="28"/>
      <c r="R11" s="67"/>
      <c r="S11" s="35">
        <f>F11+J11+N11+Q11</f>
        <v>129</v>
      </c>
    </row>
    <row r="12" spans="2:19" ht="15.75" x14ac:dyDescent="0.25">
      <c r="B12" s="21" t="s">
        <v>173</v>
      </c>
      <c r="C12" s="28">
        <v>4</v>
      </c>
      <c r="D12" s="28">
        <v>6</v>
      </c>
      <c r="E12" s="28">
        <v>8</v>
      </c>
      <c r="F12" s="49">
        <f t="shared" si="0"/>
        <v>18</v>
      </c>
      <c r="G12" s="28">
        <v>3</v>
      </c>
      <c r="H12" s="28">
        <v>0</v>
      </c>
      <c r="I12" s="28">
        <v>0</v>
      </c>
      <c r="J12" s="49">
        <f t="shared" si="1"/>
        <v>3</v>
      </c>
      <c r="K12" s="28">
        <v>0</v>
      </c>
      <c r="L12" s="28">
        <v>0</v>
      </c>
      <c r="M12" s="28">
        <v>0</v>
      </c>
      <c r="N12" s="31">
        <f t="shared" si="2"/>
        <v>0</v>
      </c>
      <c r="O12" s="28"/>
      <c r="P12" s="28"/>
      <c r="Q12" s="28"/>
      <c r="R12" s="67"/>
      <c r="S12" s="35">
        <f>F12+J12+N12+Q12</f>
        <v>21</v>
      </c>
    </row>
    <row r="13" spans="2:19" ht="15.75" x14ac:dyDescent="0.25">
      <c r="B13" s="21" t="s">
        <v>174</v>
      </c>
      <c r="C13" s="28">
        <v>5</v>
      </c>
      <c r="D13" s="28">
        <v>4</v>
      </c>
      <c r="E13" s="28">
        <v>3</v>
      </c>
      <c r="F13" s="49">
        <f t="shared" si="0"/>
        <v>12</v>
      </c>
      <c r="G13" s="28">
        <v>2</v>
      </c>
      <c r="H13" s="28">
        <v>0</v>
      </c>
      <c r="I13" s="28">
        <v>1</v>
      </c>
      <c r="J13" s="49">
        <f t="shared" si="1"/>
        <v>3</v>
      </c>
      <c r="K13" s="28">
        <v>1</v>
      </c>
      <c r="L13" s="28">
        <v>0</v>
      </c>
      <c r="M13" s="28">
        <v>0</v>
      </c>
      <c r="N13" s="31">
        <f t="shared" si="2"/>
        <v>1</v>
      </c>
      <c r="O13" s="28"/>
      <c r="P13" s="28"/>
      <c r="Q13" s="28"/>
      <c r="R13" s="67"/>
      <c r="S13" s="35">
        <f>F13+J13+N13+Q13</f>
        <v>16</v>
      </c>
    </row>
    <row r="14" spans="2:19" ht="15.75" x14ac:dyDescent="0.25">
      <c r="B14" s="21" t="s">
        <v>175</v>
      </c>
      <c r="C14" s="28">
        <v>2</v>
      </c>
      <c r="D14" s="28">
        <v>0</v>
      </c>
      <c r="E14" s="28">
        <v>1</v>
      </c>
      <c r="F14" s="49">
        <f t="shared" si="0"/>
        <v>3</v>
      </c>
      <c r="G14" s="28">
        <v>0</v>
      </c>
      <c r="H14" s="28">
        <v>0</v>
      </c>
      <c r="I14" s="28">
        <v>3</v>
      </c>
      <c r="J14" s="49">
        <f t="shared" si="1"/>
        <v>3</v>
      </c>
      <c r="K14" s="28">
        <v>3</v>
      </c>
      <c r="L14" s="28">
        <v>0</v>
      </c>
      <c r="M14" s="28">
        <v>0</v>
      </c>
      <c r="N14" s="31">
        <f t="shared" si="2"/>
        <v>3</v>
      </c>
      <c r="O14" s="28"/>
      <c r="P14" s="28"/>
      <c r="Q14" s="28"/>
      <c r="R14" s="67"/>
      <c r="S14" s="35">
        <f>R14+N14+J14+F14</f>
        <v>9</v>
      </c>
    </row>
    <row r="15" spans="2:19" ht="15.75" x14ac:dyDescent="0.25">
      <c r="B15" s="21" t="s">
        <v>176</v>
      </c>
      <c r="C15" s="28">
        <v>1</v>
      </c>
      <c r="D15" s="28">
        <v>8</v>
      </c>
      <c r="E15" s="28">
        <v>7</v>
      </c>
      <c r="F15" s="49">
        <f t="shared" si="0"/>
        <v>16</v>
      </c>
      <c r="G15" s="28">
        <v>1</v>
      </c>
      <c r="H15" s="28">
        <v>3</v>
      </c>
      <c r="I15" s="28">
        <v>5</v>
      </c>
      <c r="J15" s="49">
        <f t="shared" si="1"/>
        <v>9</v>
      </c>
      <c r="K15" s="28">
        <v>14</v>
      </c>
      <c r="L15" s="28">
        <v>5</v>
      </c>
      <c r="M15" s="28">
        <v>1</v>
      </c>
      <c r="N15" s="31">
        <f t="shared" si="2"/>
        <v>20</v>
      </c>
      <c r="O15" s="28"/>
      <c r="P15" s="28"/>
      <c r="Q15" s="28"/>
      <c r="R15" s="67"/>
      <c r="S15" s="35">
        <f>F15+J15+N15+R15</f>
        <v>45</v>
      </c>
    </row>
    <row r="16" spans="2:19" ht="15.75" x14ac:dyDescent="0.25">
      <c r="B16" s="21" t="s">
        <v>177</v>
      </c>
      <c r="C16" s="28">
        <v>16</v>
      </c>
      <c r="D16" s="28">
        <v>12</v>
      </c>
      <c r="E16" s="28">
        <v>17</v>
      </c>
      <c r="F16" s="49">
        <f t="shared" si="0"/>
        <v>45</v>
      </c>
      <c r="G16" s="28">
        <v>13</v>
      </c>
      <c r="H16" s="28">
        <v>2</v>
      </c>
      <c r="I16" s="28">
        <v>10</v>
      </c>
      <c r="J16" s="49">
        <f t="shared" si="1"/>
        <v>25</v>
      </c>
      <c r="K16" s="28">
        <v>8</v>
      </c>
      <c r="L16" s="28">
        <v>8</v>
      </c>
      <c r="M16" s="28">
        <v>19</v>
      </c>
      <c r="N16" s="31">
        <f t="shared" si="2"/>
        <v>35</v>
      </c>
      <c r="O16" s="28"/>
      <c r="P16" s="28"/>
      <c r="Q16" s="28"/>
      <c r="R16" s="67"/>
      <c r="S16" s="35">
        <f>F16+J16+N16+R16</f>
        <v>105</v>
      </c>
    </row>
    <row r="17" spans="2:19" ht="15.75" x14ac:dyDescent="0.25">
      <c r="B17" s="21" t="s">
        <v>178</v>
      </c>
      <c r="C17" s="28">
        <v>5</v>
      </c>
      <c r="D17" s="28">
        <v>3</v>
      </c>
      <c r="E17" s="28">
        <v>3</v>
      </c>
      <c r="F17" s="49">
        <f t="shared" si="0"/>
        <v>11</v>
      </c>
      <c r="G17" s="28">
        <v>1</v>
      </c>
      <c r="H17" s="28">
        <v>1</v>
      </c>
      <c r="I17" s="28">
        <v>5</v>
      </c>
      <c r="J17" s="49">
        <f t="shared" si="1"/>
        <v>7</v>
      </c>
      <c r="K17" s="28">
        <v>8</v>
      </c>
      <c r="L17" s="28">
        <v>3</v>
      </c>
      <c r="M17" s="28">
        <v>7</v>
      </c>
      <c r="N17" s="31">
        <f t="shared" si="2"/>
        <v>18</v>
      </c>
      <c r="O17" s="28"/>
      <c r="P17" s="28"/>
      <c r="Q17" s="28"/>
      <c r="R17" s="67"/>
      <c r="S17" s="35">
        <f>F17+J17+N17+R17</f>
        <v>36</v>
      </c>
    </row>
    <row r="18" spans="2:19" ht="15.75" x14ac:dyDescent="0.25">
      <c r="B18" s="21" t="s">
        <v>179</v>
      </c>
      <c r="C18" s="28">
        <v>165</v>
      </c>
      <c r="D18" s="28">
        <v>202</v>
      </c>
      <c r="E18" s="28">
        <v>224</v>
      </c>
      <c r="F18" s="49">
        <f t="shared" si="0"/>
        <v>591</v>
      </c>
      <c r="G18" s="40">
        <v>180</v>
      </c>
      <c r="H18" s="40">
        <v>82</v>
      </c>
      <c r="I18" s="40">
        <v>281</v>
      </c>
      <c r="J18" s="31">
        <f t="shared" si="1"/>
        <v>543</v>
      </c>
      <c r="K18" s="33">
        <v>207</v>
      </c>
      <c r="L18" s="28">
        <v>264</v>
      </c>
      <c r="M18" s="28">
        <v>268</v>
      </c>
      <c r="N18" s="31">
        <f t="shared" si="2"/>
        <v>739</v>
      </c>
      <c r="O18" s="28"/>
      <c r="P18" s="28"/>
      <c r="Q18" s="28"/>
      <c r="R18" s="67"/>
      <c r="S18" s="35">
        <f>F18+J18+N18+R18</f>
        <v>1873</v>
      </c>
    </row>
    <row r="19" spans="2:19" ht="15.75" x14ac:dyDescent="0.25">
      <c r="B19" s="56" t="s">
        <v>6</v>
      </c>
      <c r="C19" s="35">
        <f t="shared" ref="C19:J19" si="3">SUM(C10:C18)</f>
        <v>210</v>
      </c>
      <c r="D19" s="35">
        <f t="shared" si="3"/>
        <v>260</v>
      </c>
      <c r="E19" s="35">
        <f t="shared" si="3"/>
        <v>286</v>
      </c>
      <c r="F19" s="35">
        <f t="shared" si="3"/>
        <v>756</v>
      </c>
      <c r="G19" s="35">
        <f t="shared" si="3"/>
        <v>216</v>
      </c>
      <c r="H19" s="35">
        <f t="shared" si="3"/>
        <v>90</v>
      </c>
      <c r="I19" s="35">
        <f t="shared" si="3"/>
        <v>315</v>
      </c>
      <c r="J19" s="35">
        <f t="shared" si="3"/>
        <v>621</v>
      </c>
      <c r="K19" s="35">
        <f>SUM(K13:K18)</f>
        <v>241</v>
      </c>
      <c r="L19" s="35">
        <f>SUM(L13:L18)</f>
        <v>280</v>
      </c>
      <c r="M19" s="35">
        <f>SUM(M13:M18)</f>
        <v>295</v>
      </c>
      <c r="N19" s="35">
        <f>SUM(N6:N18)</f>
        <v>871</v>
      </c>
      <c r="O19" s="35">
        <f>SUM(O10:O18)</f>
        <v>0</v>
      </c>
      <c r="P19" s="35">
        <f>SUM(P10:P18)</f>
        <v>0</v>
      </c>
      <c r="Q19" s="35">
        <f>SUM(Q10:Q18)</f>
        <v>0</v>
      </c>
      <c r="R19" s="35">
        <f>SUM(R10:R18)</f>
        <v>0</v>
      </c>
      <c r="S19" s="35">
        <f>SUM(S10:S18)</f>
        <v>2248</v>
      </c>
    </row>
    <row r="25" spans="2:19" ht="15.75" thickBot="1" x14ac:dyDescent="0.3"/>
    <row r="26" spans="2:19" ht="15.75" x14ac:dyDescent="0.25">
      <c r="B26" s="80" t="s">
        <v>180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2"/>
    </row>
    <row r="27" spans="2:19" ht="15.75" x14ac:dyDescent="0.25">
      <c r="B27" s="78" t="s">
        <v>181</v>
      </c>
      <c r="C27" s="75" t="s">
        <v>2</v>
      </c>
      <c r="D27" s="75"/>
      <c r="E27" s="75"/>
      <c r="F27" s="75"/>
      <c r="G27" s="75" t="s">
        <v>3</v>
      </c>
      <c r="H27" s="75"/>
      <c r="I27" s="75"/>
      <c r="J27" s="75"/>
      <c r="K27" s="75" t="s">
        <v>4</v>
      </c>
      <c r="L27" s="75"/>
      <c r="M27" s="75"/>
      <c r="N27" s="75"/>
      <c r="O27" s="75" t="s">
        <v>5</v>
      </c>
      <c r="P27" s="75"/>
      <c r="Q27" s="75"/>
      <c r="R27" s="75"/>
      <c r="S27" s="76" t="s">
        <v>6</v>
      </c>
    </row>
    <row r="28" spans="2:19" ht="16.5" thickBot="1" x14ac:dyDescent="0.3">
      <c r="B28" s="79"/>
      <c r="C28" s="51" t="s">
        <v>7</v>
      </c>
      <c r="D28" s="51" t="s">
        <v>8</v>
      </c>
      <c r="E28" s="51" t="s">
        <v>9</v>
      </c>
      <c r="F28" s="51" t="s">
        <v>10</v>
      </c>
      <c r="G28" s="51" t="s">
        <v>11</v>
      </c>
      <c r="H28" s="51" t="s">
        <v>12</v>
      </c>
      <c r="I28" s="51" t="s">
        <v>13</v>
      </c>
      <c r="J28" s="51" t="s">
        <v>14</v>
      </c>
      <c r="K28" s="51" t="s">
        <v>15</v>
      </c>
      <c r="L28" s="51" t="s">
        <v>16</v>
      </c>
      <c r="M28" s="51" t="s">
        <v>17</v>
      </c>
      <c r="N28" s="51" t="s">
        <v>18</v>
      </c>
      <c r="O28" s="51" t="s">
        <v>19</v>
      </c>
      <c r="P28" s="51" t="s">
        <v>20</v>
      </c>
      <c r="Q28" s="51" t="s">
        <v>21</v>
      </c>
      <c r="R28" s="51" t="s">
        <v>22</v>
      </c>
      <c r="S28" s="77"/>
    </row>
    <row r="29" spans="2:19" ht="15.75" x14ac:dyDescent="0.25">
      <c r="B29" s="21" t="s">
        <v>182</v>
      </c>
      <c r="C29" s="40">
        <v>3</v>
      </c>
      <c r="D29" s="40">
        <v>1</v>
      </c>
      <c r="E29" s="40">
        <v>3</v>
      </c>
      <c r="F29" s="31">
        <f>SUM(C29:E29)</f>
        <v>7</v>
      </c>
      <c r="G29" s="61"/>
      <c r="H29" s="61"/>
      <c r="I29" s="61"/>
      <c r="J29" s="62">
        <f>SUM(G29:I29)</f>
        <v>0</v>
      </c>
      <c r="K29" s="50"/>
      <c r="L29" s="40"/>
      <c r="M29" s="40"/>
      <c r="N29" s="31">
        <f>SUM(K29:M29)</f>
        <v>0</v>
      </c>
      <c r="O29" s="40"/>
      <c r="P29" s="40"/>
      <c r="Q29" s="40"/>
      <c r="R29" s="30">
        <f>SUM(O29:Q29)</f>
        <v>0</v>
      </c>
      <c r="S29" s="24">
        <f>F29+J29+N29+R29</f>
        <v>7</v>
      </c>
    </row>
    <row r="30" spans="2:19" ht="15.75" x14ac:dyDescent="0.25">
      <c r="B30" s="21" t="s">
        <v>183</v>
      </c>
      <c r="C30" s="28">
        <v>0</v>
      </c>
      <c r="D30" s="28">
        <v>0</v>
      </c>
      <c r="E30" s="28">
        <v>0</v>
      </c>
      <c r="F30" s="49">
        <f>SUM(C30:E30)</f>
        <v>0</v>
      </c>
      <c r="G30" s="63"/>
      <c r="H30" s="63"/>
      <c r="I30" s="63"/>
      <c r="J30" s="64">
        <f>SUM(G30:I30)</f>
        <v>0</v>
      </c>
      <c r="K30" s="33"/>
      <c r="L30" s="28"/>
      <c r="M30" s="28"/>
      <c r="N30" s="49">
        <f>SUM(K30:M30)</f>
        <v>0</v>
      </c>
      <c r="O30" s="28"/>
      <c r="P30" s="28"/>
      <c r="Q30" s="28"/>
      <c r="R30" s="67">
        <f>SUM(O30:Q30)</f>
        <v>0</v>
      </c>
      <c r="S30" s="35">
        <f>F30+J30+N30+R30</f>
        <v>0</v>
      </c>
    </row>
    <row r="31" spans="2:19" ht="15.75" x14ac:dyDescent="0.25">
      <c r="B31" s="21" t="s">
        <v>184</v>
      </c>
      <c r="C31" s="28">
        <v>0</v>
      </c>
      <c r="D31" s="28">
        <v>37</v>
      </c>
      <c r="E31" s="28">
        <v>0</v>
      </c>
      <c r="F31" s="49">
        <f>SUM(C31:E31)</f>
        <v>37</v>
      </c>
      <c r="G31" s="63"/>
      <c r="H31" s="63"/>
      <c r="I31" s="63"/>
      <c r="J31" s="64">
        <f>SUM(G31:I31)</f>
        <v>0</v>
      </c>
      <c r="K31" s="33"/>
      <c r="L31" s="28"/>
      <c r="M31" s="28"/>
      <c r="N31" s="49">
        <f>SUM(K31:M31)</f>
        <v>0</v>
      </c>
      <c r="O31" s="28"/>
      <c r="P31" s="28"/>
      <c r="Q31" s="28"/>
      <c r="R31" s="67">
        <f>SUM(O31:Q31)</f>
        <v>0</v>
      </c>
      <c r="S31" s="35">
        <f>F31+J31+N31+R31</f>
        <v>37</v>
      </c>
    </row>
    <row r="32" spans="2:19" ht="31.5" x14ac:dyDescent="0.25">
      <c r="B32" s="21" t="s">
        <v>185</v>
      </c>
      <c r="C32" s="28">
        <v>0</v>
      </c>
      <c r="D32" s="28">
        <v>0</v>
      </c>
      <c r="E32" s="28">
        <v>0</v>
      </c>
      <c r="F32" s="49">
        <f>SUM(C32:E32)</f>
        <v>0</v>
      </c>
      <c r="G32" s="63"/>
      <c r="H32" s="63"/>
      <c r="I32" s="63"/>
      <c r="J32" s="64">
        <f>SUM(G32:I32)</f>
        <v>0</v>
      </c>
      <c r="K32" s="33"/>
      <c r="L32" s="34"/>
      <c r="M32" s="34"/>
      <c r="N32" s="35">
        <f>SUM(K32:M32)</f>
        <v>0</v>
      </c>
      <c r="O32" s="34"/>
      <c r="P32" s="28"/>
      <c r="Q32" s="28"/>
      <c r="R32" s="35">
        <f>SUM(O32:Q32)</f>
        <v>0</v>
      </c>
      <c r="S32" s="35">
        <f>F32+J32+N32+R32</f>
        <v>0</v>
      </c>
    </row>
    <row r="33" spans="2:19" ht="31.5" x14ac:dyDescent="0.25">
      <c r="B33" s="21" t="s">
        <v>186</v>
      </c>
      <c r="C33" s="28">
        <v>0</v>
      </c>
      <c r="D33" s="28">
        <v>0</v>
      </c>
      <c r="E33" s="28">
        <v>0</v>
      </c>
      <c r="F33" s="49">
        <f>SUM(C33:E33)</f>
        <v>0</v>
      </c>
      <c r="G33" s="63"/>
      <c r="H33" s="63"/>
      <c r="I33" s="63"/>
      <c r="J33" s="64">
        <f>SUM(G33:I33)</f>
        <v>0</v>
      </c>
      <c r="K33" s="33"/>
      <c r="L33" s="28"/>
      <c r="M33" s="28"/>
      <c r="N33" s="49">
        <f>SUM(K33:M33)</f>
        <v>0</v>
      </c>
      <c r="O33" s="28"/>
      <c r="P33" s="28"/>
      <c r="Q33" s="28"/>
      <c r="R33" s="35">
        <f>SUM(O33:Q33)</f>
        <v>0</v>
      </c>
      <c r="S33" s="35">
        <f>F33+J33+N33+R33</f>
        <v>0</v>
      </c>
    </row>
    <row r="34" spans="2:19" ht="15.75" x14ac:dyDescent="0.25">
      <c r="B34" s="56" t="s">
        <v>6</v>
      </c>
      <c r="C34" s="35">
        <f>SUM(C29:C33)</f>
        <v>3</v>
      </c>
      <c r="D34" s="35">
        <f>SUM(D29:D33)</f>
        <v>38</v>
      </c>
      <c r="E34" s="35">
        <f>SUM(E29:E33)</f>
        <v>3</v>
      </c>
      <c r="F34" s="35">
        <f t="shared" ref="F34:Q34" si="4">SUM(F29:F33)</f>
        <v>44</v>
      </c>
      <c r="G34" s="35">
        <f t="shared" si="4"/>
        <v>0</v>
      </c>
      <c r="H34" s="35">
        <f t="shared" si="4"/>
        <v>0</v>
      </c>
      <c r="I34" s="35">
        <f t="shared" si="4"/>
        <v>0</v>
      </c>
      <c r="J34" s="35">
        <f t="shared" si="4"/>
        <v>0</v>
      </c>
      <c r="K34" s="35">
        <f t="shared" si="4"/>
        <v>0</v>
      </c>
      <c r="L34" s="35">
        <f t="shared" si="4"/>
        <v>0</v>
      </c>
      <c r="M34" s="35">
        <f t="shared" si="4"/>
        <v>0</v>
      </c>
      <c r="N34" s="35">
        <f t="shared" si="4"/>
        <v>0</v>
      </c>
      <c r="O34" s="35">
        <f t="shared" si="4"/>
        <v>0</v>
      </c>
      <c r="P34" s="35">
        <f t="shared" si="4"/>
        <v>0</v>
      </c>
      <c r="Q34" s="35">
        <f t="shared" si="4"/>
        <v>0</v>
      </c>
      <c r="R34" s="35">
        <f>SUM(R31:R33)</f>
        <v>0</v>
      </c>
      <c r="S34" s="35">
        <f>SUM(S29:S33)</f>
        <v>44</v>
      </c>
    </row>
  </sheetData>
  <mergeCells count="14">
    <mergeCell ref="B26:S26"/>
    <mergeCell ref="C27:F27"/>
    <mergeCell ref="G27:J27"/>
    <mergeCell ref="K27:N27"/>
    <mergeCell ref="O27:R27"/>
    <mergeCell ref="S27:S28"/>
    <mergeCell ref="B27:B28"/>
    <mergeCell ref="B7:S7"/>
    <mergeCell ref="C8:F8"/>
    <mergeCell ref="G8:J8"/>
    <mergeCell ref="K8:N8"/>
    <mergeCell ref="O8:R8"/>
    <mergeCell ref="S8:S9"/>
    <mergeCell ref="B8:B9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73"/>
  <sheetViews>
    <sheetView showGridLines="0" zoomScale="25" zoomScaleNormal="25" zoomScaleSheetLayoutView="25" zoomScalePageLayoutView="95" workbookViewId="0">
      <selection activeCell="T63" sqref="T63:Z64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20.140625" customWidth="1"/>
  </cols>
  <sheetData>
    <row r="3" spans="2:19" ht="15.75" x14ac:dyDescent="0.2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2:19" ht="16.5" thickBot="1" x14ac:dyDescent="0.3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2:19" ht="15.75" x14ac:dyDescent="0.25">
      <c r="B5" s="80" t="s">
        <v>187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2"/>
    </row>
    <row r="6" spans="2:19" ht="15.75" x14ac:dyDescent="0.25">
      <c r="B6" s="78" t="s">
        <v>1</v>
      </c>
      <c r="C6" s="75" t="s">
        <v>2</v>
      </c>
      <c r="D6" s="75"/>
      <c r="E6" s="75"/>
      <c r="F6" s="75"/>
      <c r="G6" s="75" t="s">
        <v>3</v>
      </c>
      <c r="H6" s="75"/>
      <c r="I6" s="75"/>
      <c r="J6" s="75"/>
      <c r="K6" s="75" t="s">
        <v>4</v>
      </c>
      <c r="L6" s="75"/>
      <c r="M6" s="75"/>
      <c r="N6" s="75"/>
      <c r="O6" s="75" t="s">
        <v>5</v>
      </c>
      <c r="P6" s="75"/>
      <c r="Q6" s="75"/>
      <c r="R6" s="75"/>
      <c r="S6" s="76" t="s">
        <v>6</v>
      </c>
    </row>
    <row r="7" spans="2:19" ht="16.5" thickBot="1" x14ac:dyDescent="0.3">
      <c r="B7" s="79"/>
      <c r="C7" s="51" t="s">
        <v>7</v>
      </c>
      <c r="D7" s="51" t="s">
        <v>8</v>
      </c>
      <c r="E7" s="51" t="s">
        <v>9</v>
      </c>
      <c r="F7" s="51" t="s">
        <v>10</v>
      </c>
      <c r="G7" s="51" t="s">
        <v>11</v>
      </c>
      <c r="H7" s="51" t="s">
        <v>12</v>
      </c>
      <c r="I7" s="51" t="s">
        <v>13</v>
      </c>
      <c r="J7" s="51" t="s">
        <v>14</v>
      </c>
      <c r="K7" s="51" t="s">
        <v>15</v>
      </c>
      <c r="L7" s="51" t="s">
        <v>16</v>
      </c>
      <c r="M7" s="51" t="s">
        <v>17</v>
      </c>
      <c r="N7" s="51" t="s">
        <v>18</v>
      </c>
      <c r="O7" s="51" t="s">
        <v>19</v>
      </c>
      <c r="P7" s="51" t="s">
        <v>20</v>
      </c>
      <c r="Q7" s="51" t="s">
        <v>21</v>
      </c>
      <c r="R7" s="51" t="s">
        <v>22</v>
      </c>
      <c r="S7" s="77"/>
    </row>
    <row r="8" spans="2:19" ht="15.75" x14ac:dyDescent="0.25">
      <c r="B8" s="32" t="s">
        <v>188</v>
      </c>
      <c r="C8" s="46">
        <v>23</v>
      </c>
      <c r="D8" s="46">
        <v>279</v>
      </c>
      <c r="E8" s="46">
        <v>335</v>
      </c>
      <c r="F8" s="31">
        <f>+SUM(C8:E8)</f>
        <v>637</v>
      </c>
      <c r="G8" s="68">
        <v>200</v>
      </c>
      <c r="H8" s="68">
        <v>389</v>
      </c>
      <c r="I8" s="68">
        <v>125</v>
      </c>
      <c r="J8" s="22">
        <f>G8+I8+H8</f>
        <v>714</v>
      </c>
      <c r="K8" s="50">
        <v>286</v>
      </c>
      <c r="L8" s="40">
        <v>30</v>
      </c>
      <c r="M8" s="40">
        <v>5</v>
      </c>
      <c r="N8" s="31">
        <f>SUM(K8:M8)</f>
        <v>321</v>
      </c>
      <c r="O8" s="40"/>
      <c r="P8" s="40"/>
      <c r="Q8" s="40"/>
      <c r="R8" s="29"/>
      <c r="S8" s="24">
        <f>+SUM(R8,N8,J8,F8)</f>
        <v>1672</v>
      </c>
    </row>
    <row r="9" spans="2:19" ht="15.75" x14ac:dyDescent="0.25">
      <c r="B9" s="69" t="s">
        <v>189</v>
      </c>
      <c r="C9" s="34">
        <v>9255</v>
      </c>
      <c r="D9" s="34">
        <v>9644</v>
      </c>
      <c r="E9" s="34">
        <v>10928</v>
      </c>
      <c r="F9" s="31">
        <f t="shared" ref="F9" si="0">+SUM(C9:E9)</f>
        <v>29827</v>
      </c>
      <c r="G9" s="70">
        <v>8008</v>
      </c>
      <c r="H9" s="70">
        <v>9835</v>
      </c>
      <c r="I9" s="70">
        <v>8779</v>
      </c>
      <c r="J9" s="22">
        <f>G9+H9+I9</f>
        <v>26622</v>
      </c>
      <c r="K9" s="33">
        <v>9431</v>
      </c>
      <c r="L9" s="28">
        <v>9398</v>
      </c>
      <c r="M9" s="28">
        <v>8756</v>
      </c>
      <c r="N9" s="31">
        <f t="shared" ref="N9:N11" si="1">SUM(K9:M9)</f>
        <v>27585</v>
      </c>
      <c r="O9" s="28"/>
      <c r="P9" s="28"/>
      <c r="Q9" s="28"/>
      <c r="R9" s="29"/>
      <c r="S9" s="24">
        <f>R9+N9+J9+F9</f>
        <v>84034</v>
      </c>
    </row>
    <row r="10" spans="2:19" ht="15.75" x14ac:dyDescent="0.25">
      <c r="B10" s="5" t="s">
        <v>190</v>
      </c>
      <c r="C10" s="34">
        <v>88</v>
      </c>
      <c r="D10" s="34">
        <v>30</v>
      </c>
      <c r="E10" s="34">
        <v>49</v>
      </c>
      <c r="F10" s="31">
        <f t="shared" ref="F10" si="2">+SUM(C10:E10)</f>
        <v>167</v>
      </c>
      <c r="G10" s="70">
        <v>227</v>
      </c>
      <c r="H10" s="70">
        <v>319</v>
      </c>
      <c r="I10" s="70">
        <v>275</v>
      </c>
      <c r="J10" s="22">
        <f>G10+H10+I10</f>
        <v>821</v>
      </c>
      <c r="K10" s="33">
        <v>255</v>
      </c>
      <c r="L10" s="28">
        <v>197</v>
      </c>
      <c r="M10" s="28">
        <v>268</v>
      </c>
      <c r="N10" s="31">
        <f t="shared" si="1"/>
        <v>720</v>
      </c>
      <c r="O10" s="28"/>
      <c r="P10" s="28"/>
      <c r="Q10" s="28"/>
      <c r="R10" s="29"/>
      <c r="S10" s="24">
        <f>R10+N10+J10+F10</f>
        <v>1708</v>
      </c>
    </row>
    <row r="11" spans="2:19" ht="15" customHeight="1" x14ac:dyDescent="0.25">
      <c r="B11" s="69" t="s">
        <v>191</v>
      </c>
      <c r="C11" s="34">
        <v>46</v>
      </c>
      <c r="D11" s="34">
        <v>839</v>
      </c>
      <c r="E11" s="34">
        <v>353</v>
      </c>
      <c r="F11" s="31">
        <f t="shared" ref="F11" si="3">+SUM(C11:E11)</f>
        <v>1238</v>
      </c>
      <c r="G11" s="70">
        <v>1079</v>
      </c>
      <c r="H11" s="70">
        <v>1681</v>
      </c>
      <c r="I11" s="70">
        <v>1310</v>
      </c>
      <c r="J11" s="22">
        <f>G11+H11+I11</f>
        <v>4070</v>
      </c>
      <c r="K11" s="33">
        <v>1138</v>
      </c>
      <c r="L11" s="28">
        <v>816</v>
      </c>
      <c r="M11" s="28">
        <v>986</v>
      </c>
      <c r="N11" s="31">
        <f t="shared" si="1"/>
        <v>2940</v>
      </c>
      <c r="O11" s="28"/>
      <c r="P11" s="28"/>
      <c r="Q11" s="28"/>
      <c r="R11" s="29"/>
      <c r="S11" s="24">
        <f>R11+N11+J11+F11</f>
        <v>8248</v>
      </c>
    </row>
    <row r="12" spans="2:19" ht="15.75" x14ac:dyDescent="0.25">
      <c r="B12" s="56" t="s">
        <v>6</v>
      </c>
      <c r="C12" s="35">
        <f t="shared" ref="C12:J12" si="4">SUM(C8:C11)</f>
        <v>9412</v>
      </c>
      <c r="D12" s="35">
        <f t="shared" si="4"/>
        <v>10792</v>
      </c>
      <c r="E12" s="35">
        <f t="shared" si="4"/>
        <v>11665</v>
      </c>
      <c r="F12" s="35">
        <f t="shared" si="4"/>
        <v>31869</v>
      </c>
      <c r="G12" s="35">
        <f t="shared" si="4"/>
        <v>9514</v>
      </c>
      <c r="H12" s="35">
        <f t="shared" si="4"/>
        <v>12224</v>
      </c>
      <c r="I12" s="35">
        <f t="shared" si="4"/>
        <v>10489</v>
      </c>
      <c r="J12" s="35">
        <f t="shared" si="4"/>
        <v>32227</v>
      </c>
      <c r="K12" s="35">
        <f t="shared" ref="K12:R12" si="5">+SUM(K8)</f>
        <v>286</v>
      </c>
      <c r="L12" s="35">
        <f t="shared" si="5"/>
        <v>30</v>
      </c>
      <c r="M12" s="35">
        <f t="shared" si="5"/>
        <v>5</v>
      </c>
      <c r="N12" s="35">
        <f>SUM(N8:N11)</f>
        <v>31566</v>
      </c>
      <c r="O12" s="35">
        <f t="shared" si="5"/>
        <v>0</v>
      </c>
      <c r="P12" s="35">
        <f t="shared" si="5"/>
        <v>0</v>
      </c>
      <c r="Q12" s="35">
        <f t="shared" si="5"/>
        <v>0</v>
      </c>
      <c r="R12" s="35">
        <f t="shared" si="5"/>
        <v>0</v>
      </c>
      <c r="S12" s="35">
        <f>SUM(S8:S11)</f>
        <v>95662</v>
      </c>
    </row>
    <row r="63" spans="2:26" ht="15" customHeight="1" x14ac:dyDescent="0.25">
      <c r="B63" s="99"/>
      <c r="C63" s="99"/>
      <c r="D63" s="99"/>
      <c r="E63" s="102"/>
      <c r="F63" s="102"/>
      <c r="G63" s="102"/>
      <c r="H63" s="102"/>
      <c r="I63" s="102"/>
      <c r="J63" s="102"/>
      <c r="K63" s="102"/>
      <c r="L63" s="102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</row>
    <row r="64" spans="2:26" ht="15.75" customHeight="1" x14ac:dyDescent="0.25">
      <c r="B64" s="99"/>
      <c r="C64" s="99"/>
      <c r="D64" s="99"/>
      <c r="E64" s="102"/>
      <c r="F64" s="102"/>
      <c r="G64" s="102"/>
      <c r="H64" s="102"/>
      <c r="I64" s="102"/>
      <c r="J64" s="102"/>
      <c r="K64" s="102"/>
      <c r="L64" s="102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</row>
    <row r="65" spans="2:26" ht="15" customHeight="1" x14ac:dyDescent="0.25">
      <c r="B65" s="71"/>
      <c r="C65" s="71"/>
      <c r="D65" s="71"/>
      <c r="E65" s="99"/>
      <c r="F65" s="99"/>
      <c r="G65" s="99"/>
      <c r="H65" s="99"/>
      <c r="I65" s="99"/>
      <c r="J65" s="99"/>
      <c r="K65" s="99"/>
      <c r="L65" s="99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</row>
    <row r="66" spans="2:26" ht="15" customHeight="1" x14ac:dyDescent="0.25">
      <c r="B66" s="71"/>
      <c r="C66" s="71"/>
      <c r="D66" s="71"/>
      <c r="E66" s="99"/>
      <c r="F66" s="99"/>
      <c r="G66" s="99"/>
      <c r="H66" s="99"/>
      <c r="I66" s="99"/>
      <c r="J66" s="99"/>
      <c r="K66" s="99"/>
      <c r="L66" s="99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</row>
    <row r="67" spans="2:26" ht="15" customHeight="1" x14ac:dyDescent="0.25">
      <c r="B67" s="71"/>
      <c r="C67" s="71"/>
      <c r="D67" s="71"/>
      <c r="E67" s="99"/>
      <c r="F67" s="99"/>
      <c r="G67" s="99"/>
      <c r="H67" s="99"/>
      <c r="I67" s="99"/>
      <c r="J67" s="99"/>
      <c r="K67" s="99"/>
      <c r="L67" s="99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</row>
    <row r="68" spans="2:26" ht="15" customHeight="1" x14ac:dyDescent="0.25">
      <c r="B68" s="71"/>
      <c r="C68" s="71"/>
      <c r="D68" s="71"/>
      <c r="E68" s="99"/>
      <c r="F68" s="99"/>
      <c r="G68" s="99"/>
      <c r="H68" s="99"/>
      <c r="I68" s="99"/>
      <c r="J68" s="99"/>
      <c r="K68" s="99"/>
      <c r="L68" s="99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</row>
    <row r="69" spans="2:26" ht="15" customHeight="1" x14ac:dyDescent="0.25">
      <c r="B69" s="71"/>
      <c r="C69" s="71"/>
      <c r="D69" s="71"/>
      <c r="E69" s="99"/>
      <c r="F69" s="99"/>
      <c r="G69" s="99"/>
      <c r="H69" s="99"/>
      <c r="I69" s="99"/>
      <c r="J69" s="99"/>
      <c r="K69" s="99"/>
      <c r="L69" s="99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</row>
    <row r="70" spans="2:26" ht="15" customHeight="1" x14ac:dyDescent="0.25">
      <c r="B70" s="71"/>
      <c r="C70" s="71"/>
      <c r="D70" s="71"/>
      <c r="E70" s="99"/>
      <c r="F70" s="99"/>
      <c r="G70" s="99"/>
      <c r="H70" s="99"/>
      <c r="I70" s="99"/>
      <c r="J70" s="99"/>
      <c r="K70" s="99"/>
      <c r="L70" s="99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</row>
    <row r="71" spans="2:26" ht="15.75" customHeight="1" x14ac:dyDescent="0.25">
      <c r="B71" s="71"/>
      <c r="C71" s="71"/>
      <c r="D71" s="71"/>
      <c r="E71" s="99"/>
      <c r="F71" s="99"/>
      <c r="G71" s="99"/>
      <c r="H71" s="99"/>
      <c r="I71" s="99"/>
      <c r="J71" s="99"/>
      <c r="K71" s="99"/>
      <c r="L71" s="99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</row>
    <row r="72" spans="2:26" ht="15" customHeight="1" x14ac:dyDescent="0.25">
      <c r="B72" s="99"/>
      <c r="C72" s="99"/>
      <c r="D72" s="99"/>
      <c r="E72" s="102"/>
      <c r="F72" s="102"/>
      <c r="G72" s="102"/>
      <c r="H72" s="102"/>
      <c r="I72" s="102"/>
      <c r="J72" s="102"/>
      <c r="K72" s="102"/>
      <c r="L72" s="102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</row>
    <row r="73" spans="2:26" ht="15.75" customHeight="1" x14ac:dyDescent="0.25">
      <c r="B73" s="99"/>
      <c r="C73" s="99"/>
      <c r="D73" s="99"/>
      <c r="E73" s="102"/>
      <c r="F73" s="102"/>
      <c r="G73" s="102"/>
      <c r="H73" s="102"/>
      <c r="I73" s="102"/>
      <c r="J73" s="102"/>
      <c r="K73" s="102"/>
      <c r="L73" s="102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</row>
  </sheetData>
  <mergeCells count="18">
    <mergeCell ref="S6:S7"/>
    <mergeCell ref="B5:S5"/>
    <mergeCell ref="B63:D64"/>
    <mergeCell ref="E63:L64"/>
    <mergeCell ref="M63:S64"/>
    <mergeCell ref="B6:B7"/>
    <mergeCell ref="C6:F6"/>
    <mergeCell ref="G6:J6"/>
    <mergeCell ref="K6:N6"/>
    <mergeCell ref="O6:R6"/>
    <mergeCell ref="T63:Z64"/>
    <mergeCell ref="T65:Z71"/>
    <mergeCell ref="T72:Z73"/>
    <mergeCell ref="B72:D73"/>
    <mergeCell ref="E65:L71"/>
    <mergeCell ref="E72:L73"/>
    <mergeCell ref="M65:S71"/>
    <mergeCell ref="M72:S73"/>
  </mergeCells>
  <pageMargins left="0.25" right="0.25" top="0.75" bottom="0.75" header="0.3" footer="0.3"/>
  <pageSetup scale="35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7FA0E707930C47B75A318A44920F51" ma:contentTypeVersion="3" ma:contentTypeDescription="Crear nuevo documento." ma:contentTypeScope="" ma:versionID="f239f76b0be53e435b9ce268fef1f9d9">
  <xsd:schema xmlns:xsd="http://www.w3.org/2001/XMLSchema" xmlns:xs="http://www.w3.org/2001/XMLSchema" xmlns:p="http://schemas.microsoft.com/office/2006/metadata/properties" xmlns:ns3="b5543330-759f-4a1e-9a80-b73827cce5f6" targetNamespace="http://schemas.microsoft.com/office/2006/metadata/properties" ma:root="true" ma:fieldsID="5978af8f55b29a3e8b24936978c9376c" ns3:_="">
    <xsd:import namespace="b5543330-759f-4a1e-9a80-b73827cce5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3330-759f-4a1e-9a80-b73827cce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7BFA09-0F17-4700-BC76-32F73B761138}">
  <ds:schemaRefs>
    <ds:schemaRef ds:uri="b5543330-759f-4a1e-9a80-b73827cce5f6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1571D19-9862-40A6-89E5-07B18515F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43330-759f-4a1e-9a80-b73827cce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F0CA6F-BA0D-4609-BF95-35359E4958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LICENCIA DE CONDUCIR</vt:lpstr>
      <vt:lpstr>TRANSPORTE DE CARGA </vt:lpstr>
      <vt:lpstr>VEHICULOS DE MOTOR</vt:lpstr>
      <vt:lpstr>TRANSPORTE DE PASAJEROS</vt:lpstr>
      <vt:lpstr>TRÁNSITO Y VIALIDAD</vt:lpstr>
      <vt:lpstr>ENEVIAL</vt:lpstr>
      <vt:lpstr>ENEVIAL!Área_de_impresión</vt:lpstr>
      <vt:lpstr>'TRÁNSITO Y VIALIDAD'!Área_de_impresión</vt:lpstr>
      <vt:lpstr>'TRANSPORTE DE CARGA '!Área_de_impresión</vt:lpstr>
      <vt:lpstr>'TRANSPORTE DE PASAJEROS'!Área_de_impresión</vt:lpstr>
      <vt:lpstr>'VEHICULOS DE MOTOR'!Área_de_impresión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Ariel Montero</dc:creator>
  <cp:keywords/>
  <dc:description/>
  <cp:lastModifiedBy>Cecilia Guzman</cp:lastModifiedBy>
  <cp:revision/>
  <cp:lastPrinted>2023-10-17T13:02:18Z</cp:lastPrinted>
  <dcterms:created xsi:type="dcterms:W3CDTF">2022-12-07T16:03:21Z</dcterms:created>
  <dcterms:modified xsi:type="dcterms:W3CDTF">2025-03-27T16:07:19Z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0x010100AC7FA0E707930C47B75A318A44920F51</vt:lpwstr>
  </property>
</Properties>
</file>