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4\primer trimestre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ENEVIAL!$A$1:$AA$78</definedName>
    <definedName name="_xlnm.Print_Area" localSheetId="4">'TRÁNSITO Y VIALIDAD'!$A$1:$T$133</definedName>
    <definedName name="_xlnm.Print_Area" localSheetId="1">'TRANSPORTE DE CARGA '!$A$4:$T$263</definedName>
    <definedName name="_xlnm.Print_Area" localSheetId="3">'TRANSPORTE DE PASAJEROS'!$A$1:$U$73</definedName>
    <definedName name="_xlnm.Print_Area" localSheetId="2">'VEHICULOS DE MOTOR'!$A$1:$U$53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3" i="1" l="1"/>
  <c r="Q333" i="1"/>
  <c r="P333" i="1"/>
  <c r="N333" i="1"/>
  <c r="M333" i="1"/>
  <c r="L333" i="1"/>
  <c r="J333" i="1"/>
  <c r="I333" i="1"/>
  <c r="H333" i="1"/>
  <c r="F333" i="1"/>
  <c r="E333" i="1"/>
  <c r="D333" i="1"/>
  <c r="S332" i="1"/>
  <c r="O332" i="1"/>
  <c r="K332" i="1"/>
  <c r="G332" i="1"/>
  <c r="S331" i="1"/>
  <c r="O331" i="1"/>
  <c r="K331" i="1"/>
  <c r="G331" i="1"/>
  <c r="S330" i="1"/>
  <c r="O330" i="1"/>
  <c r="K330" i="1"/>
  <c r="G330" i="1"/>
  <c r="S329" i="1"/>
  <c r="O329" i="1"/>
  <c r="K329" i="1"/>
  <c r="G329" i="1"/>
  <c r="S328" i="1"/>
  <c r="O328" i="1"/>
  <c r="K328" i="1"/>
  <c r="G328" i="1"/>
  <c r="S327" i="1"/>
  <c r="O327" i="1"/>
  <c r="K327" i="1"/>
  <c r="G327" i="1"/>
  <c r="S326" i="1"/>
  <c r="O326" i="1"/>
  <c r="K326" i="1"/>
  <c r="G326" i="1"/>
  <c r="S325" i="1"/>
  <c r="O325" i="1"/>
  <c r="K325" i="1"/>
  <c r="G325" i="1"/>
  <c r="S324" i="1"/>
  <c r="O324" i="1"/>
  <c r="K324" i="1"/>
  <c r="G324" i="1"/>
  <c r="S323" i="1"/>
  <c r="O323" i="1"/>
  <c r="K323" i="1"/>
  <c r="G323" i="1"/>
  <c r="S322" i="1"/>
  <c r="O322" i="1"/>
  <c r="K322" i="1"/>
  <c r="G322" i="1"/>
  <c r="S321" i="1"/>
  <c r="S333" i="1" s="1"/>
  <c r="O321" i="1"/>
  <c r="K321" i="1"/>
  <c r="G321" i="1"/>
  <c r="T321" i="1" l="1"/>
  <c r="T322" i="1"/>
  <c r="T323" i="1"/>
  <c r="T325" i="1"/>
  <c r="T326" i="1"/>
  <c r="T327" i="1"/>
  <c r="T328" i="1"/>
  <c r="T329" i="1"/>
  <c r="T330" i="1"/>
  <c r="T331" i="1"/>
  <c r="T332" i="1"/>
  <c r="K333" i="1"/>
  <c r="G333" i="1"/>
  <c r="O333" i="1"/>
  <c r="T324" i="1"/>
  <c r="T333" i="1" l="1"/>
  <c r="R9" i="5" l="1"/>
  <c r="R10" i="5"/>
  <c r="R11" i="5"/>
  <c r="R8" i="5"/>
  <c r="R10" i="8"/>
  <c r="R11" i="8"/>
  <c r="R12" i="8"/>
  <c r="R13" i="8"/>
  <c r="R14" i="8"/>
  <c r="R15" i="8"/>
  <c r="R16" i="8"/>
  <c r="R17" i="8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8" i="6"/>
  <c r="N29" i="6"/>
  <c r="R29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8" i="6"/>
  <c r="S31" i="1"/>
  <c r="S10" i="1"/>
  <c r="S9" i="1"/>
  <c r="S8" i="1"/>
  <c r="S7" i="1"/>
  <c r="S27" i="1"/>
  <c r="S20" i="1"/>
  <c r="S19" i="1"/>
  <c r="S11" i="1"/>
  <c r="S13" i="1"/>
  <c r="S14" i="1"/>
  <c r="S15" i="1"/>
  <c r="S17" i="1"/>
  <c r="S21" i="1"/>
  <c r="S22" i="1"/>
  <c r="S23" i="1"/>
  <c r="S24" i="1"/>
  <c r="S30" i="1"/>
  <c r="R10" i="4"/>
  <c r="R11" i="4"/>
  <c r="R12" i="4"/>
  <c r="R13" i="4"/>
  <c r="R14" i="4"/>
  <c r="R9" i="4"/>
  <c r="R12" i="2"/>
  <c r="R13" i="2"/>
  <c r="R14" i="2"/>
  <c r="R15" i="2"/>
  <c r="R11" i="2"/>
  <c r="O16" i="2"/>
  <c r="P16" i="2"/>
  <c r="Q16" i="2"/>
  <c r="Q12" i="5"/>
  <c r="P12" i="5"/>
  <c r="O12" i="5"/>
  <c r="S387" i="1"/>
  <c r="S386" i="1"/>
  <c r="S385" i="1"/>
  <c r="S384" i="1"/>
  <c r="S376" i="1"/>
  <c r="S375" i="1"/>
  <c r="S374" i="1"/>
  <c r="S373" i="1"/>
  <c r="S372" i="1"/>
  <c r="S364" i="1"/>
  <c r="S363" i="1"/>
  <c r="S362" i="1"/>
  <c r="S361" i="1"/>
  <c r="S360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57" i="1"/>
  <c r="S256" i="1"/>
  <c r="S255" i="1"/>
  <c r="S254" i="1"/>
  <c r="S253" i="1"/>
  <c r="S252" i="1"/>
  <c r="S251" i="1"/>
  <c r="S250" i="1"/>
  <c r="S249" i="1"/>
  <c r="S248" i="1"/>
  <c r="S247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17" i="1"/>
  <c r="S116" i="1"/>
  <c r="S115" i="1"/>
  <c r="S114" i="1"/>
  <c r="S113" i="1"/>
  <c r="S112" i="1"/>
  <c r="S111" i="1"/>
  <c r="S110" i="1"/>
  <c r="S109" i="1"/>
  <c r="S108" i="1"/>
  <c r="S107" i="1"/>
  <c r="S99" i="1"/>
  <c r="S98" i="1"/>
  <c r="S97" i="1"/>
  <c r="S96" i="1"/>
  <c r="S95" i="1"/>
  <c r="S94" i="1"/>
  <c r="S88" i="1"/>
  <c r="S87" i="1"/>
  <c r="S86" i="1"/>
  <c r="S85" i="1"/>
  <c r="S84" i="1"/>
  <c r="S83" i="1"/>
  <c r="S76" i="1"/>
  <c r="S75" i="1"/>
  <c r="S74" i="1"/>
  <c r="S73" i="1"/>
  <c r="S72" i="1"/>
  <c r="S71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O136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47" i="1"/>
  <c r="J29" i="6" l="1"/>
  <c r="S28" i="1"/>
  <c r="S29" i="1"/>
  <c r="S32" i="1"/>
  <c r="S18" i="1"/>
  <c r="S16" i="1"/>
  <c r="S12" i="1"/>
  <c r="S33" i="1"/>
  <c r="S26" i="1"/>
  <c r="S25" i="1"/>
  <c r="R12" i="5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O248" i="1" l="1"/>
  <c r="O249" i="1"/>
  <c r="O250" i="1"/>
  <c r="O251" i="1"/>
  <c r="O252" i="1"/>
  <c r="O253" i="1"/>
  <c r="O254" i="1"/>
  <c r="O255" i="1"/>
  <c r="O256" i="1"/>
  <c r="O257" i="1"/>
  <c r="O247" i="1"/>
  <c r="N10" i="4"/>
  <c r="N11" i="4"/>
  <c r="N12" i="4"/>
  <c r="N13" i="4"/>
  <c r="N14" i="4"/>
  <c r="N9" i="4"/>
  <c r="N12" i="2" l="1"/>
  <c r="N13" i="2"/>
  <c r="N14" i="2"/>
  <c r="N15" i="2"/>
  <c r="N11" i="2"/>
  <c r="N10" i="8"/>
  <c r="N11" i="8"/>
  <c r="N12" i="8"/>
  <c r="N13" i="8"/>
  <c r="N14" i="8"/>
  <c r="N15" i="8"/>
  <c r="N16" i="8"/>
  <c r="N17" i="8"/>
  <c r="N9" i="5"/>
  <c r="N10" i="5"/>
  <c r="N11" i="5"/>
  <c r="N8" i="5"/>
  <c r="O228" i="1"/>
  <c r="O229" i="1"/>
  <c r="O230" i="1"/>
  <c r="O231" i="1"/>
  <c r="O232" i="1"/>
  <c r="O233" i="1"/>
  <c r="O234" i="1"/>
  <c r="O235" i="1"/>
  <c r="O236" i="1"/>
  <c r="O237" i="1"/>
  <c r="O238" i="1"/>
  <c r="O239" i="1"/>
  <c r="O227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65" i="1"/>
  <c r="O285" i="1"/>
  <c r="O286" i="1"/>
  <c r="O287" i="1"/>
  <c r="O288" i="1"/>
  <c r="O289" i="1"/>
  <c r="O290" i="1"/>
  <c r="O291" i="1"/>
  <c r="O292" i="1"/>
  <c r="O293" i="1"/>
  <c r="O294" i="1"/>
  <c r="O295" i="1"/>
  <c r="O284" i="1"/>
  <c r="O304" i="1"/>
  <c r="O305" i="1"/>
  <c r="O306" i="1"/>
  <c r="O307" i="1"/>
  <c r="O308" i="1"/>
  <c r="O309" i="1"/>
  <c r="O310" i="1"/>
  <c r="O311" i="1"/>
  <c r="O312" i="1"/>
  <c r="O313" i="1"/>
  <c r="O314" i="1"/>
  <c r="O303" i="1"/>
  <c r="O343" i="1"/>
  <c r="O344" i="1"/>
  <c r="O345" i="1"/>
  <c r="O346" i="1"/>
  <c r="O347" i="1"/>
  <c r="O348" i="1"/>
  <c r="O349" i="1"/>
  <c r="O350" i="1"/>
  <c r="O351" i="1"/>
  <c r="O352" i="1"/>
  <c r="O353" i="1"/>
  <c r="O342" i="1"/>
  <c r="G346" i="1"/>
  <c r="K346" i="1"/>
  <c r="O361" i="1"/>
  <c r="O362" i="1"/>
  <c r="O363" i="1"/>
  <c r="O364" i="1"/>
  <c r="O360" i="1"/>
  <c r="O373" i="1"/>
  <c r="O374" i="1"/>
  <c r="O375" i="1"/>
  <c r="O376" i="1"/>
  <c r="O372" i="1"/>
  <c r="O385" i="1"/>
  <c r="O386" i="1"/>
  <c r="O387" i="1"/>
  <c r="O384" i="1"/>
  <c r="O209" i="1"/>
  <c r="O210" i="1"/>
  <c r="O211" i="1"/>
  <c r="O212" i="1"/>
  <c r="O213" i="1"/>
  <c r="O214" i="1"/>
  <c r="O215" i="1"/>
  <c r="O216" i="1"/>
  <c r="O217" i="1"/>
  <c r="O218" i="1"/>
  <c r="O219" i="1"/>
  <c r="O208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18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67" i="1"/>
  <c r="O125" i="1"/>
  <c r="O126" i="1"/>
  <c r="O127" i="1"/>
  <c r="O128" i="1"/>
  <c r="O129" i="1"/>
  <c r="O130" i="1"/>
  <c r="O131" i="1"/>
  <c r="O132" i="1"/>
  <c r="O133" i="1"/>
  <c r="O134" i="1"/>
  <c r="O135" i="1"/>
  <c r="O137" i="1"/>
  <c r="O138" i="1"/>
  <c r="O139" i="1"/>
  <c r="O124" i="1"/>
  <c r="O108" i="1"/>
  <c r="O109" i="1"/>
  <c r="O110" i="1"/>
  <c r="O111" i="1"/>
  <c r="O112" i="1"/>
  <c r="O113" i="1"/>
  <c r="O114" i="1"/>
  <c r="O115" i="1"/>
  <c r="O116" i="1"/>
  <c r="O117" i="1"/>
  <c r="O107" i="1"/>
  <c r="O95" i="1"/>
  <c r="O96" i="1"/>
  <c r="O97" i="1"/>
  <c r="O98" i="1"/>
  <c r="O99" i="1"/>
  <c r="O94" i="1"/>
  <c r="O84" i="1"/>
  <c r="O85" i="1"/>
  <c r="O86" i="1"/>
  <c r="O87" i="1"/>
  <c r="O88" i="1"/>
  <c r="O83" i="1"/>
  <c r="O72" i="1"/>
  <c r="O73" i="1"/>
  <c r="O74" i="1"/>
  <c r="O75" i="1"/>
  <c r="O76" i="1"/>
  <c r="O7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41" i="1"/>
  <c r="O32" i="1"/>
  <c r="O31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3" i="1"/>
  <c r="O7" i="1"/>
  <c r="K8" i="1"/>
  <c r="J15" i="2"/>
  <c r="J14" i="2"/>
  <c r="J13" i="2"/>
  <c r="J12" i="2"/>
  <c r="J11" i="2"/>
  <c r="I29" i="6"/>
  <c r="H29" i="6"/>
  <c r="G29" i="6"/>
  <c r="N12" i="5" l="1"/>
  <c r="T346" i="1"/>
  <c r="K385" i="1"/>
  <c r="K386" i="1"/>
  <c r="K387" i="1"/>
  <c r="K384" i="1"/>
  <c r="K373" i="1"/>
  <c r="K374" i="1"/>
  <c r="K375" i="1"/>
  <c r="K376" i="1"/>
  <c r="K372" i="1"/>
  <c r="K361" i="1"/>
  <c r="K362" i="1"/>
  <c r="K363" i="1"/>
  <c r="K364" i="1"/>
  <c r="K360" i="1"/>
  <c r="K343" i="1"/>
  <c r="K344" i="1"/>
  <c r="K347" i="1"/>
  <c r="K345" i="1"/>
  <c r="K348" i="1"/>
  <c r="K349" i="1"/>
  <c r="K350" i="1"/>
  <c r="K351" i="1"/>
  <c r="K352" i="1"/>
  <c r="K353" i="1"/>
  <c r="K342" i="1"/>
  <c r="K304" i="1"/>
  <c r="K305" i="1"/>
  <c r="K307" i="1"/>
  <c r="K308" i="1"/>
  <c r="K306" i="1"/>
  <c r="K309" i="1"/>
  <c r="K310" i="1"/>
  <c r="K311" i="1"/>
  <c r="K312" i="1"/>
  <c r="K313" i="1"/>
  <c r="K314" i="1"/>
  <c r="K303" i="1"/>
  <c r="K285" i="1"/>
  <c r="K286" i="1"/>
  <c r="K288" i="1"/>
  <c r="K289" i="1"/>
  <c r="K287" i="1"/>
  <c r="K290" i="1"/>
  <c r="K291" i="1"/>
  <c r="K292" i="1"/>
  <c r="K293" i="1"/>
  <c r="K294" i="1"/>
  <c r="K295" i="1"/>
  <c r="K284" i="1"/>
  <c r="K266" i="1"/>
  <c r="K267" i="1"/>
  <c r="K269" i="1"/>
  <c r="K270" i="1"/>
  <c r="K268" i="1"/>
  <c r="K271" i="1"/>
  <c r="K272" i="1"/>
  <c r="K273" i="1"/>
  <c r="K274" i="1"/>
  <c r="K275" i="1"/>
  <c r="K276" i="1"/>
  <c r="K277" i="1"/>
  <c r="K265" i="1"/>
  <c r="K248" i="1"/>
  <c r="K250" i="1"/>
  <c r="K251" i="1"/>
  <c r="K249" i="1"/>
  <c r="K252" i="1"/>
  <c r="K253" i="1"/>
  <c r="K254" i="1"/>
  <c r="K255" i="1"/>
  <c r="K256" i="1"/>
  <c r="K257" i="1"/>
  <c r="K247" i="1"/>
  <c r="K228" i="1"/>
  <c r="K229" i="1"/>
  <c r="K231" i="1"/>
  <c r="K232" i="1"/>
  <c r="K233" i="1"/>
  <c r="K230" i="1"/>
  <c r="K234" i="1"/>
  <c r="K235" i="1"/>
  <c r="K236" i="1"/>
  <c r="K237" i="1"/>
  <c r="K238" i="1"/>
  <c r="K239" i="1"/>
  <c r="K227" i="1"/>
  <c r="K209" i="1"/>
  <c r="K210" i="1"/>
  <c r="K211" i="1"/>
  <c r="K212" i="1"/>
  <c r="K213" i="1"/>
  <c r="K214" i="1"/>
  <c r="K215" i="1"/>
  <c r="K216" i="1"/>
  <c r="K217" i="1"/>
  <c r="K218" i="1"/>
  <c r="K219" i="1"/>
  <c r="K208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18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6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47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24" i="1"/>
  <c r="K108" i="1"/>
  <c r="K109" i="1"/>
  <c r="K110" i="1"/>
  <c r="K111" i="1"/>
  <c r="K112" i="1"/>
  <c r="K113" i="1"/>
  <c r="K114" i="1"/>
  <c r="K115" i="1"/>
  <c r="K116" i="1"/>
  <c r="K117" i="1"/>
  <c r="K107" i="1"/>
  <c r="K95" i="1"/>
  <c r="K96" i="1"/>
  <c r="K97" i="1"/>
  <c r="K98" i="1"/>
  <c r="K99" i="1"/>
  <c r="K94" i="1"/>
  <c r="K72" i="1"/>
  <c r="K73" i="1"/>
  <c r="K74" i="1"/>
  <c r="K75" i="1"/>
  <c r="K76" i="1"/>
  <c r="K71" i="1"/>
  <c r="K84" i="1"/>
  <c r="K85" i="1"/>
  <c r="K86" i="1"/>
  <c r="K87" i="1"/>
  <c r="K88" i="1"/>
  <c r="K83" i="1"/>
  <c r="J77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41" i="1"/>
  <c r="I64" i="1"/>
  <c r="H64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7" i="1"/>
  <c r="I15" i="4"/>
  <c r="H15" i="4"/>
  <c r="G15" i="4"/>
  <c r="J14" i="4"/>
  <c r="J13" i="4"/>
  <c r="J12" i="4"/>
  <c r="J11" i="4"/>
  <c r="J10" i="4"/>
  <c r="J9" i="4"/>
  <c r="J15" i="4" l="1"/>
  <c r="J17" i="8"/>
  <c r="J16" i="8"/>
  <c r="J15" i="8"/>
  <c r="J14" i="8"/>
  <c r="J13" i="8"/>
  <c r="J12" i="8"/>
  <c r="J11" i="8"/>
  <c r="J10" i="8"/>
  <c r="I12" i="5"/>
  <c r="H12" i="5"/>
  <c r="G12" i="5"/>
  <c r="J8" i="5"/>
  <c r="J12" i="5" s="1"/>
  <c r="J11" i="5"/>
  <c r="J10" i="5"/>
  <c r="J9" i="5"/>
  <c r="F10" i="6"/>
  <c r="S10" i="6" s="1"/>
  <c r="E12" i="5"/>
  <c r="D12" i="5"/>
  <c r="C12" i="5"/>
  <c r="F14" i="4" l="1"/>
  <c r="F13" i="4"/>
  <c r="F12" i="4"/>
  <c r="F11" i="4"/>
  <c r="F10" i="4"/>
  <c r="S10" i="4" s="1"/>
  <c r="F9" i="4"/>
  <c r="S9" i="4" s="1"/>
  <c r="E15" i="4"/>
  <c r="D15" i="4"/>
  <c r="C15" i="4"/>
  <c r="S17" i="6" l="1"/>
  <c r="E29" i="6"/>
  <c r="D29" i="6"/>
  <c r="C29" i="6"/>
  <c r="F28" i="6"/>
  <c r="S28" i="6" s="1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S20" i="6" s="1"/>
  <c r="F19" i="6"/>
  <c r="S19" i="6" s="1"/>
  <c r="F18" i="6"/>
  <c r="S18" i="6" s="1"/>
  <c r="F17" i="6"/>
  <c r="F16" i="6"/>
  <c r="S16" i="6" s="1"/>
  <c r="F15" i="6"/>
  <c r="S15" i="6" s="1"/>
  <c r="F14" i="6"/>
  <c r="S14" i="6" s="1"/>
  <c r="F13" i="6"/>
  <c r="S13" i="6" s="1"/>
  <c r="F12" i="6"/>
  <c r="S12" i="6" s="1"/>
  <c r="F11" i="6"/>
  <c r="S11" i="6" s="1"/>
  <c r="F9" i="6"/>
  <c r="S9" i="6" s="1"/>
  <c r="F8" i="6"/>
  <c r="S8" i="6" s="1"/>
  <c r="G63" i="1"/>
  <c r="T63" i="1" s="1"/>
  <c r="G62" i="1"/>
  <c r="T62" i="1" s="1"/>
  <c r="G61" i="1"/>
  <c r="T61" i="1" s="1"/>
  <c r="F15" i="2"/>
  <c r="S15" i="2" s="1"/>
  <c r="F14" i="2"/>
  <c r="S14" i="2" s="1"/>
  <c r="F13" i="2"/>
  <c r="S13" i="2" s="1"/>
  <c r="F12" i="2"/>
  <c r="S12" i="2" s="1"/>
  <c r="F11" i="2"/>
  <c r="S11" i="2" s="1"/>
  <c r="G376" i="1"/>
  <c r="G375" i="1"/>
  <c r="G374" i="1"/>
  <c r="G373" i="1"/>
  <c r="G372" i="1"/>
  <c r="G7" i="1"/>
  <c r="T7" i="1" s="1"/>
  <c r="G8" i="1"/>
  <c r="G9" i="1"/>
  <c r="G10" i="1"/>
  <c r="G11" i="1"/>
  <c r="G12" i="1"/>
  <c r="G13" i="1"/>
  <c r="G14" i="1"/>
  <c r="T14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R16" i="2"/>
  <c r="E16" i="2"/>
  <c r="G16" i="2"/>
  <c r="H16" i="2"/>
  <c r="I16" i="2"/>
  <c r="K16" i="2"/>
  <c r="L16" i="2"/>
  <c r="M16" i="2"/>
  <c r="R377" i="1"/>
  <c r="Q377" i="1"/>
  <c r="P377" i="1"/>
  <c r="N377" i="1"/>
  <c r="M377" i="1"/>
  <c r="L377" i="1"/>
  <c r="J377" i="1"/>
  <c r="I377" i="1"/>
  <c r="H377" i="1"/>
  <c r="F377" i="1"/>
  <c r="E377" i="1"/>
  <c r="D377" i="1"/>
  <c r="K377" i="1"/>
  <c r="G137" i="1"/>
  <c r="G138" i="1"/>
  <c r="G139" i="1"/>
  <c r="G136" i="1"/>
  <c r="G60" i="1"/>
  <c r="T60" i="1" s="1"/>
  <c r="P118" i="1"/>
  <c r="P77" i="1"/>
  <c r="K12" i="5"/>
  <c r="L12" i="5"/>
  <c r="M12" i="5"/>
  <c r="F11" i="5"/>
  <c r="S11" i="5" s="1"/>
  <c r="F10" i="5"/>
  <c r="S10" i="5" s="1"/>
  <c r="F9" i="5"/>
  <c r="S9" i="5" s="1"/>
  <c r="F8" i="5"/>
  <c r="S8" i="5" l="1"/>
  <c r="F12" i="5"/>
  <c r="F16" i="2"/>
  <c r="G377" i="1"/>
  <c r="T376" i="1"/>
  <c r="T31" i="1"/>
  <c r="T32" i="1"/>
  <c r="T29" i="1"/>
  <c r="T24" i="1"/>
  <c r="T19" i="1"/>
  <c r="T17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27" i="1"/>
  <c r="T23" i="1"/>
  <c r="N16" i="2"/>
  <c r="J16" i="2"/>
  <c r="O377" i="1"/>
  <c r="T373" i="1"/>
  <c r="T375" i="1"/>
  <c r="T374" i="1"/>
  <c r="S377" i="1"/>
  <c r="T372" i="1"/>
  <c r="T138" i="1"/>
  <c r="T137" i="1"/>
  <c r="T139" i="1"/>
  <c r="T136" i="1"/>
  <c r="T233" i="1"/>
  <c r="R34" i="1"/>
  <c r="Q34" i="1"/>
  <c r="T34" i="1" l="1"/>
  <c r="T377" i="1"/>
  <c r="S16" i="2"/>
  <c r="E34" i="1"/>
  <c r="F34" i="1"/>
  <c r="H34" i="1"/>
  <c r="I34" i="1"/>
  <c r="J34" i="1"/>
  <c r="L34" i="1"/>
  <c r="M34" i="1"/>
  <c r="N34" i="1"/>
  <c r="P34" i="1"/>
  <c r="G385" i="1"/>
  <c r="G386" i="1"/>
  <c r="G387" i="1"/>
  <c r="E388" i="1"/>
  <c r="F388" i="1"/>
  <c r="H388" i="1"/>
  <c r="I388" i="1"/>
  <c r="J388" i="1"/>
  <c r="L388" i="1"/>
  <c r="M388" i="1"/>
  <c r="N388" i="1"/>
  <c r="P388" i="1"/>
  <c r="Q388" i="1"/>
  <c r="R388" i="1"/>
  <c r="G361" i="1"/>
  <c r="G362" i="1"/>
  <c r="G363" i="1"/>
  <c r="G364" i="1"/>
  <c r="E365" i="1"/>
  <c r="F365" i="1"/>
  <c r="H365" i="1"/>
  <c r="I365" i="1"/>
  <c r="J365" i="1"/>
  <c r="L365" i="1"/>
  <c r="M365" i="1"/>
  <c r="N365" i="1"/>
  <c r="P365" i="1"/>
  <c r="Q365" i="1"/>
  <c r="R365" i="1"/>
  <c r="G343" i="1"/>
  <c r="G344" i="1"/>
  <c r="G347" i="1"/>
  <c r="G345" i="1"/>
  <c r="G348" i="1"/>
  <c r="G349" i="1"/>
  <c r="G350" i="1"/>
  <c r="G351" i="1"/>
  <c r="G352" i="1"/>
  <c r="G353" i="1"/>
  <c r="E354" i="1"/>
  <c r="F354" i="1"/>
  <c r="H354" i="1"/>
  <c r="I354" i="1"/>
  <c r="J354" i="1"/>
  <c r="L354" i="1"/>
  <c r="M354" i="1"/>
  <c r="N354" i="1"/>
  <c r="P354" i="1"/>
  <c r="Q354" i="1"/>
  <c r="R354" i="1"/>
  <c r="G304" i="1"/>
  <c r="G305" i="1"/>
  <c r="G307" i="1"/>
  <c r="G308" i="1"/>
  <c r="G306" i="1"/>
  <c r="G309" i="1"/>
  <c r="G310" i="1"/>
  <c r="G311" i="1"/>
  <c r="G312" i="1"/>
  <c r="G313" i="1"/>
  <c r="G314" i="1"/>
  <c r="E315" i="1"/>
  <c r="F315" i="1"/>
  <c r="H315" i="1"/>
  <c r="I315" i="1"/>
  <c r="J315" i="1"/>
  <c r="L315" i="1"/>
  <c r="M315" i="1"/>
  <c r="N315" i="1"/>
  <c r="P315" i="1"/>
  <c r="Q315" i="1"/>
  <c r="R315" i="1"/>
  <c r="G285" i="1"/>
  <c r="G286" i="1"/>
  <c r="G288" i="1"/>
  <c r="G289" i="1"/>
  <c r="G287" i="1"/>
  <c r="G290" i="1"/>
  <c r="G291" i="1"/>
  <c r="G292" i="1"/>
  <c r="G293" i="1"/>
  <c r="G294" i="1"/>
  <c r="G295" i="1"/>
  <c r="E296" i="1"/>
  <c r="F296" i="1"/>
  <c r="H296" i="1"/>
  <c r="I296" i="1"/>
  <c r="J296" i="1"/>
  <c r="L296" i="1"/>
  <c r="M296" i="1"/>
  <c r="N296" i="1"/>
  <c r="P296" i="1"/>
  <c r="Q296" i="1"/>
  <c r="R296" i="1"/>
  <c r="G266" i="1"/>
  <c r="G267" i="1"/>
  <c r="G269" i="1"/>
  <c r="G270" i="1"/>
  <c r="G268" i="1"/>
  <c r="G271" i="1"/>
  <c r="G272" i="1"/>
  <c r="G273" i="1"/>
  <c r="G274" i="1"/>
  <c r="G275" i="1"/>
  <c r="G276" i="1"/>
  <c r="G277" i="1"/>
  <c r="E278" i="1"/>
  <c r="F278" i="1"/>
  <c r="H278" i="1"/>
  <c r="I278" i="1"/>
  <c r="J278" i="1"/>
  <c r="L278" i="1"/>
  <c r="M278" i="1"/>
  <c r="N278" i="1"/>
  <c r="P278" i="1"/>
  <c r="Q278" i="1"/>
  <c r="R278" i="1"/>
  <c r="G248" i="1"/>
  <c r="G250" i="1"/>
  <c r="G251" i="1"/>
  <c r="G249" i="1"/>
  <c r="G252" i="1"/>
  <c r="G253" i="1"/>
  <c r="G254" i="1"/>
  <c r="G255" i="1"/>
  <c r="G256" i="1"/>
  <c r="G257" i="1"/>
  <c r="E258" i="1"/>
  <c r="F258" i="1"/>
  <c r="H258" i="1"/>
  <c r="I258" i="1"/>
  <c r="J258" i="1"/>
  <c r="L258" i="1"/>
  <c r="M258" i="1"/>
  <c r="N258" i="1"/>
  <c r="P258" i="1"/>
  <c r="Q258" i="1"/>
  <c r="R258" i="1"/>
  <c r="G228" i="1"/>
  <c r="G229" i="1"/>
  <c r="G231" i="1"/>
  <c r="G232" i="1"/>
  <c r="G230" i="1"/>
  <c r="G234" i="1"/>
  <c r="G235" i="1"/>
  <c r="G236" i="1"/>
  <c r="G237" i="1"/>
  <c r="G238" i="1"/>
  <c r="G239" i="1"/>
  <c r="E240" i="1"/>
  <c r="F240" i="1"/>
  <c r="H240" i="1"/>
  <c r="I240" i="1"/>
  <c r="J240" i="1"/>
  <c r="L240" i="1"/>
  <c r="M240" i="1"/>
  <c r="N240" i="1"/>
  <c r="P240" i="1"/>
  <c r="Q240" i="1"/>
  <c r="R240" i="1"/>
  <c r="G209" i="1"/>
  <c r="G210" i="1"/>
  <c r="G211" i="1"/>
  <c r="G212" i="1"/>
  <c r="G213" i="1"/>
  <c r="G214" i="1"/>
  <c r="G215" i="1"/>
  <c r="G216" i="1"/>
  <c r="G217" i="1"/>
  <c r="G218" i="1"/>
  <c r="G219" i="1"/>
  <c r="E220" i="1"/>
  <c r="F220" i="1"/>
  <c r="H220" i="1"/>
  <c r="I220" i="1"/>
  <c r="J220" i="1"/>
  <c r="L220" i="1"/>
  <c r="M220" i="1"/>
  <c r="N220" i="1"/>
  <c r="P220" i="1"/>
  <c r="Q220" i="1"/>
  <c r="R220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E201" i="1"/>
  <c r="F201" i="1"/>
  <c r="H201" i="1"/>
  <c r="I201" i="1"/>
  <c r="J201" i="1"/>
  <c r="L201" i="1"/>
  <c r="M201" i="1"/>
  <c r="N201" i="1"/>
  <c r="P201" i="1"/>
  <c r="Q201" i="1"/>
  <c r="R201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E181" i="1"/>
  <c r="F181" i="1"/>
  <c r="H181" i="1"/>
  <c r="I181" i="1"/>
  <c r="J181" i="1"/>
  <c r="L181" i="1"/>
  <c r="M181" i="1"/>
  <c r="N181" i="1"/>
  <c r="P181" i="1"/>
  <c r="Q181" i="1"/>
  <c r="R181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E160" i="1"/>
  <c r="F160" i="1"/>
  <c r="H160" i="1"/>
  <c r="I160" i="1"/>
  <c r="J160" i="1"/>
  <c r="L160" i="1"/>
  <c r="M160" i="1"/>
  <c r="N160" i="1"/>
  <c r="P160" i="1"/>
  <c r="Q160" i="1"/>
  <c r="R160" i="1"/>
  <c r="G125" i="1"/>
  <c r="G126" i="1"/>
  <c r="G127" i="1"/>
  <c r="G128" i="1"/>
  <c r="G129" i="1"/>
  <c r="G130" i="1"/>
  <c r="G131" i="1"/>
  <c r="G132" i="1"/>
  <c r="G133" i="1"/>
  <c r="G134" i="1"/>
  <c r="G135" i="1"/>
  <c r="G124" i="1"/>
  <c r="E140" i="1"/>
  <c r="F140" i="1"/>
  <c r="H140" i="1"/>
  <c r="I140" i="1"/>
  <c r="J140" i="1"/>
  <c r="L140" i="1"/>
  <c r="M140" i="1"/>
  <c r="N140" i="1"/>
  <c r="P140" i="1"/>
  <c r="Q140" i="1"/>
  <c r="R140" i="1"/>
  <c r="Q118" i="1"/>
  <c r="R118" i="1"/>
  <c r="G108" i="1"/>
  <c r="G109" i="1"/>
  <c r="G110" i="1"/>
  <c r="G111" i="1"/>
  <c r="G112" i="1"/>
  <c r="G113" i="1"/>
  <c r="G114" i="1"/>
  <c r="G115" i="1"/>
  <c r="G116" i="1"/>
  <c r="G117" i="1"/>
  <c r="E118" i="1"/>
  <c r="F118" i="1"/>
  <c r="H118" i="1"/>
  <c r="I118" i="1"/>
  <c r="J118" i="1"/>
  <c r="L118" i="1"/>
  <c r="M118" i="1"/>
  <c r="N118" i="1"/>
  <c r="G95" i="1"/>
  <c r="G96" i="1"/>
  <c r="G97" i="1"/>
  <c r="G98" i="1"/>
  <c r="G99" i="1"/>
  <c r="E100" i="1"/>
  <c r="F100" i="1"/>
  <c r="H100" i="1"/>
  <c r="I100" i="1"/>
  <c r="J100" i="1"/>
  <c r="L100" i="1"/>
  <c r="M100" i="1"/>
  <c r="N100" i="1"/>
  <c r="P100" i="1"/>
  <c r="Q100" i="1"/>
  <c r="R100" i="1"/>
  <c r="G84" i="1"/>
  <c r="G85" i="1"/>
  <c r="G86" i="1"/>
  <c r="G87" i="1"/>
  <c r="G88" i="1"/>
  <c r="E89" i="1"/>
  <c r="F89" i="1"/>
  <c r="H89" i="1"/>
  <c r="I89" i="1"/>
  <c r="J89" i="1"/>
  <c r="L89" i="1"/>
  <c r="M89" i="1"/>
  <c r="N89" i="1"/>
  <c r="P89" i="1"/>
  <c r="Q89" i="1"/>
  <c r="R89" i="1"/>
  <c r="G72" i="1"/>
  <c r="G73" i="1"/>
  <c r="G74" i="1"/>
  <c r="G75" i="1"/>
  <c r="G76" i="1"/>
  <c r="E77" i="1"/>
  <c r="F77" i="1"/>
  <c r="H77" i="1"/>
  <c r="I77" i="1"/>
  <c r="L77" i="1"/>
  <c r="M77" i="1"/>
  <c r="N77" i="1"/>
  <c r="Q77" i="1"/>
  <c r="R77" i="1"/>
  <c r="G42" i="1"/>
  <c r="T42" i="1" s="1"/>
  <c r="G43" i="1"/>
  <c r="T43" i="1" s="1"/>
  <c r="G44" i="1"/>
  <c r="T44" i="1" s="1"/>
  <c r="G45" i="1"/>
  <c r="T45" i="1" s="1"/>
  <c r="G46" i="1"/>
  <c r="T46" i="1" s="1"/>
  <c r="G47" i="1"/>
  <c r="T47" i="1" s="1"/>
  <c r="G48" i="1"/>
  <c r="T48" i="1" s="1"/>
  <c r="G49" i="1"/>
  <c r="T49" i="1" s="1"/>
  <c r="G50" i="1"/>
  <c r="T50" i="1" s="1"/>
  <c r="G51" i="1"/>
  <c r="T51" i="1" s="1"/>
  <c r="G52" i="1"/>
  <c r="T52" i="1" s="1"/>
  <c r="G53" i="1"/>
  <c r="T53" i="1" s="1"/>
  <c r="G54" i="1"/>
  <c r="T54" i="1" s="1"/>
  <c r="G55" i="1"/>
  <c r="T55" i="1" s="1"/>
  <c r="G56" i="1"/>
  <c r="T56" i="1" s="1"/>
  <c r="G57" i="1"/>
  <c r="T57" i="1" s="1"/>
  <c r="G58" i="1"/>
  <c r="T58" i="1" s="1"/>
  <c r="G59" i="1"/>
  <c r="T59" i="1" s="1"/>
  <c r="G41" i="1"/>
  <c r="T41" i="1" s="1"/>
  <c r="E64" i="1"/>
  <c r="F64" i="1"/>
  <c r="J64" i="1"/>
  <c r="L64" i="1"/>
  <c r="M64" i="1"/>
  <c r="N64" i="1"/>
  <c r="P64" i="1"/>
  <c r="Q64" i="1"/>
  <c r="R64" i="1"/>
  <c r="D64" i="1"/>
  <c r="T135" i="1" l="1"/>
  <c r="S365" i="1"/>
  <c r="T270" i="1"/>
  <c r="K388" i="1"/>
  <c r="O388" i="1"/>
  <c r="S118" i="1"/>
  <c r="T112" i="1"/>
  <c r="T85" i="1"/>
  <c r="T73" i="1"/>
  <c r="S77" i="1"/>
  <c r="S181" i="1"/>
  <c r="T114" i="1"/>
  <c r="T113" i="1"/>
  <c r="S296" i="1"/>
  <c r="T95" i="1"/>
  <c r="S240" i="1"/>
  <c r="S258" i="1"/>
  <c r="S354" i="1"/>
  <c r="S89" i="1"/>
  <c r="S220" i="1"/>
  <c r="O64" i="1"/>
  <c r="S388" i="1"/>
  <c r="T97" i="1"/>
  <c r="S140" i="1"/>
  <c r="S315" i="1"/>
  <c r="K64" i="1"/>
  <c r="S64" i="1"/>
  <c r="T99" i="1"/>
  <c r="S160" i="1"/>
  <c r="S278" i="1"/>
  <c r="S34" i="1"/>
  <c r="S201" i="1"/>
  <c r="G140" i="1"/>
  <c r="T115" i="1"/>
  <c r="T111" i="1"/>
  <c r="T117" i="1"/>
  <c r="T109" i="1"/>
  <c r="T116" i="1"/>
  <c r="T108" i="1"/>
  <c r="T110" i="1"/>
  <c r="T98" i="1"/>
  <c r="S100" i="1"/>
  <c r="T96" i="1"/>
  <c r="T86" i="1"/>
  <c r="T88" i="1"/>
  <c r="T84" i="1"/>
  <c r="T87" i="1"/>
  <c r="T76" i="1"/>
  <c r="T72" i="1"/>
  <c r="T75" i="1"/>
  <c r="T74" i="1"/>
  <c r="G64" i="1"/>
  <c r="G384" i="1"/>
  <c r="G388" i="1" s="1"/>
  <c r="T364" i="1"/>
  <c r="T362" i="1"/>
  <c r="T363" i="1"/>
  <c r="O365" i="1"/>
  <c r="K365" i="1"/>
  <c r="T64" i="1" l="1"/>
  <c r="Y7" i="1" s="1"/>
  <c r="G360" i="1"/>
  <c r="G365" i="1" s="1"/>
  <c r="D365" i="1"/>
  <c r="O354" i="1"/>
  <c r="K354" i="1"/>
  <c r="G342" i="1" l="1"/>
  <c r="G354" i="1" s="1"/>
  <c r="O315" i="1"/>
  <c r="K315" i="1"/>
  <c r="G303" i="1" l="1"/>
  <c r="G315" i="1" s="1"/>
  <c r="O296" i="1"/>
  <c r="K296" i="1"/>
  <c r="T289" i="1" l="1"/>
  <c r="D296" i="1"/>
  <c r="T287" i="1"/>
  <c r="G284" i="1"/>
  <c r="G296" i="1" s="1"/>
  <c r="O278" i="1"/>
  <c r="K278" i="1"/>
  <c r="G265" i="1" l="1"/>
  <c r="G278" i="1" s="1"/>
  <c r="O258" i="1"/>
  <c r="K258" i="1"/>
  <c r="G247" i="1" l="1"/>
  <c r="G258" i="1" s="1"/>
  <c r="O240" i="1"/>
  <c r="K240" i="1"/>
  <c r="T232" i="1" l="1"/>
  <c r="G227" i="1"/>
  <c r="G240" i="1" s="1"/>
  <c r="O220" i="1"/>
  <c r="K220" i="1"/>
  <c r="D220" i="1" l="1"/>
  <c r="G208" i="1"/>
  <c r="G220" i="1" s="1"/>
  <c r="O201" i="1"/>
  <c r="K201" i="1"/>
  <c r="G187" i="1" l="1"/>
  <c r="G201" i="1" s="1"/>
  <c r="D201" i="1"/>
  <c r="O181" i="1"/>
  <c r="K181" i="1"/>
  <c r="G167" i="1" l="1"/>
  <c r="G181" i="1" s="1"/>
  <c r="O160" i="1"/>
  <c r="K160" i="1"/>
  <c r="G147" i="1" l="1"/>
  <c r="G160" i="1" s="1"/>
  <c r="D160" i="1"/>
  <c r="O140" i="1"/>
  <c r="K140" i="1"/>
  <c r="D140" i="1" l="1"/>
  <c r="O118" i="1"/>
  <c r="K118" i="1"/>
  <c r="D118" i="1" l="1"/>
  <c r="G107" i="1"/>
  <c r="G118" i="1" s="1"/>
  <c r="O100" i="1"/>
  <c r="K100" i="1"/>
  <c r="T107" i="1" l="1"/>
  <c r="T118" i="1" s="1"/>
  <c r="Y11" i="1" s="1"/>
  <c r="G94" i="1"/>
  <c r="G100" i="1" s="1"/>
  <c r="O89" i="1"/>
  <c r="K89" i="1"/>
  <c r="G83" i="1" l="1"/>
  <c r="G89" i="1" s="1"/>
  <c r="K77" i="1"/>
  <c r="O77" i="1" l="1"/>
  <c r="G71" i="1"/>
  <c r="G77" i="1" l="1"/>
  <c r="T71" i="1"/>
  <c r="Q18" i="8"/>
  <c r="P18" i="8"/>
  <c r="O18" i="8"/>
  <c r="I18" i="8"/>
  <c r="H18" i="8"/>
  <c r="G18" i="8"/>
  <c r="F17" i="8"/>
  <c r="S17" i="8" s="1"/>
  <c r="E18" i="8"/>
  <c r="D18" i="8"/>
  <c r="C18" i="8"/>
  <c r="F16" i="8"/>
  <c r="S16" i="8" s="1"/>
  <c r="F15" i="8"/>
  <c r="S15" i="8" s="1"/>
  <c r="F14" i="8"/>
  <c r="S14" i="8" s="1"/>
  <c r="F13" i="8"/>
  <c r="S13" i="8" s="1"/>
  <c r="F12" i="8"/>
  <c r="F11" i="8"/>
  <c r="F10" i="8"/>
  <c r="S12" i="8" l="1"/>
  <c r="S11" i="8"/>
  <c r="S10" i="8"/>
  <c r="R18" i="8"/>
  <c r="F18" i="8"/>
  <c r="J18" i="8"/>
  <c r="N18" i="8"/>
  <c r="M18" i="8"/>
  <c r="L18" i="8"/>
  <c r="K18" i="8"/>
  <c r="S18" i="8" l="1"/>
  <c r="D388" i="1"/>
  <c r="T387" i="1"/>
  <c r="D354" i="1"/>
  <c r="D315" i="1"/>
  <c r="D278" i="1"/>
  <c r="D258" i="1"/>
  <c r="D240" i="1"/>
  <c r="D181" i="1"/>
  <c r="T385" i="1" l="1"/>
  <c r="T384" i="1"/>
  <c r="T386" i="1"/>
  <c r="T308" i="1"/>
  <c r="T314" i="1"/>
  <c r="T239" i="1"/>
  <c r="T251" i="1"/>
  <c r="T249" i="1"/>
  <c r="T253" i="1"/>
  <c r="T257" i="1"/>
  <c r="T304" i="1"/>
  <c r="T309" i="1"/>
  <c r="T311" i="1"/>
  <c r="T313" i="1"/>
  <c r="T345" i="1"/>
  <c r="T349" i="1"/>
  <c r="T353" i="1"/>
  <c r="T267" i="1"/>
  <c r="T268" i="1"/>
  <c r="T173" i="1"/>
  <c r="T176" i="1"/>
  <c r="T228" i="1"/>
  <c r="T238" i="1"/>
  <c r="T305" i="1"/>
  <c r="T306" i="1"/>
  <c r="T294" i="1"/>
  <c r="T189" i="1"/>
  <c r="T191" i="1"/>
  <c r="T192" i="1"/>
  <c r="T194" i="1"/>
  <c r="T248" i="1"/>
  <c r="T350" i="1"/>
  <c r="T236" i="1"/>
  <c r="T269" i="1"/>
  <c r="T271" i="1"/>
  <c r="T273" i="1"/>
  <c r="T195" i="1"/>
  <c r="T197" i="1"/>
  <c r="T210" i="1"/>
  <c r="T213" i="1"/>
  <c r="T274" i="1"/>
  <c r="T344" i="1"/>
  <c r="T352" i="1"/>
  <c r="T178" i="1"/>
  <c r="T217" i="1"/>
  <c r="T231" i="1"/>
  <c r="T177" i="1"/>
  <c r="T179" i="1"/>
  <c r="T200" i="1"/>
  <c r="T234" i="1"/>
  <c r="T292" i="1"/>
  <c r="T343" i="1"/>
  <c r="T286" i="1"/>
  <c r="T307" i="1"/>
  <c r="T188" i="1"/>
  <c r="T237" i="1"/>
  <c r="T256" i="1"/>
  <c r="T285" i="1"/>
  <c r="T295" i="1"/>
  <c r="T216" i="1"/>
  <c r="T277" i="1"/>
  <c r="T291" i="1"/>
  <c r="T347" i="1"/>
  <c r="T170" i="1"/>
  <c r="T167" i="1"/>
  <c r="T230" i="1"/>
  <c r="T227" i="1"/>
  <c r="T235" i="1"/>
  <c r="T272" i="1"/>
  <c r="T171" i="1"/>
  <c r="T174" i="1"/>
  <c r="T187" i="1"/>
  <c r="T199" i="1"/>
  <c r="T212" i="1"/>
  <c r="T215" i="1"/>
  <c r="T255" i="1"/>
  <c r="T266" i="1"/>
  <c r="T276" i="1"/>
  <c r="T288" i="1"/>
  <c r="T290" i="1"/>
  <c r="T351" i="1"/>
  <c r="T361" i="1"/>
  <c r="T190" i="1"/>
  <c r="T193" i="1"/>
  <c r="T247" i="1"/>
  <c r="T169" i="1"/>
  <c r="T172" i="1"/>
  <c r="T198" i="1"/>
  <c r="T211" i="1"/>
  <c r="T214" i="1"/>
  <c r="T229" i="1"/>
  <c r="T254" i="1"/>
  <c r="T310" i="1"/>
  <c r="T348" i="1"/>
  <c r="T360" i="1"/>
  <c r="T218" i="1"/>
  <c r="T293" i="1"/>
  <c r="T175" i="1"/>
  <c r="T168" i="1"/>
  <c r="T180" i="1"/>
  <c r="T196" i="1"/>
  <c r="T209" i="1"/>
  <c r="T219" i="1"/>
  <c r="T250" i="1"/>
  <c r="T252" i="1"/>
  <c r="T275" i="1"/>
  <c r="T284" i="1"/>
  <c r="T312" i="1"/>
  <c r="T342" i="1"/>
  <c r="T303" i="1"/>
  <c r="T265" i="1"/>
  <c r="T208" i="1"/>
  <c r="D100" i="1"/>
  <c r="D89" i="1"/>
  <c r="D77" i="1"/>
  <c r="Q29" i="6"/>
  <c r="P29" i="6"/>
  <c r="O29" i="6"/>
  <c r="M29" i="6"/>
  <c r="L29" i="6"/>
  <c r="K29" i="6"/>
  <c r="F29" i="6"/>
  <c r="Q15" i="4"/>
  <c r="P15" i="4"/>
  <c r="O15" i="4"/>
  <c r="M15" i="4"/>
  <c r="L15" i="4"/>
  <c r="K15" i="4"/>
  <c r="S14" i="4"/>
  <c r="S13" i="4"/>
  <c r="S12" i="4"/>
  <c r="D16" i="2"/>
  <c r="C16" i="2"/>
  <c r="N15" i="4" l="1"/>
  <c r="T388" i="1"/>
  <c r="T365" i="1"/>
  <c r="Y23" i="1" s="1"/>
  <c r="T354" i="1"/>
  <c r="Y22" i="1" s="1"/>
  <c r="T315" i="1"/>
  <c r="Y21" i="1" s="1"/>
  <c r="T296" i="1"/>
  <c r="Y20" i="1" s="1"/>
  <c r="T278" i="1"/>
  <c r="Y19" i="1" s="1"/>
  <c r="T258" i="1"/>
  <c r="Y18" i="1" s="1"/>
  <c r="T240" i="1"/>
  <c r="Y17" i="1" s="1"/>
  <c r="T220" i="1"/>
  <c r="Y16" i="1" s="1"/>
  <c r="T201" i="1"/>
  <c r="Y15" i="1" s="1"/>
  <c r="T181" i="1"/>
  <c r="Y14" i="1" s="1"/>
  <c r="T129" i="1"/>
  <c r="T83" i="1"/>
  <c r="T89" i="1" s="1"/>
  <c r="Y9" i="1" s="1"/>
  <c r="T148" i="1"/>
  <c r="T149" i="1"/>
  <c r="T152" i="1"/>
  <c r="T156" i="1"/>
  <c r="T158" i="1"/>
  <c r="T94" i="1"/>
  <c r="T100" i="1" s="1"/>
  <c r="Y10" i="1" s="1"/>
  <c r="T133" i="1"/>
  <c r="T125" i="1"/>
  <c r="T132" i="1"/>
  <c r="T151" i="1"/>
  <c r="T157" i="1"/>
  <c r="T126" i="1"/>
  <c r="T130" i="1"/>
  <c r="T134" i="1"/>
  <c r="T154" i="1"/>
  <c r="T128" i="1"/>
  <c r="T150" i="1"/>
  <c r="T153" i="1"/>
  <c r="T155" i="1"/>
  <c r="T159" i="1"/>
  <c r="T127" i="1"/>
  <c r="T131" i="1"/>
  <c r="T147" i="1"/>
  <c r="T124" i="1"/>
  <c r="S12" i="5"/>
  <c r="S29" i="6"/>
  <c r="F15" i="4"/>
  <c r="R15" i="4"/>
  <c r="S11" i="4"/>
  <c r="S15" i="4" s="1"/>
  <c r="T160" i="1" l="1"/>
  <c r="Y13" i="1" s="1"/>
  <c r="T140" i="1"/>
  <c r="Y12" i="1" s="1"/>
  <c r="T77" i="1"/>
  <c r="Y8" i="1" s="1"/>
  <c r="D34" i="1" l="1"/>
  <c r="G34" i="1" l="1"/>
  <c r="O34" i="1"/>
  <c r="K34" i="1"/>
</calcChain>
</file>

<file path=xl/sharedStrings.xml><?xml version="1.0" encoding="utf-8"?>
<sst xmlns="http://schemas.openxmlformats.org/spreadsheetml/2006/main" count="940" uniqueCount="152">
  <si>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</si>
  <si>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</si>
  <si>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</si>
  <si>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</si>
  <si>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</si>
  <si>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</si>
  <si>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</si>
  <si>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</si>
  <si>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</si>
  <si>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</si>
  <si>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</si>
  <si>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</si>
  <si>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</si>
  <si>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</si>
  <si>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</si>
  <si>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</si>
  <si>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</si>
  <si>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</si>
  <si>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</si>
  <si>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</si>
  <si>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</si>
  <si>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</si>
  <si>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</si>
  <si>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Centros con mayores servicios Realizados </t>
  </si>
  <si>
    <t xml:space="preserve">Permiso de Aprendizaje </t>
  </si>
  <si>
    <t xml:space="preserve">SEDE CENTRAL </t>
  </si>
  <si>
    <t xml:space="preserve">Licencia de  Conducir </t>
  </si>
  <si>
    <t>MULTICENTRO CHURCHILL</t>
  </si>
  <si>
    <t>Licencia de Motorista</t>
  </si>
  <si>
    <t xml:space="preserve">MEGACENTRO </t>
  </si>
  <si>
    <t xml:space="preserve">Duplicados </t>
  </si>
  <si>
    <t>SAMBIL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</si>
  <si>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</si>
  <si>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</si>
  <si>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</si>
  <si>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</si>
  <si>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</si>
  <si>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</si>
  <si>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</si>
  <si>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</si>
  <si>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SAN FRANCISCO DE MACORÍS</t>
  </si>
  <si>
    <t>Licencia de Conducir Categoría 5</t>
  </si>
  <si>
    <t>PUERTO PLATA</t>
  </si>
  <si>
    <t>Licencia de Conducir Policías</t>
  </si>
  <si>
    <t>MAO</t>
  </si>
  <si>
    <t>Renovación Policías</t>
  </si>
  <si>
    <t>HIGUEY</t>
  </si>
  <si>
    <t>Duplicados Policías</t>
  </si>
  <si>
    <t>BARAHONA</t>
  </si>
  <si>
    <t>Cambio de Categoría Policías</t>
  </si>
  <si>
    <t>SAN JUAN DE LA MAGUANA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</si>
  <si>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</si>
  <si>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</si>
  <si>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</si>
  <si>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</si>
  <si>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</si>
  <si>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</si>
  <si>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</si>
  <si>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</si>
  <si>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</si>
  <si>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</si>
  <si>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</si>
  <si>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</si>
  <si>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</si>
  <si>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</si>
  <si>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</si>
  <si>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</si>
  <si>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</si>
  <si>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</si>
  <si>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</si>
  <si>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</si>
  <si>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</si>
  <si>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</si>
  <si>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</si>
  <si>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Cambio de Categoría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</si>
  <si>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</si>
  <si>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</si>
  <si>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</si>
  <si>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</si>
  <si>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</si>
  <si>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</si>
  <si>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</si>
  <si>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</si>
  <si>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</si>
  <si>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</si>
  <si>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</si>
  <si>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</si>
  <si>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</si>
  <si>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</si>
  <si>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</si>
  <si>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</si>
  <si>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</si>
  <si>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</si>
  <si>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NEW YORK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</si>
  <si>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</si>
  <si>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</si>
  <si>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</si>
  <si>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</si>
  <si>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</si>
  <si>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</si>
  <si>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</si>
  <si>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</si>
  <si>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</si>
  <si>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</si>
  <si>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</si>
  <si>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</si>
  <si>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</si>
  <si>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</si>
  <si>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</si>
  <si>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>Contactos con operadores de TP</t>
  </si>
  <si>
    <t>Recepción de documentos TP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</si>
  <si>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</si>
  <si>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</si>
  <si>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</si>
  <si>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</si>
  <si>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de lujo y-o Limosina con chofer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</si>
  <si>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</si>
  <si>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</si>
  <si>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</si>
  <si>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</si>
  <si>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</si>
  <si>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Funerarias (Persona Física o Moral) </t>
  </si>
  <si>
    <t xml:space="preserve">Licencia de Operación Transporte Escolar (Escuelas Centros Educativos y Universidades) </t>
  </si>
  <si>
    <t xml:space="preserve">Licencia de Operación Transporte City Tour (Tren sobre Ruedas) Persona Física o Moral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</si>
  <si>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</si>
  <si>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</si>
  <si>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</si>
  <si>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</si>
  <si>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</si>
  <si>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Persona Moral, Transporte Turístico Terrestre de Aventura (Four Wheel y Buggy) 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</si>
  <si>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</si>
  <si>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</si>
  <si>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</si>
  <si>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</si>
  <si>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</si>
  <si>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</si>
  <si>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</si>
  <si>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</si>
  <si>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</si>
  <si>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</si>
  <si>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</si>
  <si>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</si>
  <si>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</si>
  <si>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</si>
  <si>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</si>
  <si>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</si>
  <si>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Duplicados</t>
  </si>
  <si>
    <t>Período: 2024</t>
  </si>
  <si>
    <t>Renovacion Permiso de Aprendizaje</t>
  </si>
  <si>
    <t>SERVICIOS DE LICENCIAS DE CONDUCIR BONAO</t>
  </si>
  <si>
    <t>Licencia de conducir categoria 5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</si>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</sst>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19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5" fillId="2" borderId="2" xfId="2" applyFont="1" applyFill="1" applyBorder="1" applyAlignment="1">
      <alignment horizontal="right"/>
    </xf>
    <xf numFmtId="1" fontId="5" fillId="2" borderId="2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right"/>
    </xf>
    <xf numFmtId="1" fontId="5" fillId="2" borderId="14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0" borderId="2" xfId="0" applyFont="1" applyBorder="1"/>
    <xf numFmtId="0" fontId="15" fillId="0" borderId="15" xfId="0" applyFont="1" applyBorder="1"/>
    <xf numFmtId="0" fontId="17" fillId="0" borderId="1" xfId="0" applyFont="1" applyBorder="1"/>
    <xf numFmtId="0" fontId="17" fillId="0" borderId="11" xfId="0" applyFont="1" applyBorder="1"/>
    <xf numFmtId="0" fontId="12" fillId="2" borderId="1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right" vertical="center"/>
    </xf>
    <xf numFmtId="0" fontId="9" fillId="2" borderId="0" xfId="0" applyFont="1" applyFill="1"/>
    <xf numFmtId="3" fontId="9" fillId="2" borderId="0" xfId="0" applyNumberFormat="1" applyFont="1" applyFill="1"/>
    <xf numFmtId="0" fontId="7" fillId="2" borderId="0" xfId="0" applyFont="1" applyFill="1"/>
    <xf numFmtId="3" fontId="3" fillId="2" borderId="0" xfId="0" applyNumberFormat="1" applyFont="1" applyFill="1"/>
    <xf numFmtId="0" fontId="3" fillId="2" borderId="0" xfId="0" applyFont="1" applyFill="1"/>
    <xf numFmtId="0" fontId="2" fillId="2" borderId="0" xfId="0" applyFont="1" applyFill="1"/>
    <xf numFmtId="1" fontId="14" fillId="2" borderId="2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16" fillId="2" borderId="2" xfId="0" applyFont="1" applyFill="1" applyBorder="1"/>
    <xf numFmtId="0" fontId="16" fillId="2" borderId="15" xfId="0" applyFont="1" applyFill="1" applyBorder="1"/>
    <xf numFmtId="0" fontId="15" fillId="2" borderId="2" xfId="0" applyFont="1" applyFill="1" applyBorder="1"/>
    <xf numFmtId="0" fontId="15" fillId="2" borderId="15" xfId="0" applyFont="1" applyFill="1" applyBorder="1"/>
    <xf numFmtId="1" fontId="12" fillId="2" borderId="1" xfId="0" applyNumberFormat="1" applyFont="1" applyFill="1" applyBorder="1" applyAlignment="1">
      <alignment horizontal="right" vertical="center"/>
    </xf>
    <xf numFmtId="1" fontId="12" fillId="2" borderId="2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4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977"/>
  <sheetViews>
    <sheetView showGridLines="0" tabSelected="1" view="pageLayout" topLeftCell="C400" zoomScaleNormal="20" zoomScaleSheetLayoutView="20" workbookViewId="0">
      <selection activeCell="C412" sqref="C412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3.28515625" style="8" customWidth="1"/>
    <col min="8" max="9" width="11.42578125" customWidth="1"/>
    <col min="10" max="10" width="13.5703125" customWidth="1"/>
    <col min="11" max="11" width="12.7109375" style="8" customWidth="1"/>
    <col min="12" max="12" width="10.85546875" customWidth="1"/>
    <col min="13" max="13" width="12.140625" customWidth="1"/>
    <col min="14" max="14" width="17.85546875" customWidth="1"/>
    <col min="15" max="15" width="13.42578125" style="8" customWidth="1"/>
    <col min="16" max="16" width="13" style="40" customWidth="1"/>
    <col min="17" max="17" width="16.5703125" style="40" customWidth="1"/>
    <col min="18" max="18" width="15.42578125" style="40" customWidth="1"/>
    <col min="19" max="19" width="13.42578125" style="78" customWidth="1"/>
    <col min="20" max="20" width="26.85546875" style="78" customWidth="1"/>
    <col min="24" max="24" width="13.140625" customWidth="1"/>
  </cols>
  <sheetData>
    <row r="1" spans="3:28" x14ac:dyDescent="0.25">
      <c r="C1" s="18"/>
    </row>
    <row r="3" spans="3:28" ht="15.75" thickBot="1" x14ac:dyDescent="0.3"/>
    <row r="4" spans="3:28" ht="15.75" x14ac:dyDescent="0.25">
      <c r="C4" s="103" t="s">
        <v>0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</row>
    <row r="5" spans="3:28" ht="15.75" x14ac:dyDescent="0.25">
      <c r="C5" s="109" t="s">
        <v>147</v>
      </c>
      <c r="D5" s="106" t="s">
        <v>2</v>
      </c>
      <c r="E5" s="106"/>
      <c r="F5" s="106"/>
      <c r="G5" s="106"/>
      <c r="H5" s="106" t="s">
        <v>3</v>
      </c>
      <c r="I5" s="106"/>
      <c r="J5" s="106"/>
      <c r="K5" s="106"/>
      <c r="L5" s="106" t="s">
        <v>4</v>
      </c>
      <c r="M5" s="106"/>
      <c r="N5" s="106"/>
      <c r="O5" s="106"/>
      <c r="P5" s="106" t="s">
        <v>5</v>
      </c>
      <c r="Q5" s="106"/>
      <c r="R5" s="106"/>
      <c r="S5" s="106"/>
      <c r="T5" s="107" t="s">
        <v>6</v>
      </c>
      <c r="V5" s="11" t="s">
        <v>2</v>
      </c>
      <c r="W5" s="11" t="s">
        <v>3</v>
      </c>
      <c r="X5" s="11" t="s">
        <v>4</v>
      </c>
      <c r="Y5" s="11"/>
      <c r="Z5" s="11"/>
      <c r="AA5" s="11"/>
      <c r="AB5" s="11"/>
    </row>
    <row r="6" spans="3:28" ht="16.5" thickBot="1" x14ac:dyDescent="0.3">
      <c r="C6" s="110"/>
      <c r="D6" s="50" t="s">
        <v>7</v>
      </c>
      <c r="E6" s="50" t="s">
        <v>8</v>
      </c>
      <c r="F6" s="50" t="s">
        <v>9</v>
      </c>
      <c r="G6" s="50" t="s">
        <v>10</v>
      </c>
      <c r="H6" s="50" t="s">
        <v>11</v>
      </c>
      <c r="I6" s="50" t="s">
        <v>12</v>
      </c>
      <c r="J6" s="50" t="s">
        <v>13</v>
      </c>
      <c r="K6" s="50" t="s">
        <v>14</v>
      </c>
      <c r="L6" s="50" t="s">
        <v>15</v>
      </c>
      <c r="M6" s="50" t="s">
        <v>16</v>
      </c>
      <c r="N6" s="50" t="s">
        <v>17</v>
      </c>
      <c r="O6" s="50" t="s">
        <v>18</v>
      </c>
      <c r="P6" s="50" t="s">
        <v>19</v>
      </c>
      <c r="Q6" s="50" t="s">
        <v>20</v>
      </c>
      <c r="R6" s="50" t="s">
        <v>21</v>
      </c>
      <c r="S6" s="50" t="s">
        <v>22</v>
      </c>
      <c r="T6" s="108"/>
      <c r="U6" s="11" t="s">
        <v>2</v>
      </c>
      <c r="V6" s="11" t="s">
        <v>3</v>
      </c>
      <c r="W6" s="11" t="s">
        <v>4</v>
      </c>
      <c r="X6" s="11" t="s">
        <v>5</v>
      </c>
      <c r="Y6" s="11" t="s">
        <v>23</v>
      </c>
      <c r="Z6" s="11"/>
      <c r="AA6" s="11"/>
      <c r="AB6" s="11"/>
    </row>
    <row r="7" spans="3:28" s="40" customFormat="1" ht="15.75" x14ac:dyDescent="0.25">
      <c r="C7" s="6" t="s">
        <v>24</v>
      </c>
      <c r="D7" s="25">
        <v>10158</v>
      </c>
      <c r="E7" s="25">
        <v>9486</v>
      </c>
      <c r="F7" s="25">
        <v>9075</v>
      </c>
      <c r="G7" s="23">
        <f t="shared" ref="G7:G33" si="0">SUM(D7:F7)</f>
        <v>28719</v>
      </c>
      <c r="H7" s="25"/>
      <c r="I7" s="25"/>
      <c r="J7" s="25"/>
      <c r="K7" s="23">
        <f>SUM(H7:J7)</f>
        <v>0</v>
      </c>
      <c r="L7" s="25"/>
      <c r="M7" s="25"/>
      <c r="N7" s="25"/>
      <c r="O7" s="23">
        <f>SUM(L7:N7)</f>
        <v>0</v>
      </c>
      <c r="P7" s="25"/>
      <c r="Q7" s="25"/>
      <c r="R7" s="25"/>
      <c r="S7" s="23">
        <f>SUM(P7:R7)</f>
        <v>0</v>
      </c>
      <c r="T7" s="23">
        <f>S7+O7+K7+G7</f>
        <v>28719</v>
      </c>
      <c r="W7" s="76"/>
      <c r="X7" s="76" t="s">
        <v>25</v>
      </c>
      <c r="Y7" s="77">
        <f>+T64</f>
        <v>49562</v>
      </c>
      <c r="Z7" s="76"/>
      <c r="AA7" s="76"/>
      <c r="AB7" s="76"/>
    </row>
    <row r="8" spans="3:28" s="40" customFormat="1" ht="15.75" x14ac:dyDescent="0.25">
      <c r="C8" s="5" t="s">
        <v>26</v>
      </c>
      <c r="D8" s="22">
        <v>7388</v>
      </c>
      <c r="E8" s="22">
        <v>7688</v>
      </c>
      <c r="F8" s="22">
        <v>7673</v>
      </c>
      <c r="G8" s="23">
        <f t="shared" si="0"/>
        <v>22749</v>
      </c>
      <c r="H8" s="22"/>
      <c r="I8" s="22"/>
      <c r="J8" s="22"/>
      <c r="K8" s="23">
        <f>SUM(H8:J8)</f>
        <v>0</v>
      </c>
      <c r="L8" s="22"/>
      <c r="M8" s="22"/>
      <c r="N8" s="22"/>
      <c r="O8" s="23">
        <f t="shared" ref="O8:O33" si="1">SUM(L8:N8)</f>
        <v>0</v>
      </c>
      <c r="P8" s="22"/>
      <c r="Q8" s="25"/>
      <c r="R8" s="25"/>
      <c r="S8" s="23">
        <f t="shared" ref="S8:S33" si="2">SUM(P8:R8)</f>
        <v>0</v>
      </c>
      <c r="T8" s="34">
        <f t="shared" ref="T8:T33" si="3">SUM(G8,O8,K8, S8)</f>
        <v>22749</v>
      </c>
      <c r="W8" s="76"/>
      <c r="X8" s="76" t="s">
        <v>27</v>
      </c>
      <c r="Y8" s="77">
        <f>+T77</f>
        <v>16200</v>
      </c>
      <c r="Z8" s="76"/>
      <c r="AA8" s="76"/>
      <c r="AB8" s="76"/>
    </row>
    <row r="9" spans="3:28" s="40" customFormat="1" ht="15.75" x14ac:dyDescent="0.25">
      <c r="C9" s="5" t="s">
        <v>28</v>
      </c>
      <c r="D9" s="22">
        <v>87</v>
      </c>
      <c r="E9" s="22">
        <v>76</v>
      </c>
      <c r="F9" s="22">
        <v>98</v>
      </c>
      <c r="G9" s="23">
        <f t="shared" si="0"/>
        <v>261</v>
      </c>
      <c r="H9" s="22"/>
      <c r="I9" s="22"/>
      <c r="J9" s="22"/>
      <c r="K9" s="23">
        <f t="shared" ref="K9:K33" si="4">SUM(H9:J9)</f>
        <v>0</v>
      </c>
      <c r="L9" s="22"/>
      <c r="M9" s="22"/>
      <c r="N9" s="22"/>
      <c r="O9" s="23">
        <f t="shared" si="1"/>
        <v>0</v>
      </c>
      <c r="P9" s="22"/>
      <c r="Q9" s="22"/>
      <c r="R9" s="22"/>
      <c r="S9" s="23">
        <f t="shared" si="2"/>
        <v>0</v>
      </c>
      <c r="T9" s="34">
        <f t="shared" si="3"/>
        <v>261</v>
      </c>
      <c r="W9" s="76"/>
      <c r="X9" s="76" t="s">
        <v>29</v>
      </c>
      <c r="Y9" s="77">
        <f>+T89</f>
        <v>8988</v>
      </c>
      <c r="Z9" s="76"/>
      <c r="AA9" s="76"/>
      <c r="AB9" s="76"/>
    </row>
    <row r="10" spans="3:28" s="40" customFormat="1" ht="15" customHeight="1" x14ac:dyDescent="0.25">
      <c r="C10" s="5" t="s">
        <v>148</v>
      </c>
      <c r="D10" s="22">
        <v>29487</v>
      </c>
      <c r="E10" s="22">
        <v>22023</v>
      </c>
      <c r="F10" s="22">
        <v>20827</v>
      </c>
      <c r="G10" s="23">
        <f t="shared" si="0"/>
        <v>72337</v>
      </c>
      <c r="H10" s="22"/>
      <c r="I10" s="22"/>
      <c r="J10" s="22"/>
      <c r="K10" s="23">
        <f t="shared" si="4"/>
        <v>0</v>
      </c>
      <c r="L10" s="22"/>
      <c r="M10" s="22"/>
      <c r="N10" s="22"/>
      <c r="O10" s="23">
        <f t="shared" si="1"/>
        <v>0</v>
      </c>
      <c r="P10" s="22"/>
      <c r="Q10" s="22"/>
      <c r="R10" s="22"/>
      <c r="S10" s="23">
        <f t="shared" si="2"/>
        <v>0</v>
      </c>
      <c r="T10" s="34">
        <f t="shared" si="3"/>
        <v>72337</v>
      </c>
      <c r="W10" s="76"/>
      <c r="X10" s="76" t="s">
        <v>31</v>
      </c>
      <c r="Y10" s="77">
        <f>+T100</f>
        <v>4857</v>
      </c>
      <c r="Z10" s="76"/>
      <c r="AA10" s="76"/>
      <c r="AB10" s="76"/>
    </row>
    <row r="11" spans="3:28" s="40" customFormat="1" ht="15" customHeight="1" x14ac:dyDescent="0.25">
      <c r="C11" s="5" t="s">
        <v>30</v>
      </c>
      <c r="D11" s="22">
        <v>1856</v>
      </c>
      <c r="E11" s="22">
        <v>1311</v>
      </c>
      <c r="F11" s="22">
        <v>1452</v>
      </c>
      <c r="G11" s="23">
        <f t="shared" si="0"/>
        <v>4619</v>
      </c>
      <c r="H11" s="22"/>
      <c r="I11" s="22"/>
      <c r="J11" s="22"/>
      <c r="K11" s="23">
        <f t="shared" si="4"/>
        <v>0</v>
      </c>
      <c r="L11" s="22"/>
      <c r="M11" s="22"/>
      <c r="N11" s="22"/>
      <c r="O11" s="23">
        <f t="shared" si="1"/>
        <v>0</v>
      </c>
      <c r="P11" s="22"/>
      <c r="Q11" s="22"/>
      <c r="R11" s="22"/>
      <c r="S11" s="23">
        <f t="shared" si="2"/>
        <v>0</v>
      </c>
      <c r="T11" s="34">
        <f t="shared" si="3"/>
        <v>4619</v>
      </c>
      <c r="W11" s="76"/>
      <c r="X11" s="76" t="s">
        <v>32</v>
      </c>
      <c r="Y11" s="77">
        <f>+T118</f>
        <v>10929</v>
      </c>
      <c r="Z11" s="76"/>
      <c r="AA11" s="76"/>
      <c r="AB11" s="76"/>
    </row>
    <row r="12" spans="3:28" s="40" customFormat="1" ht="15.75" x14ac:dyDescent="0.25">
      <c r="C12" s="5" t="s">
        <v>33</v>
      </c>
      <c r="D12" s="22">
        <v>38</v>
      </c>
      <c r="E12" s="22">
        <v>43</v>
      </c>
      <c r="F12" s="22">
        <v>99</v>
      </c>
      <c r="G12" s="23">
        <f t="shared" si="0"/>
        <v>180</v>
      </c>
      <c r="H12" s="25"/>
      <c r="I12" s="25"/>
      <c r="J12" s="25"/>
      <c r="K12" s="23">
        <f t="shared" si="4"/>
        <v>0</v>
      </c>
      <c r="L12" s="22"/>
      <c r="M12" s="22"/>
      <c r="N12" s="22"/>
      <c r="O12" s="23">
        <f t="shared" si="1"/>
        <v>0</v>
      </c>
      <c r="P12" s="22"/>
      <c r="Q12" s="22"/>
      <c r="R12" s="22"/>
      <c r="S12" s="23">
        <f t="shared" si="2"/>
        <v>0</v>
      </c>
      <c r="T12" s="34">
        <f t="shared" si="3"/>
        <v>180</v>
      </c>
      <c r="W12" s="76"/>
      <c r="X12" s="76" t="s">
        <v>34</v>
      </c>
      <c r="Y12" s="77">
        <f>+T140</f>
        <v>28986</v>
      </c>
      <c r="Z12" s="76"/>
      <c r="AA12" s="76"/>
      <c r="AB12" s="76"/>
    </row>
    <row r="13" spans="3:28" s="40" customFormat="1" ht="15.75" x14ac:dyDescent="0.25">
      <c r="C13" s="5" t="s">
        <v>35</v>
      </c>
      <c r="D13" s="22">
        <v>60</v>
      </c>
      <c r="E13" s="22">
        <v>39</v>
      </c>
      <c r="F13" s="22">
        <v>38</v>
      </c>
      <c r="G13" s="23">
        <f t="shared" si="0"/>
        <v>137</v>
      </c>
      <c r="H13" s="22"/>
      <c r="I13" s="22"/>
      <c r="J13" s="22"/>
      <c r="K13" s="23">
        <f t="shared" si="4"/>
        <v>0</v>
      </c>
      <c r="L13" s="22"/>
      <c r="M13" s="22"/>
      <c r="N13" s="22"/>
      <c r="O13" s="23">
        <f t="shared" si="1"/>
        <v>0</v>
      </c>
      <c r="P13" s="22"/>
      <c r="Q13" s="22"/>
      <c r="R13" s="22"/>
      <c r="S13" s="23">
        <f t="shared" si="2"/>
        <v>0</v>
      </c>
      <c r="T13" s="34">
        <f t="shared" si="3"/>
        <v>137</v>
      </c>
      <c r="W13" s="76"/>
      <c r="X13" s="76" t="s">
        <v>36</v>
      </c>
      <c r="Y13" s="77">
        <f>+T160</f>
        <v>13242</v>
      </c>
      <c r="Z13" s="76"/>
      <c r="AA13" s="76"/>
      <c r="AB13" s="76"/>
    </row>
    <row r="14" spans="3:28" s="40" customFormat="1" ht="15.75" x14ac:dyDescent="0.25">
      <c r="C14" s="5" t="s">
        <v>37</v>
      </c>
      <c r="D14" s="22">
        <v>13</v>
      </c>
      <c r="E14" s="22">
        <v>23</v>
      </c>
      <c r="F14" s="22">
        <v>16</v>
      </c>
      <c r="G14" s="23">
        <f t="shared" si="0"/>
        <v>52</v>
      </c>
      <c r="H14" s="22"/>
      <c r="I14" s="22"/>
      <c r="J14" s="22"/>
      <c r="K14" s="23">
        <f t="shared" si="4"/>
        <v>0</v>
      </c>
      <c r="L14" s="22"/>
      <c r="M14" s="22"/>
      <c r="N14" s="22"/>
      <c r="O14" s="23">
        <f t="shared" si="1"/>
        <v>0</v>
      </c>
      <c r="P14" s="22"/>
      <c r="Q14" s="22"/>
      <c r="R14" s="22"/>
      <c r="S14" s="23">
        <f t="shared" si="2"/>
        <v>0</v>
      </c>
      <c r="T14" s="34">
        <f>SUM(G14,O14,K14, S14)</f>
        <v>52</v>
      </c>
      <c r="W14" s="76"/>
      <c r="X14" s="76" t="s">
        <v>38</v>
      </c>
      <c r="Y14" s="77">
        <f>+T181</f>
        <v>8121</v>
      </c>
      <c r="Z14" s="76"/>
      <c r="AA14" s="76"/>
      <c r="AB14" s="76"/>
    </row>
    <row r="15" spans="3:28" s="40" customFormat="1" ht="15.75" x14ac:dyDescent="0.25">
      <c r="C15" s="5" t="s">
        <v>39</v>
      </c>
      <c r="D15" s="22">
        <v>231</v>
      </c>
      <c r="E15" s="22">
        <v>258</v>
      </c>
      <c r="F15" s="22">
        <v>178</v>
      </c>
      <c r="G15" s="23">
        <f t="shared" si="0"/>
        <v>667</v>
      </c>
      <c r="H15" s="22"/>
      <c r="I15" s="22"/>
      <c r="J15" s="22"/>
      <c r="K15" s="23">
        <f t="shared" si="4"/>
        <v>0</v>
      </c>
      <c r="L15" s="22"/>
      <c r="M15" s="22"/>
      <c r="N15" s="22"/>
      <c r="O15" s="23">
        <f t="shared" si="1"/>
        <v>0</v>
      </c>
      <c r="P15" s="22"/>
      <c r="Q15" s="22"/>
      <c r="R15" s="22"/>
      <c r="S15" s="23">
        <f t="shared" si="2"/>
        <v>0</v>
      </c>
      <c r="T15" s="34">
        <f t="shared" si="3"/>
        <v>667</v>
      </c>
      <c r="W15" s="76"/>
      <c r="X15" s="76" t="s">
        <v>40</v>
      </c>
      <c r="Y15" s="77">
        <f>+T201</f>
        <v>8840</v>
      </c>
      <c r="Z15" s="76"/>
      <c r="AA15" s="76"/>
      <c r="AB15" s="76"/>
    </row>
    <row r="16" spans="3:28" s="40" customFormat="1" ht="15.75" x14ac:dyDescent="0.25">
      <c r="C16" s="5" t="s">
        <v>41</v>
      </c>
      <c r="D16" s="22">
        <v>101</v>
      </c>
      <c r="E16" s="22">
        <v>105</v>
      </c>
      <c r="F16" s="22">
        <v>106</v>
      </c>
      <c r="G16" s="23">
        <f t="shared" si="0"/>
        <v>312</v>
      </c>
      <c r="H16" s="22"/>
      <c r="I16" s="22"/>
      <c r="J16" s="22"/>
      <c r="K16" s="23">
        <f t="shared" si="4"/>
        <v>0</v>
      </c>
      <c r="L16" s="22"/>
      <c r="M16" s="22"/>
      <c r="N16" s="22"/>
      <c r="O16" s="23">
        <f t="shared" si="1"/>
        <v>0</v>
      </c>
      <c r="P16" s="22"/>
      <c r="Q16" s="22"/>
      <c r="R16" s="22"/>
      <c r="S16" s="23">
        <f t="shared" si="2"/>
        <v>0</v>
      </c>
      <c r="T16" s="34">
        <f t="shared" si="3"/>
        <v>312</v>
      </c>
      <c r="W16" s="76"/>
      <c r="X16" s="76" t="s">
        <v>42</v>
      </c>
      <c r="Y16" s="77">
        <f>+T220</f>
        <v>7526</v>
      </c>
      <c r="Z16" s="76"/>
      <c r="AA16" s="76"/>
      <c r="AB16" s="76"/>
    </row>
    <row r="17" spans="3:28" s="40" customFormat="1" ht="15.75" x14ac:dyDescent="0.25">
      <c r="C17" s="5" t="s">
        <v>43</v>
      </c>
      <c r="D17" s="22">
        <v>63</v>
      </c>
      <c r="E17" s="22">
        <v>68</v>
      </c>
      <c r="F17" s="22">
        <v>61</v>
      </c>
      <c r="G17" s="23">
        <f t="shared" si="0"/>
        <v>192</v>
      </c>
      <c r="H17" s="25"/>
      <c r="I17" s="25"/>
      <c r="J17" s="25"/>
      <c r="K17" s="23">
        <f t="shared" si="4"/>
        <v>0</v>
      </c>
      <c r="L17" s="22"/>
      <c r="M17" s="22"/>
      <c r="N17" s="22"/>
      <c r="O17" s="23">
        <f t="shared" si="1"/>
        <v>0</v>
      </c>
      <c r="P17" s="22"/>
      <c r="Q17" s="22"/>
      <c r="R17" s="22"/>
      <c r="S17" s="23">
        <f t="shared" si="2"/>
        <v>0</v>
      </c>
      <c r="T17" s="34">
        <f t="shared" si="3"/>
        <v>192</v>
      </c>
      <c r="W17" s="76"/>
      <c r="X17" s="76" t="s">
        <v>44</v>
      </c>
      <c r="Y17" s="77">
        <f>+T240</f>
        <v>6400</v>
      </c>
      <c r="Z17" s="76"/>
      <c r="AA17" s="76"/>
      <c r="AB17" s="76"/>
    </row>
    <row r="18" spans="3:28" s="40" customFormat="1" ht="15.75" x14ac:dyDescent="0.25">
      <c r="C18" s="5" t="s">
        <v>45</v>
      </c>
      <c r="D18" s="22">
        <v>290</v>
      </c>
      <c r="E18" s="22">
        <v>208</v>
      </c>
      <c r="F18" s="22">
        <v>244</v>
      </c>
      <c r="G18" s="23">
        <f t="shared" si="0"/>
        <v>742</v>
      </c>
      <c r="H18" s="22"/>
      <c r="I18" s="22"/>
      <c r="J18" s="22"/>
      <c r="K18" s="23">
        <f t="shared" si="4"/>
        <v>0</v>
      </c>
      <c r="L18" s="22"/>
      <c r="M18" s="22"/>
      <c r="N18" s="22"/>
      <c r="O18" s="23">
        <f t="shared" si="1"/>
        <v>0</v>
      </c>
      <c r="P18" s="22"/>
      <c r="Q18" s="22"/>
      <c r="R18" s="22"/>
      <c r="S18" s="23">
        <f t="shared" si="2"/>
        <v>0</v>
      </c>
      <c r="T18" s="34">
        <f t="shared" si="3"/>
        <v>742</v>
      </c>
      <c r="W18" s="76"/>
      <c r="X18" s="76" t="s">
        <v>46</v>
      </c>
      <c r="Y18" s="77">
        <f>+T258</f>
        <v>10166</v>
      </c>
      <c r="Z18" s="76"/>
      <c r="AA18" s="76"/>
      <c r="AB18" s="76"/>
    </row>
    <row r="19" spans="3:28" s="40" customFormat="1" ht="15.75" x14ac:dyDescent="0.25">
      <c r="C19" s="5" t="s">
        <v>47</v>
      </c>
      <c r="D19" s="22">
        <v>13</v>
      </c>
      <c r="E19" s="22">
        <v>4</v>
      </c>
      <c r="F19" s="22">
        <v>9</v>
      </c>
      <c r="G19" s="23">
        <f t="shared" si="0"/>
        <v>26</v>
      </c>
      <c r="H19" s="22"/>
      <c r="I19" s="22"/>
      <c r="J19" s="22"/>
      <c r="K19" s="23">
        <f t="shared" si="4"/>
        <v>0</v>
      </c>
      <c r="L19" s="22"/>
      <c r="M19" s="22"/>
      <c r="N19" s="22"/>
      <c r="O19" s="23">
        <f t="shared" si="1"/>
        <v>0</v>
      </c>
      <c r="P19" s="22"/>
      <c r="Q19" s="22"/>
      <c r="R19" s="22"/>
      <c r="S19" s="23">
        <f t="shared" si="2"/>
        <v>0</v>
      </c>
      <c r="T19" s="34">
        <f t="shared" si="3"/>
        <v>26</v>
      </c>
      <c r="W19" s="76"/>
      <c r="X19" s="76" t="s">
        <v>48</v>
      </c>
      <c r="Y19" s="77">
        <f>+T278</f>
        <v>3225</v>
      </c>
      <c r="Z19" s="76"/>
      <c r="AA19" s="76"/>
      <c r="AB19" s="76"/>
    </row>
    <row r="20" spans="3:28" s="40" customFormat="1" ht="15.75" x14ac:dyDescent="0.25">
      <c r="C20" s="5" t="s">
        <v>49</v>
      </c>
      <c r="D20" s="22">
        <v>41</v>
      </c>
      <c r="E20" s="22">
        <v>27</v>
      </c>
      <c r="F20" s="22">
        <v>23</v>
      </c>
      <c r="G20" s="23">
        <f t="shared" si="0"/>
        <v>91</v>
      </c>
      <c r="H20" s="22"/>
      <c r="I20" s="22"/>
      <c r="J20" s="22"/>
      <c r="K20" s="23">
        <f t="shared" si="4"/>
        <v>0</v>
      </c>
      <c r="L20" s="22"/>
      <c r="M20" s="22"/>
      <c r="N20" s="22"/>
      <c r="O20" s="23">
        <f t="shared" si="1"/>
        <v>0</v>
      </c>
      <c r="P20" s="22"/>
      <c r="Q20" s="22"/>
      <c r="R20" s="22"/>
      <c r="S20" s="23">
        <f t="shared" si="2"/>
        <v>0</v>
      </c>
      <c r="T20" s="34">
        <f t="shared" si="3"/>
        <v>91</v>
      </c>
      <c r="W20" s="76"/>
      <c r="X20" s="76" t="s">
        <v>50</v>
      </c>
      <c r="Y20" s="77">
        <f>+T296</f>
        <v>3448</v>
      </c>
      <c r="Z20" s="76"/>
      <c r="AA20" s="76"/>
      <c r="AB20" s="76"/>
    </row>
    <row r="21" spans="3:28" s="40" customFormat="1" ht="15.75" x14ac:dyDescent="0.25">
      <c r="C21" s="5" t="s">
        <v>51</v>
      </c>
      <c r="D21" s="22">
        <v>172</v>
      </c>
      <c r="E21" s="22">
        <v>149</v>
      </c>
      <c r="F21" s="22">
        <v>202</v>
      </c>
      <c r="G21" s="23">
        <f t="shared" si="0"/>
        <v>523</v>
      </c>
      <c r="H21" s="22"/>
      <c r="I21" s="22"/>
      <c r="J21" s="22"/>
      <c r="K21" s="23">
        <f t="shared" si="4"/>
        <v>0</v>
      </c>
      <c r="L21" s="22"/>
      <c r="M21" s="22"/>
      <c r="N21" s="22"/>
      <c r="O21" s="23">
        <f t="shared" si="1"/>
        <v>0</v>
      </c>
      <c r="P21" s="74"/>
      <c r="Q21" s="74"/>
      <c r="R21" s="74"/>
      <c r="S21" s="23">
        <f t="shared" si="2"/>
        <v>0</v>
      </c>
      <c r="T21" s="34">
        <f t="shared" si="3"/>
        <v>523</v>
      </c>
      <c r="W21" s="76"/>
      <c r="X21" s="76" t="s">
        <v>52</v>
      </c>
      <c r="Y21" s="77">
        <f>+T315</f>
        <v>5156</v>
      </c>
      <c r="Z21" s="76"/>
      <c r="AA21" s="76"/>
      <c r="AB21" s="76"/>
    </row>
    <row r="22" spans="3:28" s="40" customFormat="1" ht="15.75" x14ac:dyDescent="0.25">
      <c r="C22" s="5" t="s">
        <v>53</v>
      </c>
      <c r="D22" s="22">
        <v>912</v>
      </c>
      <c r="E22" s="22">
        <v>652</v>
      </c>
      <c r="F22" s="22">
        <v>644</v>
      </c>
      <c r="G22" s="23">
        <f t="shared" si="0"/>
        <v>2208</v>
      </c>
      <c r="H22" s="25"/>
      <c r="I22" s="25"/>
      <c r="J22" s="25"/>
      <c r="K22" s="23">
        <f t="shared" si="4"/>
        <v>0</v>
      </c>
      <c r="L22" s="22"/>
      <c r="M22" s="22"/>
      <c r="N22" s="22"/>
      <c r="O22" s="23">
        <f t="shared" si="1"/>
        <v>0</v>
      </c>
      <c r="P22" s="74"/>
      <c r="Q22" s="74"/>
      <c r="R22" s="74"/>
      <c r="S22" s="23">
        <f t="shared" si="2"/>
        <v>0</v>
      </c>
      <c r="T22" s="34">
        <f t="shared" si="3"/>
        <v>2208</v>
      </c>
      <c r="W22" s="76"/>
      <c r="X22" s="76" t="s">
        <v>54</v>
      </c>
      <c r="Y22" s="77">
        <f>+T354</f>
        <v>8607</v>
      </c>
      <c r="Z22" s="76"/>
      <c r="AA22" s="76"/>
      <c r="AB22" s="76"/>
    </row>
    <row r="23" spans="3:28" s="40" customFormat="1" ht="15.75" x14ac:dyDescent="0.25">
      <c r="C23" s="5" t="s">
        <v>55</v>
      </c>
      <c r="D23" s="22">
        <v>13</v>
      </c>
      <c r="E23" s="22">
        <v>12</v>
      </c>
      <c r="F23" s="22">
        <v>27</v>
      </c>
      <c r="G23" s="23">
        <f t="shared" si="0"/>
        <v>52</v>
      </c>
      <c r="H23" s="22"/>
      <c r="I23" s="22"/>
      <c r="J23" s="22"/>
      <c r="K23" s="23">
        <f t="shared" si="4"/>
        <v>0</v>
      </c>
      <c r="L23" s="22"/>
      <c r="M23" s="22"/>
      <c r="N23" s="22"/>
      <c r="O23" s="23">
        <f t="shared" si="1"/>
        <v>0</v>
      </c>
      <c r="P23" s="74"/>
      <c r="Q23" s="74"/>
      <c r="R23" s="74"/>
      <c r="S23" s="23">
        <f t="shared" si="2"/>
        <v>0</v>
      </c>
      <c r="T23" s="34">
        <f t="shared" si="3"/>
        <v>52</v>
      </c>
      <c r="W23" s="76"/>
      <c r="X23" s="76" t="s">
        <v>56</v>
      </c>
      <c r="Y23" s="77">
        <f>+T365</f>
        <v>879</v>
      </c>
      <c r="Z23" s="76"/>
      <c r="AA23" s="76"/>
      <c r="AB23" s="76"/>
    </row>
    <row r="24" spans="3:28" s="40" customFormat="1" ht="15.75" x14ac:dyDescent="0.25">
      <c r="C24" s="5" t="s">
        <v>57</v>
      </c>
      <c r="D24" s="22">
        <v>50</v>
      </c>
      <c r="E24" s="22">
        <v>36</v>
      </c>
      <c r="F24" s="22">
        <v>54</v>
      </c>
      <c r="G24" s="23">
        <f t="shared" si="0"/>
        <v>140</v>
      </c>
      <c r="H24" s="22"/>
      <c r="I24" s="22"/>
      <c r="J24" s="22"/>
      <c r="K24" s="23">
        <f t="shared" si="4"/>
        <v>0</v>
      </c>
      <c r="L24" s="22"/>
      <c r="M24" s="22"/>
      <c r="N24" s="22"/>
      <c r="O24" s="23">
        <f t="shared" si="1"/>
        <v>0</v>
      </c>
      <c r="P24" s="75"/>
      <c r="Q24" s="75"/>
      <c r="R24" s="75"/>
      <c r="S24" s="23">
        <f t="shared" si="2"/>
        <v>0</v>
      </c>
      <c r="T24" s="34">
        <f t="shared" si="3"/>
        <v>140</v>
      </c>
      <c r="W24" s="76"/>
      <c r="X24" s="76"/>
      <c r="Y24" s="77"/>
      <c r="Z24" s="76"/>
      <c r="AA24" s="76"/>
      <c r="AB24" s="76"/>
    </row>
    <row r="25" spans="3:28" s="40" customFormat="1" ht="15.75" x14ac:dyDescent="0.25">
      <c r="C25" s="5" t="s">
        <v>59</v>
      </c>
      <c r="D25" s="22">
        <v>45</v>
      </c>
      <c r="E25" s="22">
        <v>50</v>
      </c>
      <c r="F25" s="22">
        <v>50</v>
      </c>
      <c r="G25" s="23">
        <f t="shared" si="0"/>
        <v>145</v>
      </c>
      <c r="H25" s="22"/>
      <c r="I25" s="22"/>
      <c r="J25" s="22"/>
      <c r="K25" s="23">
        <f t="shared" si="4"/>
        <v>0</v>
      </c>
      <c r="L25" s="22"/>
      <c r="M25" s="22"/>
      <c r="N25" s="22"/>
      <c r="O25" s="23">
        <f t="shared" si="1"/>
        <v>0</v>
      </c>
      <c r="P25" s="22"/>
      <c r="Q25" s="22"/>
      <c r="R25" s="22"/>
      <c r="S25" s="23">
        <f t="shared" si="2"/>
        <v>0</v>
      </c>
      <c r="T25" s="34">
        <f t="shared" si="3"/>
        <v>145</v>
      </c>
      <c r="W25" s="76"/>
      <c r="X25" s="76"/>
      <c r="Y25" s="77"/>
      <c r="Z25" s="76"/>
      <c r="AA25" s="76"/>
      <c r="AB25" s="76"/>
    </row>
    <row r="26" spans="3:28" s="40" customFormat="1" ht="15.75" x14ac:dyDescent="0.25">
      <c r="C26" s="5" t="s">
        <v>60</v>
      </c>
      <c r="D26" s="22">
        <v>25330</v>
      </c>
      <c r="E26" s="22">
        <v>18678</v>
      </c>
      <c r="F26" s="22">
        <v>17828</v>
      </c>
      <c r="G26" s="23">
        <f t="shared" si="0"/>
        <v>61836</v>
      </c>
      <c r="H26" s="22"/>
      <c r="I26" s="22"/>
      <c r="J26" s="22"/>
      <c r="K26" s="23">
        <f t="shared" si="4"/>
        <v>0</v>
      </c>
      <c r="L26" s="22"/>
      <c r="M26" s="22"/>
      <c r="N26" s="22"/>
      <c r="O26" s="23">
        <f t="shared" si="1"/>
        <v>0</v>
      </c>
      <c r="P26" s="22"/>
      <c r="Q26" s="22"/>
      <c r="R26" s="22"/>
      <c r="S26" s="23">
        <f t="shared" si="2"/>
        <v>0</v>
      </c>
      <c r="T26" s="34">
        <f t="shared" si="3"/>
        <v>61836</v>
      </c>
      <c r="W26" s="76"/>
      <c r="X26" s="76"/>
      <c r="Y26" s="77"/>
      <c r="Z26" s="76"/>
      <c r="AA26" s="76"/>
      <c r="AB26" s="76"/>
    </row>
    <row r="27" spans="3:28" s="40" customFormat="1" ht="15.75" x14ac:dyDescent="0.25">
      <c r="C27" s="5" t="s">
        <v>61</v>
      </c>
      <c r="D27" s="22">
        <v>4115</v>
      </c>
      <c r="E27" s="22">
        <v>3221</v>
      </c>
      <c r="F27" s="22">
        <v>2925</v>
      </c>
      <c r="G27" s="23">
        <f t="shared" si="0"/>
        <v>10261</v>
      </c>
      <c r="H27" s="25"/>
      <c r="I27" s="25"/>
      <c r="J27" s="25"/>
      <c r="K27" s="23">
        <f t="shared" si="4"/>
        <v>0</v>
      </c>
      <c r="L27" s="22"/>
      <c r="M27" s="22"/>
      <c r="N27" s="22"/>
      <c r="O27" s="23">
        <f t="shared" si="1"/>
        <v>0</v>
      </c>
      <c r="P27" s="22"/>
      <c r="Q27" s="22"/>
      <c r="R27" s="22"/>
      <c r="S27" s="23">
        <f t="shared" si="2"/>
        <v>0</v>
      </c>
      <c r="T27" s="34">
        <f t="shared" si="3"/>
        <v>10261</v>
      </c>
    </row>
    <row r="28" spans="3:28" s="40" customFormat="1" ht="15.75" x14ac:dyDescent="0.25">
      <c r="C28" s="5" t="s">
        <v>62</v>
      </c>
      <c r="D28" s="22">
        <v>592</v>
      </c>
      <c r="E28" s="22">
        <v>483</v>
      </c>
      <c r="F28" s="22">
        <v>411</v>
      </c>
      <c r="G28" s="23">
        <f t="shared" si="0"/>
        <v>1486</v>
      </c>
      <c r="H28" s="22"/>
      <c r="I28" s="22"/>
      <c r="J28" s="22"/>
      <c r="K28" s="23">
        <f t="shared" si="4"/>
        <v>0</v>
      </c>
      <c r="L28" s="22"/>
      <c r="M28" s="22"/>
      <c r="N28" s="22"/>
      <c r="O28" s="23">
        <f t="shared" si="1"/>
        <v>0</v>
      </c>
      <c r="P28" s="22"/>
      <c r="Q28" s="22"/>
      <c r="R28" s="22"/>
      <c r="S28" s="23">
        <f t="shared" si="2"/>
        <v>0</v>
      </c>
      <c r="T28" s="34">
        <f t="shared" si="3"/>
        <v>1486</v>
      </c>
    </row>
    <row r="29" spans="3:28" ht="15.75" x14ac:dyDescent="0.25">
      <c r="C29" s="5" t="s">
        <v>63</v>
      </c>
      <c r="D29" s="22">
        <v>81</v>
      </c>
      <c r="E29" s="22">
        <v>90</v>
      </c>
      <c r="F29" s="22">
        <v>61</v>
      </c>
      <c r="G29" s="23">
        <f t="shared" si="0"/>
        <v>232</v>
      </c>
      <c r="H29" s="22"/>
      <c r="I29" s="22"/>
      <c r="J29" s="22"/>
      <c r="K29" s="23">
        <f t="shared" si="4"/>
        <v>0</v>
      </c>
      <c r="L29" s="22"/>
      <c r="M29" s="22"/>
      <c r="N29" s="22"/>
      <c r="O29" s="23">
        <f t="shared" si="1"/>
        <v>0</v>
      </c>
      <c r="P29" s="22"/>
      <c r="Q29" s="22"/>
      <c r="R29" s="22"/>
      <c r="S29" s="23">
        <f t="shared" si="2"/>
        <v>0</v>
      </c>
      <c r="T29" s="34">
        <f t="shared" si="3"/>
        <v>232</v>
      </c>
    </row>
    <row r="30" spans="3:28" ht="15.75" x14ac:dyDescent="0.25">
      <c r="C30" s="5" t="s">
        <v>64</v>
      </c>
      <c r="D30" s="22">
        <v>1317</v>
      </c>
      <c r="E30" s="22">
        <v>1082</v>
      </c>
      <c r="F30" s="22">
        <v>1169</v>
      </c>
      <c r="G30" s="23">
        <f t="shared" si="0"/>
        <v>3568</v>
      </c>
      <c r="H30" s="22"/>
      <c r="I30" s="22"/>
      <c r="J30" s="22"/>
      <c r="K30" s="23">
        <f t="shared" si="4"/>
        <v>0</v>
      </c>
      <c r="L30" s="22"/>
      <c r="M30" s="22"/>
      <c r="N30" s="22"/>
      <c r="O30" s="23">
        <f t="shared" si="1"/>
        <v>0</v>
      </c>
      <c r="P30" s="22"/>
      <c r="Q30" s="22"/>
      <c r="R30" s="22"/>
      <c r="S30" s="23">
        <f t="shared" si="2"/>
        <v>0</v>
      </c>
      <c r="T30" s="34">
        <f t="shared" si="3"/>
        <v>3568</v>
      </c>
    </row>
    <row r="31" spans="3:28" ht="15.75" x14ac:dyDescent="0.25">
      <c r="C31" s="5" t="s">
        <v>65</v>
      </c>
      <c r="D31" s="22">
        <v>171</v>
      </c>
      <c r="E31" s="22">
        <v>159</v>
      </c>
      <c r="F31" s="22">
        <v>125</v>
      </c>
      <c r="G31" s="23">
        <f t="shared" si="0"/>
        <v>455</v>
      </c>
      <c r="H31" s="22"/>
      <c r="I31" s="22"/>
      <c r="J31" s="22"/>
      <c r="K31" s="23">
        <f t="shared" si="4"/>
        <v>0</v>
      </c>
      <c r="L31" s="22"/>
      <c r="M31" s="22"/>
      <c r="N31" s="22"/>
      <c r="O31" s="23">
        <f>SUM(L31:N31)</f>
        <v>0</v>
      </c>
      <c r="P31" s="22"/>
      <c r="Q31" s="22"/>
      <c r="R31" s="22"/>
      <c r="S31" s="23">
        <f t="shared" si="2"/>
        <v>0</v>
      </c>
      <c r="T31" s="34">
        <f t="shared" si="3"/>
        <v>455</v>
      </c>
    </row>
    <row r="32" spans="3:28" ht="15.75" x14ac:dyDescent="0.25">
      <c r="C32" s="5" t="s">
        <v>66</v>
      </c>
      <c r="D32" s="22">
        <v>1119</v>
      </c>
      <c r="E32" s="22">
        <v>1417</v>
      </c>
      <c r="F32" s="22">
        <v>937</v>
      </c>
      <c r="G32" s="23">
        <f t="shared" si="0"/>
        <v>3473</v>
      </c>
      <c r="H32" s="25"/>
      <c r="I32" s="25"/>
      <c r="J32" s="25"/>
      <c r="K32" s="23">
        <f t="shared" si="4"/>
        <v>0</v>
      </c>
      <c r="L32" s="40"/>
      <c r="M32" s="22"/>
      <c r="N32" s="22"/>
      <c r="O32" s="23">
        <f>SUM(L32:N32)</f>
        <v>0</v>
      </c>
      <c r="P32" s="22"/>
      <c r="Q32" s="22"/>
      <c r="R32" s="22"/>
      <c r="S32" s="23">
        <f t="shared" si="2"/>
        <v>0</v>
      </c>
      <c r="T32" s="34">
        <f t="shared" si="3"/>
        <v>3473</v>
      </c>
    </row>
    <row r="33" spans="3:22" ht="15.75" x14ac:dyDescent="0.25">
      <c r="C33" s="5" t="s">
        <v>67</v>
      </c>
      <c r="D33" s="22">
        <v>3205</v>
      </c>
      <c r="E33" s="22">
        <v>3597</v>
      </c>
      <c r="F33" s="22">
        <v>3920</v>
      </c>
      <c r="G33" s="23">
        <f t="shared" si="0"/>
        <v>10722</v>
      </c>
      <c r="H33" s="22"/>
      <c r="I33" s="22"/>
      <c r="J33" s="22"/>
      <c r="K33" s="23">
        <f t="shared" si="4"/>
        <v>0</v>
      </c>
      <c r="L33" s="22"/>
      <c r="M33" s="22"/>
      <c r="N33" s="22"/>
      <c r="O33" s="23">
        <f t="shared" si="1"/>
        <v>0</v>
      </c>
      <c r="P33" s="22"/>
      <c r="Q33" s="22"/>
      <c r="R33" s="22"/>
      <c r="S33" s="23">
        <f t="shared" si="2"/>
        <v>0</v>
      </c>
      <c r="T33" s="34">
        <f t="shared" si="3"/>
        <v>10722</v>
      </c>
    </row>
    <row r="34" spans="3:22" ht="15.75" x14ac:dyDescent="0.25">
      <c r="C34" s="51" t="s">
        <v>68</v>
      </c>
      <c r="D34" s="38">
        <f t="shared" ref="D34:T34" si="5">SUM(D7:D33)</f>
        <v>86948</v>
      </c>
      <c r="E34" s="38">
        <f t="shared" si="5"/>
        <v>70985</v>
      </c>
      <c r="F34" s="38">
        <f t="shared" si="5"/>
        <v>68252</v>
      </c>
      <c r="G34" s="38">
        <f t="shared" si="5"/>
        <v>226185</v>
      </c>
      <c r="H34" s="38">
        <f t="shared" si="5"/>
        <v>0</v>
      </c>
      <c r="I34" s="38">
        <f t="shared" si="5"/>
        <v>0</v>
      </c>
      <c r="J34" s="38">
        <f t="shared" si="5"/>
        <v>0</v>
      </c>
      <c r="K34" s="38">
        <f t="shared" si="5"/>
        <v>0</v>
      </c>
      <c r="L34" s="38">
        <f t="shared" si="5"/>
        <v>0</v>
      </c>
      <c r="M34" s="38">
        <f t="shared" si="5"/>
        <v>0</v>
      </c>
      <c r="N34" s="38">
        <f t="shared" si="5"/>
        <v>0</v>
      </c>
      <c r="O34" s="38">
        <f t="shared" si="5"/>
        <v>0</v>
      </c>
      <c r="P34" s="38">
        <f t="shared" si="5"/>
        <v>0</v>
      </c>
      <c r="Q34" s="38">
        <f t="shared" si="5"/>
        <v>0</v>
      </c>
      <c r="R34" s="38">
        <f t="shared" si="5"/>
        <v>0</v>
      </c>
      <c r="S34" s="38">
        <f t="shared" si="5"/>
        <v>0</v>
      </c>
      <c r="T34" s="38">
        <f t="shared" si="5"/>
        <v>226185</v>
      </c>
    </row>
    <row r="35" spans="3:22" ht="15.75" x14ac:dyDescent="0.25">
      <c r="C35" s="3"/>
      <c r="D35" s="4"/>
      <c r="E35" s="4"/>
      <c r="F35" s="4"/>
      <c r="G35" s="9"/>
      <c r="H35" s="4"/>
      <c r="I35" s="4"/>
      <c r="J35" s="4"/>
      <c r="K35" s="9"/>
      <c r="L35" s="4"/>
      <c r="M35" s="4"/>
      <c r="N35" s="4"/>
      <c r="O35" s="9"/>
      <c r="P35" s="79"/>
      <c r="Q35" s="79"/>
      <c r="R35" s="79"/>
      <c r="S35" s="79"/>
    </row>
    <row r="36" spans="3:22" ht="15.75" x14ac:dyDescent="0.25">
      <c r="C36" s="3"/>
      <c r="D36" s="4"/>
      <c r="E36" s="4"/>
      <c r="F36" s="4"/>
      <c r="G36" s="9"/>
      <c r="H36" s="4"/>
      <c r="I36" s="4"/>
      <c r="J36" s="4"/>
      <c r="K36" s="9"/>
      <c r="L36" s="4"/>
      <c r="M36" s="4"/>
      <c r="N36" s="4"/>
      <c r="O36" s="9"/>
      <c r="P36" s="80"/>
      <c r="Q36" s="80"/>
      <c r="R36" s="80"/>
      <c r="S36" s="81"/>
      <c r="V36" s="2"/>
    </row>
    <row r="37" spans="3:22" ht="16.5" thickBot="1" x14ac:dyDescent="0.3">
      <c r="C37" s="3"/>
      <c r="D37" s="4"/>
      <c r="E37" s="4"/>
      <c r="F37" s="4"/>
      <c r="G37" s="9"/>
      <c r="H37" s="4"/>
      <c r="I37" s="4"/>
      <c r="J37" s="4"/>
      <c r="K37" s="9"/>
      <c r="L37" s="4"/>
      <c r="M37" s="4"/>
      <c r="N37" s="4"/>
      <c r="O37" s="9"/>
      <c r="P37" s="80"/>
      <c r="Q37" s="80"/>
      <c r="R37" s="80"/>
      <c r="S37" s="81"/>
    </row>
    <row r="38" spans="3:22" ht="15.75" x14ac:dyDescent="0.25">
      <c r="C38" s="103" t="s">
        <v>69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5"/>
    </row>
    <row r="39" spans="3:22" ht="15.75" x14ac:dyDescent="0.25">
      <c r="C39" s="109" t="s">
        <v>70</v>
      </c>
      <c r="D39" s="106" t="s">
        <v>2</v>
      </c>
      <c r="E39" s="106"/>
      <c r="F39" s="106"/>
      <c r="G39" s="106"/>
      <c r="H39" s="106" t="s">
        <v>3</v>
      </c>
      <c r="I39" s="106"/>
      <c r="J39" s="106"/>
      <c r="K39" s="106"/>
      <c r="L39" s="106" t="s">
        <v>4</v>
      </c>
      <c r="M39" s="106"/>
      <c r="N39" s="106"/>
      <c r="O39" s="106"/>
      <c r="P39" s="106" t="s">
        <v>5</v>
      </c>
      <c r="Q39" s="106"/>
      <c r="R39" s="106"/>
      <c r="S39" s="106"/>
      <c r="T39" s="107" t="s">
        <v>6</v>
      </c>
    </row>
    <row r="40" spans="3:22" ht="16.5" thickBot="1" x14ac:dyDescent="0.3">
      <c r="C40" s="110"/>
      <c r="D40" s="50" t="s">
        <v>7</v>
      </c>
      <c r="E40" s="50" t="s">
        <v>8</v>
      </c>
      <c r="F40" s="50" t="s">
        <v>9</v>
      </c>
      <c r="G40" s="50" t="s">
        <v>10</v>
      </c>
      <c r="H40" s="50" t="s">
        <v>11</v>
      </c>
      <c r="I40" s="50" t="s">
        <v>12</v>
      </c>
      <c r="J40" s="50" t="s">
        <v>13</v>
      </c>
      <c r="K40" s="50" t="s">
        <v>14</v>
      </c>
      <c r="L40" s="50" t="s">
        <v>15</v>
      </c>
      <c r="M40" s="50" t="s">
        <v>16</v>
      </c>
      <c r="N40" s="50" t="s">
        <v>17</v>
      </c>
      <c r="O40" s="50" t="s">
        <v>18</v>
      </c>
      <c r="P40" s="50" t="s">
        <v>19</v>
      </c>
      <c r="Q40" s="50" t="s">
        <v>20</v>
      </c>
      <c r="R40" s="50" t="s">
        <v>21</v>
      </c>
      <c r="S40" s="50" t="s">
        <v>22</v>
      </c>
      <c r="T40" s="108"/>
    </row>
    <row r="41" spans="3:22" ht="15.75" x14ac:dyDescent="0.25">
      <c r="C41" s="6" t="s">
        <v>24</v>
      </c>
      <c r="D41" s="45">
        <v>4425</v>
      </c>
      <c r="E41" s="45">
        <v>4053</v>
      </c>
      <c r="F41" s="33">
        <v>3639</v>
      </c>
      <c r="G41" s="23">
        <f>+SUM(D41:F41)</f>
        <v>12117</v>
      </c>
      <c r="H41" s="39"/>
      <c r="I41" s="46"/>
      <c r="J41" s="39"/>
      <c r="K41" s="23">
        <f>SUM(H41:J41)</f>
        <v>0</v>
      </c>
      <c r="L41" s="39"/>
      <c r="M41" s="39"/>
      <c r="N41" s="39"/>
      <c r="O41" s="23">
        <f>SUM(L41:N41)</f>
        <v>0</v>
      </c>
      <c r="P41" s="69"/>
      <c r="Q41" s="69"/>
      <c r="R41" s="69"/>
      <c r="S41" s="69">
        <f>SUM(P41:R41)</f>
        <v>0</v>
      </c>
      <c r="T41" s="23">
        <f>+SUM(S41,O41,K41,G41)</f>
        <v>12117</v>
      </c>
    </row>
    <row r="42" spans="3:22" ht="15.75" x14ac:dyDescent="0.25">
      <c r="C42" s="5" t="s">
        <v>26</v>
      </c>
      <c r="D42" s="33">
        <v>3034</v>
      </c>
      <c r="E42" s="45">
        <v>3201</v>
      </c>
      <c r="F42" s="33">
        <v>3223</v>
      </c>
      <c r="G42" s="23">
        <f t="shared" ref="G42:G59" si="6">+SUM(D42:F42)</f>
        <v>9458</v>
      </c>
      <c r="H42" s="39"/>
      <c r="I42" s="46"/>
      <c r="J42" s="39"/>
      <c r="K42" s="23">
        <f t="shared" ref="K42:K63" si="7">SUM(H42:J42)</f>
        <v>0</v>
      </c>
      <c r="L42" s="39"/>
      <c r="M42" s="39"/>
      <c r="N42" s="39"/>
      <c r="O42" s="23">
        <f t="shared" ref="O42:O63" si="8">SUM(L42:N42)</f>
        <v>0</v>
      </c>
      <c r="P42" s="69"/>
      <c r="Q42" s="69"/>
      <c r="R42" s="69"/>
      <c r="S42" s="69">
        <f t="shared" ref="S42:S63" si="9">SUM(P42:R42)</f>
        <v>0</v>
      </c>
      <c r="T42" s="23">
        <f t="shared" ref="T42:T63" si="10">+SUM(S42,O42,K42,G42)</f>
        <v>9458</v>
      </c>
    </row>
    <row r="43" spans="3:22" ht="15.75" x14ac:dyDescent="0.25">
      <c r="C43" s="5" t="s">
        <v>28</v>
      </c>
      <c r="D43" s="33">
        <v>39</v>
      </c>
      <c r="E43" s="45">
        <v>40</v>
      </c>
      <c r="F43" s="33">
        <v>47</v>
      </c>
      <c r="G43" s="23">
        <f t="shared" si="6"/>
        <v>126</v>
      </c>
      <c r="H43" s="39"/>
      <c r="I43" s="46"/>
      <c r="J43" s="39"/>
      <c r="K43" s="23">
        <f t="shared" si="7"/>
        <v>0</v>
      </c>
      <c r="L43" s="39"/>
      <c r="M43" s="39"/>
      <c r="N43" s="39"/>
      <c r="O43" s="23">
        <f t="shared" si="8"/>
        <v>0</v>
      </c>
      <c r="P43" s="69"/>
      <c r="Q43" s="69"/>
      <c r="R43" s="69"/>
      <c r="S43" s="69">
        <f t="shared" si="9"/>
        <v>0</v>
      </c>
      <c r="T43" s="23">
        <f t="shared" si="10"/>
        <v>126</v>
      </c>
    </row>
    <row r="44" spans="3:22" ht="15.75" x14ac:dyDescent="0.25">
      <c r="C44" s="5" t="s">
        <v>58</v>
      </c>
      <c r="D44" s="33">
        <v>3356</v>
      </c>
      <c r="E44" s="45">
        <v>2634</v>
      </c>
      <c r="F44" s="33">
        <v>2498</v>
      </c>
      <c r="G44" s="23">
        <f t="shared" si="6"/>
        <v>8488</v>
      </c>
      <c r="H44" s="39"/>
      <c r="I44" s="46"/>
      <c r="J44" s="39"/>
      <c r="K44" s="23">
        <f t="shared" si="7"/>
        <v>0</v>
      </c>
      <c r="L44" s="39"/>
      <c r="M44" s="39"/>
      <c r="N44" s="39"/>
      <c r="O44" s="23">
        <f t="shared" si="8"/>
        <v>0</v>
      </c>
      <c r="P44" s="69"/>
      <c r="Q44" s="69"/>
      <c r="R44" s="69"/>
      <c r="S44" s="69">
        <f t="shared" ref="S44:S50" si="11">SUM(P44:R44)</f>
        <v>0</v>
      </c>
      <c r="T44" s="23">
        <f t="shared" si="10"/>
        <v>8488</v>
      </c>
    </row>
    <row r="45" spans="3:22" ht="15.75" x14ac:dyDescent="0.25">
      <c r="C45" s="5" t="s">
        <v>30</v>
      </c>
      <c r="D45" s="33">
        <v>384</v>
      </c>
      <c r="E45" s="45">
        <v>279</v>
      </c>
      <c r="F45" s="33">
        <v>280</v>
      </c>
      <c r="G45" s="23">
        <f t="shared" si="6"/>
        <v>943</v>
      </c>
      <c r="H45" s="39"/>
      <c r="I45" s="46"/>
      <c r="J45" s="39"/>
      <c r="K45" s="23">
        <f t="shared" si="7"/>
        <v>0</v>
      </c>
      <c r="L45" s="39"/>
      <c r="M45" s="39"/>
      <c r="N45" s="39"/>
      <c r="O45" s="23">
        <f t="shared" si="8"/>
        <v>0</v>
      </c>
      <c r="P45" s="69"/>
      <c r="Q45" s="69"/>
      <c r="R45" s="69"/>
      <c r="S45" s="69">
        <f t="shared" si="11"/>
        <v>0</v>
      </c>
      <c r="T45" s="23">
        <f t="shared" si="10"/>
        <v>943</v>
      </c>
    </row>
    <row r="46" spans="3:22" ht="15.75" x14ac:dyDescent="0.25">
      <c r="C46" s="5" t="s">
        <v>33</v>
      </c>
      <c r="D46" s="33">
        <v>38</v>
      </c>
      <c r="E46" s="45">
        <v>43</v>
      </c>
      <c r="F46" s="33">
        <v>99</v>
      </c>
      <c r="G46" s="23">
        <f t="shared" si="6"/>
        <v>180</v>
      </c>
      <c r="H46" s="39"/>
      <c r="I46" s="46"/>
      <c r="J46" s="39"/>
      <c r="K46" s="23">
        <f t="shared" si="7"/>
        <v>0</v>
      </c>
      <c r="L46" s="39"/>
      <c r="M46" s="39"/>
      <c r="N46" s="39"/>
      <c r="O46" s="23">
        <f t="shared" si="8"/>
        <v>0</v>
      </c>
      <c r="P46" s="69"/>
      <c r="Q46" s="69"/>
      <c r="R46" s="69"/>
      <c r="S46" s="69">
        <f t="shared" si="11"/>
        <v>0</v>
      </c>
      <c r="T46" s="23">
        <f t="shared" si="10"/>
        <v>180</v>
      </c>
    </row>
    <row r="47" spans="3:22" ht="15.75" x14ac:dyDescent="0.25">
      <c r="C47" s="5" t="s">
        <v>35</v>
      </c>
      <c r="D47" s="33">
        <v>60</v>
      </c>
      <c r="E47" s="45">
        <v>39</v>
      </c>
      <c r="F47" s="33">
        <v>38</v>
      </c>
      <c r="G47" s="23">
        <f t="shared" si="6"/>
        <v>137</v>
      </c>
      <c r="H47" s="39"/>
      <c r="I47" s="46"/>
      <c r="J47" s="39"/>
      <c r="K47" s="23">
        <f t="shared" si="7"/>
        <v>0</v>
      </c>
      <c r="L47" s="39"/>
      <c r="M47" s="39"/>
      <c r="N47" s="39"/>
      <c r="O47" s="23">
        <f t="shared" si="8"/>
        <v>0</v>
      </c>
      <c r="P47" s="69"/>
      <c r="Q47" s="69"/>
      <c r="R47" s="69"/>
      <c r="S47" s="69">
        <f t="shared" si="11"/>
        <v>0</v>
      </c>
      <c r="T47" s="23">
        <f t="shared" si="10"/>
        <v>137</v>
      </c>
    </row>
    <row r="48" spans="3:22" ht="15.75" x14ac:dyDescent="0.25">
      <c r="C48" s="5" t="s">
        <v>37</v>
      </c>
      <c r="D48" s="33">
        <v>13</v>
      </c>
      <c r="E48" s="45">
        <v>23</v>
      </c>
      <c r="F48" s="33">
        <v>16</v>
      </c>
      <c r="G48" s="23">
        <f t="shared" si="6"/>
        <v>52</v>
      </c>
      <c r="H48" s="39"/>
      <c r="I48" s="46"/>
      <c r="J48" s="39"/>
      <c r="K48" s="23">
        <f t="shared" si="7"/>
        <v>0</v>
      </c>
      <c r="L48" s="39"/>
      <c r="M48" s="39"/>
      <c r="N48" s="39"/>
      <c r="O48" s="23">
        <f t="shared" si="8"/>
        <v>0</v>
      </c>
      <c r="P48" s="69"/>
      <c r="Q48" s="69"/>
      <c r="R48" s="69"/>
      <c r="S48" s="69">
        <f t="shared" si="11"/>
        <v>0</v>
      </c>
      <c r="T48" s="23">
        <f t="shared" si="10"/>
        <v>52</v>
      </c>
    </row>
    <row r="49" spans="3:20" ht="15.75" x14ac:dyDescent="0.25">
      <c r="C49" s="5" t="s">
        <v>39</v>
      </c>
      <c r="D49" s="33">
        <v>231</v>
      </c>
      <c r="E49" s="45">
        <v>258</v>
      </c>
      <c r="F49" s="33">
        <v>178</v>
      </c>
      <c r="G49" s="23">
        <f t="shared" si="6"/>
        <v>667</v>
      </c>
      <c r="H49" s="39"/>
      <c r="I49" s="46"/>
      <c r="J49" s="39"/>
      <c r="K49" s="23">
        <f t="shared" si="7"/>
        <v>0</v>
      </c>
      <c r="L49" s="39"/>
      <c r="M49" s="39"/>
      <c r="N49" s="39"/>
      <c r="O49" s="23">
        <f t="shared" si="8"/>
        <v>0</v>
      </c>
      <c r="P49" s="69"/>
      <c r="Q49" s="69"/>
      <c r="R49" s="69"/>
      <c r="S49" s="69">
        <f t="shared" si="11"/>
        <v>0</v>
      </c>
      <c r="T49" s="23">
        <f t="shared" si="10"/>
        <v>667</v>
      </c>
    </row>
    <row r="50" spans="3:20" ht="15.75" x14ac:dyDescent="0.25">
      <c r="C50" s="5" t="s">
        <v>41</v>
      </c>
      <c r="D50" s="33">
        <v>75</v>
      </c>
      <c r="E50" s="45">
        <v>62</v>
      </c>
      <c r="F50" s="33">
        <v>56</v>
      </c>
      <c r="G50" s="23">
        <f>+SUM(D50:F50)</f>
        <v>193</v>
      </c>
      <c r="H50" s="39"/>
      <c r="I50" s="46"/>
      <c r="J50" s="39"/>
      <c r="K50" s="23">
        <f t="shared" si="7"/>
        <v>0</v>
      </c>
      <c r="L50" s="39"/>
      <c r="M50" s="39"/>
      <c r="N50" s="39"/>
      <c r="O50" s="23">
        <f t="shared" si="8"/>
        <v>0</v>
      </c>
      <c r="P50" s="69"/>
      <c r="Q50" s="69"/>
      <c r="R50" s="69"/>
      <c r="S50" s="69">
        <f t="shared" si="11"/>
        <v>0</v>
      </c>
      <c r="T50" s="23">
        <f t="shared" si="10"/>
        <v>193</v>
      </c>
    </row>
    <row r="51" spans="3:20" ht="15.75" x14ac:dyDescent="0.25">
      <c r="C51" s="5" t="s">
        <v>59</v>
      </c>
      <c r="D51" s="33">
        <v>24</v>
      </c>
      <c r="E51" s="45">
        <v>36</v>
      </c>
      <c r="F51" s="33">
        <v>35</v>
      </c>
      <c r="G51" s="23">
        <f>+SUM(D51:F51)</f>
        <v>95</v>
      </c>
      <c r="H51" s="24"/>
      <c r="I51" s="47"/>
      <c r="J51" s="24"/>
      <c r="K51" s="23">
        <f t="shared" si="7"/>
        <v>0</v>
      </c>
      <c r="L51" s="24"/>
      <c r="M51" s="24"/>
      <c r="N51" s="24"/>
      <c r="O51" s="23">
        <f t="shared" si="8"/>
        <v>0</v>
      </c>
      <c r="P51" s="69"/>
      <c r="Q51" s="69"/>
      <c r="R51" s="69"/>
      <c r="S51" s="69">
        <f t="shared" si="9"/>
        <v>0</v>
      </c>
      <c r="T51" s="23">
        <f t="shared" si="10"/>
        <v>95</v>
      </c>
    </row>
    <row r="52" spans="3:20" ht="15.75" x14ac:dyDescent="0.25">
      <c r="C52" s="5" t="s">
        <v>60</v>
      </c>
      <c r="D52" s="33">
        <v>2476</v>
      </c>
      <c r="E52" s="45">
        <v>1943</v>
      </c>
      <c r="F52" s="33">
        <v>1833</v>
      </c>
      <c r="G52" s="23">
        <f t="shared" si="6"/>
        <v>6252</v>
      </c>
      <c r="H52" s="24"/>
      <c r="I52" s="47"/>
      <c r="J52" s="24"/>
      <c r="K52" s="23">
        <f t="shared" si="7"/>
        <v>0</v>
      </c>
      <c r="L52" s="24"/>
      <c r="M52" s="24"/>
      <c r="N52" s="24"/>
      <c r="O52" s="23">
        <f t="shared" si="8"/>
        <v>0</v>
      </c>
      <c r="P52" s="82"/>
      <c r="Q52" s="82"/>
      <c r="R52" s="82"/>
      <c r="S52" s="69">
        <f t="shared" si="9"/>
        <v>0</v>
      </c>
      <c r="T52" s="23">
        <f t="shared" si="10"/>
        <v>6252</v>
      </c>
    </row>
    <row r="53" spans="3:20" ht="15.75" x14ac:dyDescent="0.25">
      <c r="C53" s="5" t="s">
        <v>61</v>
      </c>
      <c r="D53" s="33">
        <v>612</v>
      </c>
      <c r="E53" s="45">
        <v>447</v>
      </c>
      <c r="F53" s="33">
        <v>430</v>
      </c>
      <c r="G53" s="23">
        <f t="shared" si="6"/>
        <v>1489</v>
      </c>
      <c r="H53" s="24"/>
      <c r="I53" s="47"/>
      <c r="J53" s="24"/>
      <c r="K53" s="23">
        <f t="shared" si="7"/>
        <v>0</v>
      </c>
      <c r="L53" s="24"/>
      <c r="M53" s="24"/>
      <c r="N53" s="24"/>
      <c r="O53" s="23">
        <f t="shared" si="8"/>
        <v>0</v>
      </c>
      <c r="P53" s="82"/>
      <c r="Q53" s="82"/>
      <c r="R53" s="82"/>
      <c r="S53" s="69">
        <f t="shared" si="9"/>
        <v>0</v>
      </c>
      <c r="T53" s="23">
        <f t="shared" si="10"/>
        <v>1489</v>
      </c>
    </row>
    <row r="54" spans="3:20" ht="15.75" x14ac:dyDescent="0.25">
      <c r="C54" s="5" t="s">
        <v>62</v>
      </c>
      <c r="D54" s="33">
        <v>92</v>
      </c>
      <c r="E54" s="45">
        <v>76</v>
      </c>
      <c r="F54" s="33">
        <v>70</v>
      </c>
      <c r="G54" s="23">
        <f t="shared" si="6"/>
        <v>238</v>
      </c>
      <c r="H54" s="39"/>
      <c r="I54" s="46"/>
      <c r="J54" s="39"/>
      <c r="K54" s="23">
        <f t="shared" si="7"/>
        <v>0</v>
      </c>
      <c r="L54" s="39"/>
      <c r="M54" s="39"/>
      <c r="N54" s="39"/>
      <c r="O54" s="23">
        <f t="shared" si="8"/>
        <v>0</v>
      </c>
      <c r="P54" s="69"/>
      <c r="Q54" s="69"/>
      <c r="R54" s="69"/>
      <c r="S54" s="69">
        <f t="shared" si="9"/>
        <v>0</v>
      </c>
      <c r="T54" s="23">
        <f t="shared" si="10"/>
        <v>238</v>
      </c>
    </row>
    <row r="55" spans="3:20" ht="15.75" x14ac:dyDescent="0.25">
      <c r="C55" s="5" t="s">
        <v>63</v>
      </c>
      <c r="D55" s="33">
        <v>11</v>
      </c>
      <c r="E55" s="45">
        <v>12</v>
      </c>
      <c r="F55" s="33">
        <v>7</v>
      </c>
      <c r="G55" s="23">
        <f t="shared" si="6"/>
        <v>30</v>
      </c>
      <c r="H55" s="24"/>
      <c r="I55" s="47"/>
      <c r="J55" s="24"/>
      <c r="K55" s="23">
        <f t="shared" si="7"/>
        <v>0</v>
      </c>
      <c r="L55" s="24"/>
      <c r="M55" s="24"/>
      <c r="N55" s="24"/>
      <c r="O55" s="23">
        <f t="shared" si="8"/>
        <v>0</v>
      </c>
      <c r="P55" s="82"/>
      <c r="Q55" s="82"/>
      <c r="R55" s="82"/>
      <c r="S55" s="69">
        <f t="shared" si="9"/>
        <v>0</v>
      </c>
      <c r="T55" s="23">
        <f t="shared" si="10"/>
        <v>30</v>
      </c>
    </row>
    <row r="56" spans="3:20" ht="15.75" x14ac:dyDescent="0.25">
      <c r="C56" s="5" t="s">
        <v>64</v>
      </c>
      <c r="D56" s="33">
        <v>511</v>
      </c>
      <c r="E56" s="45">
        <v>432</v>
      </c>
      <c r="F56" s="33">
        <v>448</v>
      </c>
      <c r="G56" s="23">
        <f>+SUM(D56:F56)</f>
        <v>1391</v>
      </c>
      <c r="H56" s="39"/>
      <c r="I56" s="46"/>
      <c r="J56" s="39"/>
      <c r="K56" s="23">
        <f t="shared" si="7"/>
        <v>0</v>
      </c>
      <c r="L56" s="39"/>
      <c r="M56" s="39"/>
      <c r="N56" s="39"/>
      <c r="O56" s="23">
        <f t="shared" si="8"/>
        <v>0</v>
      </c>
      <c r="P56" s="69"/>
      <c r="Q56" s="69"/>
      <c r="R56" s="69"/>
      <c r="S56" s="69">
        <f t="shared" si="9"/>
        <v>0</v>
      </c>
      <c r="T56" s="23">
        <f t="shared" si="10"/>
        <v>1391</v>
      </c>
    </row>
    <row r="57" spans="3:20" ht="15.75" x14ac:dyDescent="0.25">
      <c r="C57" s="5" t="s">
        <v>65</v>
      </c>
      <c r="D57" s="33">
        <v>113</v>
      </c>
      <c r="E57" s="45">
        <v>101</v>
      </c>
      <c r="F57" s="33">
        <v>72</v>
      </c>
      <c r="G57" s="23">
        <f t="shared" si="6"/>
        <v>286</v>
      </c>
      <c r="H57" s="39"/>
      <c r="I57" s="46"/>
      <c r="J57" s="39"/>
      <c r="K57" s="23">
        <f t="shared" si="7"/>
        <v>0</v>
      </c>
      <c r="L57" s="39"/>
      <c r="M57" s="39"/>
      <c r="N57" s="39"/>
      <c r="O57" s="23">
        <f t="shared" si="8"/>
        <v>0</v>
      </c>
      <c r="P57" s="66"/>
      <c r="Q57" s="69"/>
      <c r="R57" s="69"/>
      <c r="S57" s="69">
        <f t="shared" si="9"/>
        <v>0</v>
      </c>
      <c r="T57" s="23">
        <f t="shared" si="10"/>
        <v>286</v>
      </c>
    </row>
    <row r="58" spans="3:20" ht="15.75" x14ac:dyDescent="0.25">
      <c r="C58" s="5" t="s">
        <v>66</v>
      </c>
      <c r="D58" s="33">
        <v>779</v>
      </c>
      <c r="E58" s="45">
        <v>878</v>
      </c>
      <c r="F58" s="33">
        <v>433</v>
      </c>
      <c r="G58" s="23">
        <f>+SUM(D58:F58)</f>
        <v>2090</v>
      </c>
      <c r="H58" s="24"/>
      <c r="I58" s="47"/>
      <c r="J58" s="24"/>
      <c r="K58" s="23">
        <f t="shared" si="7"/>
        <v>0</v>
      </c>
      <c r="L58" s="24"/>
      <c r="M58" s="24"/>
      <c r="N58" s="24"/>
      <c r="O58" s="23">
        <f t="shared" si="8"/>
        <v>0</v>
      </c>
      <c r="P58" s="67"/>
      <c r="Q58" s="82"/>
      <c r="R58" s="82"/>
      <c r="S58" s="69">
        <f t="shared" si="9"/>
        <v>0</v>
      </c>
      <c r="T58" s="23">
        <f t="shared" si="10"/>
        <v>2090</v>
      </c>
    </row>
    <row r="59" spans="3:20" ht="15.75" x14ac:dyDescent="0.25">
      <c r="C59" s="5" t="s">
        <v>67</v>
      </c>
      <c r="D59" s="33">
        <v>1223</v>
      </c>
      <c r="E59" s="45">
        <v>1521</v>
      </c>
      <c r="F59" s="33">
        <v>1657</v>
      </c>
      <c r="G59" s="23">
        <f t="shared" si="6"/>
        <v>4401</v>
      </c>
      <c r="H59" s="24"/>
      <c r="I59" s="47"/>
      <c r="J59" s="24"/>
      <c r="K59" s="23">
        <f t="shared" si="7"/>
        <v>0</v>
      </c>
      <c r="L59" s="24"/>
      <c r="M59" s="24"/>
      <c r="N59" s="24"/>
      <c r="O59" s="23">
        <f t="shared" si="8"/>
        <v>0</v>
      </c>
      <c r="P59" s="82"/>
      <c r="Q59" s="82"/>
      <c r="R59" s="82"/>
      <c r="S59" s="69">
        <f t="shared" si="9"/>
        <v>0</v>
      </c>
      <c r="T59" s="23">
        <f t="shared" si="10"/>
        <v>4401</v>
      </c>
    </row>
    <row r="60" spans="3:20" ht="15.75" x14ac:dyDescent="0.25">
      <c r="C60" s="5" t="s">
        <v>71</v>
      </c>
      <c r="D60" s="33">
        <v>63</v>
      </c>
      <c r="E60" s="45">
        <v>68</v>
      </c>
      <c r="F60" s="33">
        <v>61</v>
      </c>
      <c r="G60" s="23">
        <f>+SUM(D60:F60)</f>
        <v>192</v>
      </c>
      <c r="H60" s="24"/>
      <c r="I60" s="47"/>
      <c r="J60" s="24"/>
      <c r="K60" s="23">
        <f t="shared" si="7"/>
        <v>0</v>
      </c>
      <c r="L60" s="24"/>
      <c r="M60" s="24"/>
      <c r="N60" s="24"/>
      <c r="O60" s="23">
        <f t="shared" si="8"/>
        <v>0</v>
      </c>
      <c r="P60" s="82"/>
      <c r="Q60" s="82"/>
      <c r="R60" s="82"/>
      <c r="S60" s="69">
        <f t="shared" si="9"/>
        <v>0</v>
      </c>
      <c r="T60" s="23">
        <f t="shared" si="10"/>
        <v>192</v>
      </c>
    </row>
    <row r="61" spans="3:20" ht="15.75" x14ac:dyDescent="0.25">
      <c r="C61" s="5" t="s">
        <v>72</v>
      </c>
      <c r="D61" s="33">
        <v>257</v>
      </c>
      <c r="E61" s="45">
        <v>163</v>
      </c>
      <c r="F61" s="33">
        <v>209</v>
      </c>
      <c r="G61" s="23">
        <f t="shared" ref="G61:G63" si="12">F61+E61+D61</f>
        <v>629</v>
      </c>
      <c r="H61" s="24"/>
      <c r="I61" s="24"/>
      <c r="J61" s="24"/>
      <c r="K61" s="23">
        <f t="shared" si="7"/>
        <v>0</v>
      </c>
      <c r="L61" s="24"/>
      <c r="M61" s="24"/>
      <c r="N61" s="24"/>
      <c r="O61" s="23">
        <f t="shared" si="8"/>
        <v>0</v>
      </c>
      <c r="P61" s="82"/>
      <c r="Q61" s="82"/>
      <c r="R61" s="82"/>
      <c r="S61" s="69">
        <f t="shared" si="9"/>
        <v>0</v>
      </c>
      <c r="T61" s="23">
        <f t="shared" si="10"/>
        <v>629</v>
      </c>
    </row>
    <row r="62" spans="3:20" ht="15.75" x14ac:dyDescent="0.25">
      <c r="C62" s="5" t="s">
        <v>73</v>
      </c>
      <c r="D62" s="33">
        <v>10</v>
      </c>
      <c r="E62" s="45">
        <v>4</v>
      </c>
      <c r="F62" s="33">
        <v>9</v>
      </c>
      <c r="G62" s="23">
        <f t="shared" si="12"/>
        <v>23</v>
      </c>
      <c r="H62" s="24"/>
      <c r="I62" s="24"/>
      <c r="J62" s="24"/>
      <c r="K62" s="23">
        <f t="shared" si="7"/>
        <v>0</v>
      </c>
      <c r="L62" s="24"/>
      <c r="M62" s="24"/>
      <c r="N62" s="24"/>
      <c r="O62" s="23">
        <f t="shared" si="8"/>
        <v>0</v>
      </c>
      <c r="P62" s="82"/>
      <c r="Q62" s="82"/>
      <c r="R62" s="82"/>
      <c r="S62" s="69">
        <f t="shared" si="9"/>
        <v>0</v>
      </c>
      <c r="T62" s="23">
        <f t="shared" si="10"/>
        <v>23</v>
      </c>
    </row>
    <row r="63" spans="3:20" ht="15.75" x14ac:dyDescent="0.25">
      <c r="C63" s="5" t="s">
        <v>74</v>
      </c>
      <c r="D63" s="33">
        <v>39</v>
      </c>
      <c r="E63" s="45">
        <v>26</v>
      </c>
      <c r="F63" s="33">
        <v>20</v>
      </c>
      <c r="G63" s="23">
        <f t="shared" si="12"/>
        <v>85</v>
      </c>
      <c r="H63" s="24"/>
      <c r="I63" s="24"/>
      <c r="J63" s="24"/>
      <c r="K63" s="23">
        <f t="shared" si="7"/>
        <v>0</v>
      </c>
      <c r="L63" s="24"/>
      <c r="M63" s="24"/>
      <c r="N63" s="24"/>
      <c r="O63" s="23">
        <f t="shared" si="8"/>
        <v>0</v>
      </c>
      <c r="P63" s="82"/>
      <c r="Q63" s="82"/>
      <c r="R63" s="82"/>
      <c r="S63" s="69">
        <f t="shared" si="9"/>
        <v>0</v>
      </c>
      <c r="T63" s="23">
        <f t="shared" si="10"/>
        <v>85</v>
      </c>
    </row>
    <row r="64" spans="3:20" ht="15.75" x14ac:dyDescent="0.25">
      <c r="C64" s="51" t="s">
        <v>68</v>
      </c>
      <c r="D64" s="34">
        <f t="shared" ref="D64:S64" si="13">+SUM(D41:D63)</f>
        <v>17865</v>
      </c>
      <c r="E64" s="34">
        <f t="shared" si="13"/>
        <v>16339</v>
      </c>
      <c r="F64" s="34">
        <f t="shared" si="13"/>
        <v>15358</v>
      </c>
      <c r="G64" s="34">
        <f t="shared" si="13"/>
        <v>49562</v>
      </c>
      <c r="H64" s="34">
        <f t="shared" si="13"/>
        <v>0</v>
      </c>
      <c r="I64" s="34">
        <f t="shared" si="13"/>
        <v>0</v>
      </c>
      <c r="J64" s="34">
        <f t="shared" si="13"/>
        <v>0</v>
      </c>
      <c r="K64" s="34">
        <f t="shared" si="13"/>
        <v>0</v>
      </c>
      <c r="L64" s="34">
        <f t="shared" si="13"/>
        <v>0</v>
      </c>
      <c r="M64" s="34">
        <f t="shared" si="13"/>
        <v>0</v>
      </c>
      <c r="N64" s="34">
        <f t="shared" si="13"/>
        <v>0</v>
      </c>
      <c r="O64" s="34">
        <f t="shared" si="13"/>
        <v>0</v>
      </c>
      <c r="P64" s="34">
        <f t="shared" si="13"/>
        <v>0</v>
      </c>
      <c r="Q64" s="34">
        <f t="shared" si="13"/>
        <v>0</v>
      </c>
      <c r="R64" s="34">
        <f t="shared" si="13"/>
        <v>0</v>
      </c>
      <c r="S64" s="34">
        <f t="shared" si="13"/>
        <v>0</v>
      </c>
      <c r="T64" s="23">
        <f>+SUM(S64,O64,K64,G64)</f>
        <v>49562</v>
      </c>
    </row>
    <row r="65" spans="3:20" ht="15.75" x14ac:dyDescent="0.25">
      <c r="C65" s="3"/>
      <c r="D65" s="4"/>
      <c r="E65" s="4"/>
      <c r="F65" s="4"/>
      <c r="G65" s="9"/>
      <c r="H65" s="4"/>
      <c r="I65" s="4"/>
      <c r="J65" s="4"/>
      <c r="K65" s="9"/>
      <c r="L65" s="4"/>
      <c r="M65" s="4"/>
      <c r="N65" s="4"/>
      <c r="O65" s="9"/>
      <c r="P65" s="80"/>
      <c r="Q65" s="80"/>
      <c r="R65" s="80"/>
      <c r="S65" s="81"/>
    </row>
    <row r="66" spans="3:20" ht="15.75" x14ac:dyDescent="0.25">
      <c r="C66" s="3"/>
      <c r="D66" s="4"/>
      <c r="E66" s="4"/>
      <c r="F66" s="4"/>
      <c r="G66" s="9"/>
      <c r="H66" s="4"/>
      <c r="I66" s="4"/>
      <c r="J66" s="4"/>
      <c r="K66" s="9"/>
      <c r="L66" s="4"/>
      <c r="M66" s="4"/>
      <c r="N66" s="4"/>
      <c r="O66" s="9"/>
      <c r="P66" s="80"/>
      <c r="Q66" s="80"/>
      <c r="R66" s="80"/>
      <c r="S66" s="81"/>
    </row>
    <row r="67" spans="3:20" ht="16.5" thickBot="1" x14ac:dyDescent="0.3">
      <c r="C67" s="3"/>
      <c r="D67" s="4"/>
      <c r="E67" s="4"/>
      <c r="F67" s="4"/>
      <c r="G67" s="9"/>
      <c r="H67" s="4"/>
      <c r="I67" s="4"/>
      <c r="J67" s="4"/>
      <c r="K67" s="9"/>
      <c r="L67" s="4"/>
      <c r="M67" s="4"/>
      <c r="N67" s="4"/>
      <c r="O67" s="9"/>
      <c r="P67" s="80"/>
      <c r="Q67" s="80"/>
      <c r="R67" s="80"/>
      <c r="S67" s="81"/>
    </row>
    <row r="68" spans="3:20" ht="15.75" x14ac:dyDescent="0.25">
      <c r="C68" s="103" t="s">
        <v>75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5"/>
    </row>
    <row r="69" spans="3:20" ht="15.75" x14ac:dyDescent="0.25">
      <c r="C69" s="109" t="s">
        <v>70</v>
      </c>
      <c r="D69" s="106" t="s">
        <v>2</v>
      </c>
      <c r="E69" s="106"/>
      <c r="F69" s="106"/>
      <c r="G69" s="106"/>
      <c r="H69" s="106" t="s">
        <v>3</v>
      </c>
      <c r="I69" s="106"/>
      <c r="J69" s="106"/>
      <c r="K69" s="106"/>
      <c r="L69" s="106" t="s">
        <v>4</v>
      </c>
      <c r="M69" s="106"/>
      <c r="N69" s="106"/>
      <c r="O69" s="106"/>
      <c r="P69" s="106" t="s">
        <v>5</v>
      </c>
      <c r="Q69" s="106"/>
      <c r="R69" s="106"/>
      <c r="S69" s="106"/>
      <c r="T69" s="107" t="s">
        <v>6</v>
      </c>
    </row>
    <row r="70" spans="3:20" ht="16.5" thickBot="1" x14ac:dyDescent="0.3">
      <c r="C70" s="110"/>
      <c r="D70" s="50" t="s">
        <v>7</v>
      </c>
      <c r="E70" s="50" t="s">
        <v>8</v>
      </c>
      <c r="F70" s="50" t="s">
        <v>9</v>
      </c>
      <c r="G70" s="50" t="s">
        <v>10</v>
      </c>
      <c r="H70" s="50" t="s">
        <v>11</v>
      </c>
      <c r="I70" s="50" t="s">
        <v>12</v>
      </c>
      <c r="J70" s="50" t="s">
        <v>13</v>
      </c>
      <c r="K70" s="50" t="s">
        <v>14</v>
      </c>
      <c r="L70" s="50" t="s">
        <v>15</v>
      </c>
      <c r="M70" s="50" t="s">
        <v>16</v>
      </c>
      <c r="N70" s="50" t="s">
        <v>17</v>
      </c>
      <c r="O70" s="50" t="s">
        <v>18</v>
      </c>
      <c r="P70" s="50" t="s">
        <v>19</v>
      </c>
      <c r="Q70" s="50" t="s">
        <v>20</v>
      </c>
      <c r="R70" s="50" t="s">
        <v>21</v>
      </c>
      <c r="S70" s="50" t="s">
        <v>22</v>
      </c>
      <c r="T70" s="108"/>
    </row>
    <row r="71" spans="3:20" ht="15.75" x14ac:dyDescent="0.25">
      <c r="C71" s="5" t="s">
        <v>30</v>
      </c>
      <c r="D71" s="22">
        <v>259</v>
      </c>
      <c r="E71" s="22">
        <v>170</v>
      </c>
      <c r="F71" s="22">
        <v>184</v>
      </c>
      <c r="G71" s="38">
        <f>+SUM(D71:F71)</f>
        <v>613</v>
      </c>
      <c r="H71" s="27"/>
      <c r="I71" s="27"/>
      <c r="J71" s="52"/>
      <c r="K71" s="38">
        <f>SUM(H71:J71)</f>
        <v>0</v>
      </c>
      <c r="L71" s="22"/>
      <c r="M71" s="22"/>
      <c r="N71" s="22"/>
      <c r="O71" s="38">
        <f>SUM(L71:N71)</f>
        <v>0</v>
      </c>
      <c r="P71" s="74"/>
      <c r="Q71" s="74"/>
      <c r="R71" s="74"/>
      <c r="S71" s="66">
        <f>SUM(P71:R71)</f>
        <v>0</v>
      </c>
      <c r="T71" s="38">
        <f>+SUM(S71,O71,K71,G71)</f>
        <v>613</v>
      </c>
    </row>
    <row r="72" spans="3:20" ht="15.75" x14ac:dyDescent="0.25">
      <c r="C72" s="5" t="s">
        <v>59</v>
      </c>
      <c r="D72" s="22">
        <v>2</v>
      </c>
      <c r="E72" s="22">
        <v>0</v>
      </c>
      <c r="F72" s="22">
        <v>0</v>
      </c>
      <c r="G72" s="38">
        <f t="shared" ref="G72:G75" si="14">+SUM(D72:F72)</f>
        <v>2</v>
      </c>
      <c r="H72" s="22"/>
      <c r="I72" s="35"/>
      <c r="J72" s="22"/>
      <c r="K72" s="38">
        <f t="shared" ref="K72:K76" si="15">SUM(H72:J72)</f>
        <v>0</v>
      </c>
      <c r="L72" s="22"/>
      <c r="M72" s="22"/>
      <c r="N72" s="22"/>
      <c r="O72" s="38">
        <f t="shared" ref="O72:O76" si="16">SUM(L72:N72)</f>
        <v>0</v>
      </c>
      <c r="P72" s="90"/>
      <c r="Q72" s="90"/>
      <c r="R72" s="90"/>
      <c r="S72" s="66">
        <f t="shared" ref="S72:S76" si="17">SUM(P72:R72)</f>
        <v>0</v>
      </c>
      <c r="T72" s="38">
        <f t="shared" ref="T72:T76" si="18">+SUM(S72,O72,K72,G72)</f>
        <v>2</v>
      </c>
    </row>
    <row r="73" spans="3:20" ht="15.75" x14ac:dyDescent="0.25">
      <c r="C73" s="5" t="s">
        <v>60</v>
      </c>
      <c r="D73" s="22">
        <v>5810</v>
      </c>
      <c r="E73" s="22">
        <v>4145</v>
      </c>
      <c r="F73" s="22">
        <v>3925</v>
      </c>
      <c r="G73" s="38">
        <f t="shared" si="14"/>
        <v>13880</v>
      </c>
      <c r="H73" s="35"/>
      <c r="I73" s="35"/>
      <c r="J73" s="22"/>
      <c r="K73" s="38">
        <f t="shared" si="15"/>
        <v>0</v>
      </c>
      <c r="L73" s="22"/>
      <c r="M73" s="22"/>
      <c r="N73" s="22"/>
      <c r="O73" s="38">
        <f t="shared" si="16"/>
        <v>0</v>
      </c>
      <c r="P73" s="90"/>
      <c r="Q73" s="90"/>
      <c r="R73" s="90"/>
      <c r="S73" s="66">
        <f t="shared" si="17"/>
        <v>0</v>
      </c>
      <c r="T73" s="38">
        <f t="shared" si="18"/>
        <v>13880</v>
      </c>
    </row>
    <row r="74" spans="3:20" ht="15.75" x14ac:dyDescent="0.25">
      <c r="C74" s="5" t="s">
        <v>61</v>
      </c>
      <c r="D74" s="22">
        <v>579</v>
      </c>
      <c r="E74" s="22">
        <v>454</v>
      </c>
      <c r="F74" s="22">
        <v>427</v>
      </c>
      <c r="G74" s="38">
        <f t="shared" si="14"/>
        <v>1460</v>
      </c>
      <c r="H74" s="27"/>
      <c r="I74" s="27"/>
      <c r="J74" s="22"/>
      <c r="K74" s="38">
        <f t="shared" si="15"/>
        <v>0</v>
      </c>
      <c r="L74" s="22"/>
      <c r="M74" s="22"/>
      <c r="N74" s="22"/>
      <c r="O74" s="38">
        <f t="shared" si="16"/>
        <v>0</v>
      </c>
      <c r="P74" s="91"/>
      <c r="Q74" s="91"/>
      <c r="R74" s="91"/>
      <c r="S74" s="66">
        <f t="shared" si="17"/>
        <v>0</v>
      </c>
      <c r="T74" s="38">
        <f t="shared" si="18"/>
        <v>1460</v>
      </c>
    </row>
    <row r="75" spans="3:20" ht="15.75" x14ac:dyDescent="0.25">
      <c r="C75" s="5" t="s">
        <v>62</v>
      </c>
      <c r="D75" s="22">
        <v>87</v>
      </c>
      <c r="E75" s="22">
        <v>72</v>
      </c>
      <c r="F75" s="22">
        <v>65</v>
      </c>
      <c r="G75" s="38">
        <f t="shared" si="14"/>
        <v>224</v>
      </c>
      <c r="H75" s="35"/>
      <c r="I75" s="35"/>
      <c r="J75" s="22"/>
      <c r="K75" s="38">
        <f t="shared" si="15"/>
        <v>0</v>
      </c>
      <c r="L75" s="22"/>
      <c r="M75" s="22"/>
      <c r="N75" s="22"/>
      <c r="O75" s="38">
        <f t="shared" si="16"/>
        <v>0</v>
      </c>
      <c r="P75" s="90"/>
      <c r="Q75" s="90"/>
      <c r="R75" s="90"/>
      <c r="S75" s="66">
        <f t="shared" si="17"/>
        <v>0</v>
      </c>
      <c r="T75" s="38">
        <f t="shared" si="18"/>
        <v>224</v>
      </c>
    </row>
    <row r="76" spans="3:20" ht="15.75" x14ac:dyDescent="0.25">
      <c r="C76" s="5" t="s">
        <v>63</v>
      </c>
      <c r="D76" s="22">
        <v>6</v>
      </c>
      <c r="E76" s="22">
        <v>8</v>
      </c>
      <c r="F76" s="22">
        <v>7</v>
      </c>
      <c r="G76" s="38">
        <f>+SUM(D76:F76)</f>
        <v>21</v>
      </c>
      <c r="H76" s="27"/>
      <c r="I76" s="27"/>
      <c r="J76" s="22"/>
      <c r="K76" s="38">
        <f t="shared" si="15"/>
        <v>0</v>
      </c>
      <c r="L76" s="22"/>
      <c r="M76" s="22"/>
      <c r="N76" s="22"/>
      <c r="O76" s="38">
        <f t="shared" si="16"/>
        <v>0</v>
      </c>
      <c r="P76" s="91"/>
      <c r="Q76" s="91"/>
      <c r="R76" s="91"/>
      <c r="S76" s="66">
        <f t="shared" si="17"/>
        <v>0</v>
      </c>
      <c r="T76" s="38">
        <f t="shared" si="18"/>
        <v>21</v>
      </c>
    </row>
    <row r="77" spans="3:20" ht="15.75" x14ac:dyDescent="0.25">
      <c r="C77" s="51" t="s">
        <v>68</v>
      </c>
      <c r="D77" s="38">
        <f t="shared" ref="D77:T77" si="19">SUM(D71:D76)</f>
        <v>6743</v>
      </c>
      <c r="E77" s="38">
        <f t="shared" si="19"/>
        <v>4849</v>
      </c>
      <c r="F77" s="38">
        <f>SUM(F71:F76)</f>
        <v>4608</v>
      </c>
      <c r="G77" s="38">
        <f t="shared" si="19"/>
        <v>16200</v>
      </c>
      <c r="H77" s="38">
        <f t="shared" si="19"/>
        <v>0</v>
      </c>
      <c r="I77" s="38">
        <f t="shared" si="19"/>
        <v>0</v>
      </c>
      <c r="J77" s="38">
        <f>SUM(J71:J76)</f>
        <v>0</v>
      </c>
      <c r="K77" s="38">
        <f t="shared" si="19"/>
        <v>0</v>
      </c>
      <c r="L77" s="38">
        <f t="shared" si="19"/>
        <v>0</v>
      </c>
      <c r="M77" s="38">
        <f t="shared" si="19"/>
        <v>0</v>
      </c>
      <c r="N77" s="38">
        <f t="shared" si="19"/>
        <v>0</v>
      </c>
      <c r="O77" s="38">
        <f t="shared" si="19"/>
        <v>0</v>
      </c>
      <c r="P77" s="38">
        <f t="shared" si="19"/>
        <v>0</v>
      </c>
      <c r="Q77" s="38">
        <f t="shared" si="19"/>
        <v>0</v>
      </c>
      <c r="R77" s="38">
        <f t="shared" si="19"/>
        <v>0</v>
      </c>
      <c r="S77" s="38">
        <f t="shared" si="19"/>
        <v>0</v>
      </c>
      <c r="T77" s="38">
        <f t="shared" si="19"/>
        <v>16200</v>
      </c>
    </row>
    <row r="78" spans="3:20" ht="15.75" x14ac:dyDescent="0.25">
      <c r="C78" s="3"/>
      <c r="D78" s="4"/>
      <c r="E78" s="4"/>
      <c r="F78" s="4"/>
      <c r="G78" s="9"/>
      <c r="H78" s="4"/>
      <c r="I78" s="4"/>
      <c r="J78" s="4"/>
      <c r="K78" s="9"/>
      <c r="L78" s="4"/>
      <c r="M78" s="4"/>
      <c r="N78" s="4"/>
      <c r="O78" s="9"/>
      <c r="P78" s="80"/>
      <c r="Q78" s="80"/>
      <c r="R78" s="80"/>
      <c r="S78" s="81"/>
    </row>
    <row r="79" spans="3:20" ht="16.5" thickBot="1" x14ac:dyDescent="0.3">
      <c r="C79" s="3"/>
      <c r="D79" s="4"/>
      <c r="E79" s="4"/>
      <c r="F79" s="4"/>
      <c r="G79" s="9"/>
      <c r="H79" s="4"/>
      <c r="I79" s="4"/>
      <c r="J79" s="4"/>
      <c r="K79" s="9"/>
      <c r="L79" s="4"/>
      <c r="M79" s="4"/>
      <c r="N79" s="4"/>
      <c r="O79" s="9"/>
      <c r="P79" s="80"/>
      <c r="Q79" s="80"/>
      <c r="R79" s="80"/>
      <c r="S79" s="81"/>
    </row>
    <row r="80" spans="3:20" ht="15.75" x14ac:dyDescent="0.25">
      <c r="C80" s="103" t="s">
        <v>76</v>
      </c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5"/>
    </row>
    <row r="81" spans="3:20" ht="15.75" x14ac:dyDescent="0.25">
      <c r="C81" s="109" t="s">
        <v>70</v>
      </c>
      <c r="D81" s="106" t="s">
        <v>2</v>
      </c>
      <c r="E81" s="106"/>
      <c r="F81" s="106"/>
      <c r="G81" s="106"/>
      <c r="H81" s="106" t="s">
        <v>3</v>
      </c>
      <c r="I81" s="106"/>
      <c r="J81" s="106"/>
      <c r="K81" s="106"/>
      <c r="L81" s="106" t="s">
        <v>4</v>
      </c>
      <c r="M81" s="106"/>
      <c r="N81" s="106"/>
      <c r="O81" s="106"/>
      <c r="P81" s="106" t="s">
        <v>5</v>
      </c>
      <c r="Q81" s="106"/>
      <c r="R81" s="106"/>
      <c r="S81" s="106"/>
      <c r="T81" s="107" t="s">
        <v>6</v>
      </c>
    </row>
    <row r="82" spans="3:20" ht="16.5" thickBot="1" x14ac:dyDescent="0.3">
      <c r="C82" s="110"/>
      <c r="D82" s="50" t="s">
        <v>7</v>
      </c>
      <c r="E82" s="50" t="s">
        <v>8</v>
      </c>
      <c r="F82" s="50" t="s">
        <v>9</v>
      </c>
      <c r="G82" s="50" t="s">
        <v>10</v>
      </c>
      <c r="H82" s="50" t="s">
        <v>11</v>
      </c>
      <c r="I82" s="50" t="s">
        <v>12</v>
      </c>
      <c r="J82" s="50" t="s">
        <v>13</v>
      </c>
      <c r="K82" s="50" t="s">
        <v>14</v>
      </c>
      <c r="L82" s="50" t="s">
        <v>15</v>
      </c>
      <c r="M82" s="50" t="s">
        <v>16</v>
      </c>
      <c r="N82" s="50" t="s">
        <v>17</v>
      </c>
      <c r="O82" s="50" t="s">
        <v>18</v>
      </c>
      <c r="P82" s="50" t="s">
        <v>19</v>
      </c>
      <c r="Q82" s="50" t="s">
        <v>20</v>
      </c>
      <c r="R82" s="50" t="s">
        <v>21</v>
      </c>
      <c r="S82" s="50" t="s">
        <v>22</v>
      </c>
      <c r="T82" s="108"/>
    </row>
    <row r="83" spans="3:20" ht="15.75" x14ac:dyDescent="0.25">
      <c r="C83" s="5" t="s">
        <v>30</v>
      </c>
      <c r="D83" s="22">
        <v>243</v>
      </c>
      <c r="E83" s="22">
        <v>176</v>
      </c>
      <c r="F83" s="22">
        <v>188</v>
      </c>
      <c r="G83" s="38">
        <f>+SUM(D83:F83)</f>
        <v>607</v>
      </c>
      <c r="H83" s="27"/>
      <c r="I83" s="27"/>
      <c r="J83" s="41"/>
      <c r="K83" s="38">
        <f>SUM(H83:J83)</f>
        <v>0</v>
      </c>
      <c r="L83" s="22"/>
      <c r="M83" s="22"/>
      <c r="N83" s="22"/>
      <c r="O83" s="38">
        <f>SUM(L83:N83)</f>
        <v>0</v>
      </c>
      <c r="P83" s="74"/>
      <c r="Q83" s="74"/>
      <c r="R83" s="74"/>
      <c r="S83" s="66">
        <f>SUM(P83:R83)</f>
        <v>0</v>
      </c>
      <c r="T83" s="38">
        <f t="shared" ref="T83:T88" si="20">SUM(G83,O83,K83, S83)</f>
        <v>607</v>
      </c>
    </row>
    <row r="84" spans="3:20" ht="15.75" x14ac:dyDescent="0.25">
      <c r="C84" s="5" t="s">
        <v>59</v>
      </c>
      <c r="D84" s="22">
        <v>2</v>
      </c>
      <c r="E84" s="22">
        <v>0</v>
      </c>
      <c r="F84" s="22">
        <v>1</v>
      </c>
      <c r="G84" s="38">
        <f t="shared" ref="G84:G88" si="21">+SUM(D84:F84)</f>
        <v>3</v>
      </c>
      <c r="H84" s="35"/>
      <c r="I84" s="35"/>
      <c r="J84" s="42"/>
      <c r="K84" s="38">
        <f t="shared" ref="K84:K88" si="22">SUM(H84:J84)</f>
        <v>0</v>
      </c>
      <c r="L84" s="22"/>
      <c r="M84" s="22"/>
      <c r="N84" s="22"/>
      <c r="O84" s="38">
        <f t="shared" ref="O84:O88" si="23">SUM(L84:N84)</f>
        <v>0</v>
      </c>
      <c r="P84" s="90"/>
      <c r="Q84" s="90"/>
      <c r="R84" s="90"/>
      <c r="S84" s="66">
        <f t="shared" ref="S84:S88" si="24">SUM(P84:R84)</f>
        <v>0</v>
      </c>
      <c r="T84" s="38">
        <f t="shared" si="20"/>
        <v>3</v>
      </c>
    </row>
    <row r="85" spans="3:20" ht="15.75" x14ac:dyDescent="0.25">
      <c r="C85" s="5" t="s">
        <v>60</v>
      </c>
      <c r="D85" s="22">
        <v>3068</v>
      </c>
      <c r="E85" s="22">
        <v>2172</v>
      </c>
      <c r="F85" s="22">
        <v>1928</v>
      </c>
      <c r="G85" s="38">
        <f t="shared" si="21"/>
        <v>7168</v>
      </c>
      <c r="H85" s="35"/>
      <c r="I85" s="35"/>
      <c r="J85" s="43"/>
      <c r="K85" s="38">
        <f t="shared" si="22"/>
        <v>0</v>
      </c>
      <c r="L85" s="22"/>
      <c r="M85" s="22"/>
      <c r="N85" s="22"/>
      <c r="O85" s="38">
        <f t="shared" si="23"/>
        <v>0</v>
      </c>
      <c r="P85" s="90"/>
      <c r="Q85" s="90"/>
      <c r="R85" s="90"/>
      <c r="S85" s="66">
        <f t="shared" si="24"/>
        <v>0</v>
      </c>
      <c r="T85" s="38">
        <f t="shared" si="20"/>
        <v>7168</v>
      </c>
    </row>
    <row r="86" spans="3:20" ht="15.75" x14ac:dyDescent="0.25">
      <c r="C86" s="5" t="s">
        <v>61</v>
      </c>
      <c r="D86" s="22">
        <v>434</v>
      </c>
      <c r="E86" s="22">
        <v>330</v>
      </c>
      <c r="F86" s="22">
        <v>308</v>
      </c>
      <c r="G86" s="38">
        <f>+SUM(D86:F86)</f>
        <v>1072</v>
      </c>
      <c r="H86" s="27"/>
      <c r="I86" s="27"/>
      <c r="J86" s="44"/>
      <c r="K86" s="38">
        <f t="shared" si="22"/>
        <v>0</v>
      </c>
      <c r="L86" s="22"/>
      <c r="M86" s="22"/>
      <c r="N86" s="22"/>
      <c r="O86" s="38">
        <f t="shared" si="23"/>
        <v>0</v>
      </c>
      <c r="P86" s="91"/>
      <c r="Q86" s="91"/>
      <c r="R86" s="91"/>
      <c r="S86" s="66">
        <f t="shared" si="24"/>
        <v>0</v>
      </c>
      <c r="T86" s="38">
        <f t="shared" si="20"/>
        <v>1072</v>
      </c>
    </row>
    <row r="87" spans="3:20" ht="15.75" x14ac:dyDescent="0.25">
      <c r="C87" s="5" t="s">
        <v>62</v>
      </c>
      <c r="D87" s="22">
        <v>56</v>
      </c>
      <c r="E87" s="22">
        <v>46</v>
      </c>
      <c r="F87" s="22">
        <v>26</v>
      </c>
      <c r="G87" s="38">
        <f t="shared" si="21"/>
        <v>128</v>
      </c>
      <c r="H87" s="35"/>
      <c r="I87" s="35"/>
      <c r="J87" s="36"/>
      <c r="K87" s="38">
        <f t="shared" si="22"/>
        <v>0</v>
      </c>
      <c r="L87" s="22"/>
      <c r="M87" s="22"/>
      <c r="N87" s="22"/>
      <c r="O87" s="38">
        <f t="shared" si="23"/>
        <v>0</v>
      </c>
      <c r="P87" s="90"/>
      <c r="Q87" s="90"/>
      <c r="R87" s="90"/>
      <c r="S87" s="66">
        <f t="shared" si="24"/>
        <v>0</v>
      </c>
      <c r="T87" s="38">
        <f t="shared" si="20"/>
        <v>128</v>
      </c>
    </row>
    <row r="88" spans="3:20" ht="15.75" x14ac:dyDescent="0.25">
      <c r="C88" s="5" t="s">
        <v>63</v>
      </c>
      <c r="D88" s="22">
        <v>5</v>
      </c>
      <c r="E88" s="22">
        <v>4</v>
      </c>
      <c r="F88" s="22">
        <v>1</v>
      </c>
      <c r="G88" s="38">
        <f t="shared" si="21"/>
        <v>10</v>
      </c>
      <c r="H88" s="27"/>
      <c r="I88" s="27"/>
      <c r="J88" s="37"/>
      <c r="K88" s="38">
        <f t="shared" si="22"/>
        <v>0</v>
      </c>
      <c r="L88" s="22"/>
      <c r="M88" s="22"/>
      <c r="N88" s="22"/>
      <c r="O88" s="38">
        <f t="shared" si="23"/>
        <v>0</v>
      </c>
      <c r="P88" s="91"/>
      <c r="Q88" s="91"/>
      <c r="R88" s="91"/>
      <c r="S88" s="66">
        <f t="shared" si="24"/>
        <v>0</v>
      </c>
      <c r="T88" s="38">
        <f t="shared" si="20"/>
        <v>10</v>
      </c>
    </row>
    <row r="89" spans="3:20" ht="15.75" x14ac:dyDescent="0.25">
      <c r="C89" s="51" t="s">
        <v>68</v>
      </c>
      <c r="D89" s="38">
        <f t="shared" ref="D89:T89" si="25">SUM(D83:D88)</f>
        <v>3808</v>
      </c>
      <c r="E89" s="38">
        <f>SUM(E83:E88)</f>
        <v>2728</v>
      </c>
      <c r="F89" s="38">
        <f t="shared" si="25"/>
        <v>2452</v>
      </c>
      <c r="G89" s="38">
        <f t="shared" si="25"/>
        <v>8988</v>
      </c>
      <c r="H89" s="38">
        <f t="shared" si="25"/>
        <v>0</v>
      </c>
      <c r="I89" s="38">
        <f t="shared" si="25"/>
        <v>0</v>
      </c>
      <c r="J89" s="38">
        <f t="shared" si="25"/>
        <v>0</v>
      </c>
      <c r="K89" s="38">
        <f t="shared" si="25"/>
        <v>0</v>
      </c>
      <c r="L89" s="38">
        <f t="shared" si="25"/>
        <v>0</v>
      </c>
      <c r="M89" s="38">
        <f t="shared" si="25"/>
        <v>0</v>
      </c>
      <c r="N89" s="38">
        <f t="shared" si="25"/>
        <v>0</v>
      </c>
      <c r="O89" s="38">
        <f t="shared" si="25"/>
        <v>0</v>
      </c>
      <c r="P89" s="38">
        <f t="shared" si="25"/>
        <v>0</v>
      </c>
      <c r="Q89" s="38">
        <f t="shared" si="25"/>
        <v>0</v>
      </c>
      <c r="R89" s="38">
        <f t="shared" si="25"/>
        <v>0</v>
      </c>
      <c r="S89" s="38">
        <f t="shared" si="25"/>
        <v>0</v>
      </c>
      <c r="T89" s="38">
        <f t="shared" si="25"/>
        <v>8988</v>
      </c>
    </row>
    <row r="90" spans="3:20" ht="16.5" thickBot="1" x14ac:dyDescent="0.3">
      <c r="C90" s="3"/>
      <c r="D90" s="4"/>
      <c r="E90" s="4"/>
      <c r="F90" s="4"/>
      <c r="G90" s="9"/>
      <c r="H90" s="4"/>
      <c r="I90" s="4"/>
      <c r="J90" s="4"/>
      <c r="K90" s="9"/>
      <c r="L90" s="4"/>
      <c r="M90" s="4"/>
      <c r="N90" s="4"/>
      <c r="O90" s="9"/>
      <c r="P90" s="80"/>
      <c r="Q90" s="80"/>
      <c r="R90" s="80"/>
      <c r="S90" s="81"/>
    </row>
    <row r="91" spans="3:20" ht="15.75" x14ac:dyDescent="0.25">
      <c r="C91" s="103" t="s">
        <v>77</v>
      </c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5"/>
    </row>
    <row r="92" spans="3:20" ht="15.75" x14ac:dyDescent="0.25">
      <c r="C92" s="109" t="s">
        <v>70</v>
      </c>
      <c r="D92" s="106" t="s">
        <v>2</v>
      </c>
      <c r="E92" s="106"/>
      <c r="F92" s="106"/>
      <c r="G92" s="106"/>
      <c r="H92" s="106" t="s">
        <v>3</v>
      </c>
      <c r="I92" s="106"/>
      <c r="J92" s="106"/>
      <c r="K92" s="106"/>
      <c r="L92" s="106" t="s">
        <v>4</v>
      </c>
      <c r="M92" s="106"/>
      <c r="N92" s="106"/>
      <c r="O92" s="106"/>
      <c r="P92" s="106" t="s">
        <v>5</v>
      </c>
      <c r="Q92" s="106"/>
      <c r="R92" s="106"/>
      <c r="S92" s="106"/>
      <c r="T92" s="107" t="s">
        <v>6</v>
      </c>
    </row>
    <row r="93" spans="3:20" ht="16.5" thickBot="1" x14ac:dyDescent="0.3">
      <c r="C93" s="110"/>
      <c r="D93" s="50" t="s">
        <v>7</v>
      </c>
      <c r="E93" s="50" t="s">
        <v>8</v>
      </c>
      <c r="F93" s="50" t="s">
        <v>9</v>
      </c>
      <c r="G93" s="50" t="s">
        <v>10</v>
      </c>
      <c r="H93" s="50" t="s">
        <v>11</v>
      </c>
      <c r="I93" s="50" t="s">
        <v>12</v>
      </c>
      <c r="J93" s="50" t="s">
        <v>13</v>
      </c>
      <c r="K93" s="50" t="s">
        <v>14</v>
      </c>
      <c r="L93" s="50" t="s">
        <v>15</v>
      </c>
      <c r="M93" s="50" t="s">
        <v>16</v>
      </c>
      <c r="N93" s="50" t="s">
        <v>17</v>
      </c>
      <c r="O93" s="50" t="s">
        <v>18</v>
      </c>
      <c r="P93" s="50" t="s">
        <v>19</v>
      </c>
      <c r="Q93" s="50" t="s">
        <v>20</v>
      </c>
      <c r="R93" s="50" t="s">
        <v>21</v>
      </c>
      <c r="S93" s="50" t="s">
        <v>22</v>
      </c>
      <c r="T93" s="108"/>
    </row>
    <row r="94" spans="3:20" ht="15.75" x14ac:dyDescent="0.25">
      <c r="C94" s="5" t="s">
        <v>30</v>
      </c>
      <c r="D94" s="22">
        <v>190</v>
      </c>
      <c r="E94" s="22">
        <v>132</v>
      </c>
      <c r="F94" s="22">
        <v>138</v>
      </c>
      <c r="G94" s="38">
        <f>+SUM(D94:F94)</f>
        <v>460</v>
      </c>
      <c r="H94" s="27"/>
      <c r="I94" s="27"/>
      <c r="J94" s="37"/>
      <c r="K94" s="38">
        <f>SUM(H94:J94)</f>
        <v>0</v>
      </c>
      <c r="L94" s="22"/>
      <c r="M94" s="22"/>
      <c r="N94" s="22"/>
      <c r="O94" s="38">
        <f>SUM(L94:N94)</f>
        <v>0</v>
      </c>
      <c r="P94" s="92"/>
      <c r="Q94" s="92"/>
      <c r="R94" s="92"/>
      <c r="S94" s="83">
        <f>SUM(P94:R94)</f>
        <v>0</v>
      </c>
      <c r="T94" s="38">
        <f t="shared" ref="T94:T99" si="26">SUM(G94,O94,K94, S94)</f>
        <v>460</v>
      </c>
    </row>
    <row r="95" spans="3:20" ht="15.75" x14ac:dyDescent="0.25">
      <c r="C95" s="5" t="s">
        <v>59</v>
      </c>
      <c r="D95" s="22">
        <v>0</v>
      </c>
      <c r="E95" s="22">
        <v>0</v>
      </c>
      <c r="F95" s="22">
        <v>0</v>
      </c>
      <c r="G95" s="38">
        <f t="shared" ref="G95:G99" si="27">+SUM(D95:F95)</f>
        <v>0</v>
      </c>
      <c r="H95" s="22"/>
      <c r="I95" s="22"/>
      <c r="J95" s="22"/>
      <c r="K95" s="38">
        <f t="shared" ref="K95:K99" si="28">SUM(H95:J95)</f>
        <v>0</v>
      </c>
      <c r="L95" s="22"/>
      <c r="M95" s="22"/>
      <c r="N95" s="22"/>
      <c r="O95" s="38">
        <f t="shared" ref="O95:O99" si="29">SUM(L95:N95)</f>
        <v>0</v>
      </c>
      <c r="P95" s="89"/>
      <c r="Q95" s="89"/>
      <c r="R95" s="89"/>
      <c r="S95" s="66">
        <f t="shared" ref="S95:S99" si="30">SUM(P95:R95)</f>
        <v>0</v>
      </c>
      <c r="T95" s="38">
        <f t="shared" si="26"/>
        <v>0</v>
      </c>
    </row>
    <row r="96" spans="3:20" ht="15.75" x14ac:dyDescent="0.25">
      <c r="C96" s="5" t="s">
        <v>60</v>
      </c>
      <c r="D96" s="22">
        <v>1510</v>
      </c>
      <c r="E96" s="22">
        <v>1115</v>
      </c>
      <c r="F96" s="22">
        <v>1080</v>
      </c>
      <c r="G96" s="38">
        <f t="shared" si="27"/>
        <v>3705</v>
      </c>
      <c r="H96" s="35"/>
      <c r="I96" s="35"/>
      <c r="J96" s="36"/>
      <c r="K96" s="38">
        <f t="shared" si="28"/>
        <v>0</v>
      </c>
      <c r="L96" s="22"/>
      <c r="M96" s="22"/>
      <c r="N96" s="22"/>
      <c r="O96" s="38">
        <f t="shared" si="29"/>
        <v>0</v>
      </c>
      <c r="P96" s="89"/>
      <c r="Q96" s="89"/>
      <c r="R96" s="89"/>
      <c r="S96" s="66">
        <f t="shared" si="30"/>
        <v>0</v>
      </c>
      <c r="T96" s="38">
        <f t="shared" si="26"/>
        <v>3705</v>
      </c>
    </row>
    <row r="97" spans="3:20" ht="15.75" x14ac:dyDescent="0.25">
      <c r="C97" s="5" t="s">
        <v>61</v>
      </c>
      <c r="D97" s="22">
        <v>247</v>
      </c>
      <c r="E97" s="22">
        <v>170</v>
      </c>
      <c r="F97" s="22">
        <v>153</v>
      </c>
      <c r="G97" s="38">
        <f t="shared" si="27"/>
        <v>570</v>
      </c>
      <c r="H97" s="27"/>
      <c r="I97" s="27"/>
      <c r="J97" s="37"/>
      <c r="K97" s="38">
        <f t="shared" si="28"/>
        <v>0</v>
      </c>
      <c r="L97" s="22"/>
      <c r="M97" s="22"/>
      <c r="N97" s="22"/>
      <c r="O97" s="38">
        <f t="shared" si="29"/>
        <v>0</v>
      </c>
      <c r="P97" s="74"/>
      <c r="Q97" s="74"/>
      <c r="R97" s="74"/>
      <c r="S97" s="66">
        <f t="shared" si="30"/>
        <v>0</v>
      </c>
      <c r="T97" s="38">
        <f t="shared" si="26"/>
        <v>570</v>
      </c>
    </row>
    <row r="98" spans="3:20" ht="15.75" x14ac:dyDescent="0.25">
      <c r="C98" s="5" t="s">
        <v>62</v>
      </c>
      <c r="D98" s="22">
        <v>50</v>
      </c>
      <c r="E98" s="22">
        <v>41</v>
      </c>
      <c r="F98" s="22">
        <v>25</v>
      </c>
      <c r="G98" s="38">
        <f t="shared" si="27"/>
        <v>116</v>
      </c>
      <c r="H98" s="35"/>
      <c r="I98" s="35"/>
      <c r="J98" s="36"/>
      <c r="K98" s="38">
        <f t="shared" si="28"/>
        <v>0</v>
      </c>
      <c r="L98" s="22"/>
      <c r="M98" s="22"/>
      <c r="N98" s="22"/>
      <c r="O98" s="38">
        <f t="shared" si="29"/>
        <v>0</v>
      </c>
      <c r="P98" s="89"/>
      <c r="Q98" s="89"/>
      <c r="R98" s="89"/>
      <c r="S98" s="66">
        <f t="shared" si="30"/>
        <v>0</v>
      </c>
      <c r="T98" s="38">
        <f t="shared" si="26"/>
        <v>116</v>
      </c>
    </row>
    <row r="99" spans="3:20" ht="15.75" x14ac:dyDescent="0.25">
      <c r="C99" s="5" t="s">
        <v>63</v>
      </c>
      <c r="D99" s="22">
        <v>2</v>
      </c>
      <c r="E99" s="22">
        <v>2</v>
      </c>
      <c r="F99" s="22">
        <v>2</v>
      </c>
      <c r="G99" s="38">
        <f t="shared" si="27"/>
        <v>6</v>
      </c>
      <c r="H99" s="27"/>
      <c r="I99" s="27"/>
      <c r="J99" s="37"/>
      <c r="K99" s="38">
        <f t="shared" si="28"/>
        <v>0</v>
      </c>
      <c r="L99" s="22"/>
      <c r="M99" s="22"/>
      <c r="N99" s="22"/>
      <c r="O99" s="38">
        <f t="shared" si="29"/>
        <v>0</v>
      </c>
      <c r="P99" s="74"/>
      <c r="Q99" s="74"/>
      <c r="R99" s="74"/>
      <c r="S99" s="66">
        <f t="shared" si="30"/>
        <v>0</v>
      </c>
      <c r="T99" s="38">
        <f t="shared" si="26"/>
        <v>6</v>
      </c>
    </row>
    <row r="100" spans="3:20" ht="15.75" x14ac:dyDescent="0.25">
      <c r="C100" s="51" t="s">
        <v>68</v>
      </c>
      <c r="D100" s="38">
        <f t="shared" ref="D100:T100" si="31">SUM(D94:D99)</f>
        <v>1999</v>
      </c>
      <c r="E100" s="38">
        <f t="shared" si="31"/>
        <v>1460</v>
      </c>
      <c r="F100" s="38">
        <f t="shared" si="31"/>
        <v>1398</v>
      </c>
      <c r="G100" s="38">
        <f t="shared" si="31"/>
        <v>4857</v>
      </c>
      <c r="H100" s="38">
        <f>SUM(H94:H99)</f>
        <v>0</v>
      </c>
      <c r="I100" s="38">
        <f t="shared" si="31"/>
        <v>0</v>
      </c>
      <c r="J100" s="38">
        <f t="shared" si="31"/>
        <v>0</v>
      </c>
      <c r="K100" s="38">
        <f t="shared" si="31"/>
        <v>0</v>
      </c>
      <c r="L100" s="38">
        <f t="shared" si="31"/>
        <v>0</v>
      </c>
      <c r="M100" s="38">
        <f t="shared" si="31"/>
        <v>0</v>
      </c>
      <c r="N100" s="38">
        <f t="shared" si="31"/>
        <v>0</v>
      </c>
      <c r="O100" s="38">
        <f t="shared" si="31"/>
        <v>0</v>
      </c>
      <c r="P100" s="38">
        <f t="shared" si="31"/>
        <v>0</v>
      </c>
      <c r="Q100" s="38">
        <f t="shared" si="31"/>
        <v>0</v>
      </c>
      <c r="R100" s="38">
        <f t="shared" si="31"/>
        <v>0</v>
      </c>
      <c r="S100" s="38">
        <f t="shared" si="31"/>
        <v>0</v>
      </c>
      <c r="T100" s="38">
        <f t="shared" si="31"/>
        <v>4857</v>
      </c>
    </row>
    <row r="101" spans="3:20" ht="15.75" x14ac:dyDescent="0.25">
      <c r="C101" s="3"/>
      <c r="D101" s="4"/>
      <c r="E101" s="4"/>
      <c r="F101" s="4"/>
      <c r="G101" s="9"/>
      <c r="H101" s="4"/>
      <c r="I101" s="4"/>
      <c r="J101" s="4"/>
      <c r="K101" s="9"/>
      <c r="L101" s="4"/>
      <c r="M101" s="4"/>
      <c r="N101" s="4"/>
      <c r="O101" s="9"/>
      <c r="P101" s="80"/>
      <c r="Q101" s="80"/>
      <c r="R101" s="80"/>
      <c r="S101" s="81"/>
    </row>
    <row r="102" spans="3:20" ht="15.75" x14ac:dyDescent="0.25">
      <c r="C102" s="3"/>
      <c r="D102" s="4"/>
      <c r="E102" s="4"/>
      <c r="F102" s="4"/>
      <c r="G102" s="9"/>
      <c r="H102" s="4"/>
      <c r="I102" s="4"/>
      <c r="J102" s="4"/>
      <c r="K102" s="9"/>
      <c r="L102" s="4"/>
      <c r="M102" s="4"/>
      <c r="N102" s="4"/>
      <c r="O102" s="9"/>
      <c r="P102" s="80"/>
      <c r="Q102" s="80"/>
      <c r="R102" s="80"/>
      <c r="S102" s="81"/>
    </row>
    <row r="103" spans="3:20" ht="16.5" thickBot="1" x14ac:dyDescent="0.3">
      <c r="C103" s="3"/>
      <c r="D103" s="4"/>
      <c r="E103" s="4"/>
      <c r="F103" s="4"/>
      <c r="G103" s="9"/>
      <c r="H103" s="4"/>
      <c r="I103" s="4"/>
      <c r="J103" s="4"/>
      <c r="K103" s="9"/>
      <c r="L103" s="4"/>
      <c r="M103" s="4"/>
      <c r="N103" s="4"/>
      <c r="O103" s="9"/>
      <c r="P103" s="80"/>
      <c r="Q103" s="80"/>
      <c r="R103" s="80"/>
      <c r="S103" s="81"/>
    </row>
    <row r="104" spans="3:20" ht="15.75" x14ac:dyDescent="0.25">
      <c r="C104" s="103" t="s">
        <v>78</v>
      </c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5"/>
    </row>
    <row r="105" spans="3:20" ht="15.75" x14ac:dyDescent="0.25">
      <c r="C105" s="109" t="s">
        <v>70</v>
      </c>
      <c r="D105" s="106" t="s">
        <v>2</v>
      </c>
      <c r="E105" s="106"/>
      <c r="F105" s="106"/>
      <c r="G105" s="106"/>
      <c r="H105" s="106" t="s">
        <v>3</v>
      </c>
      <c r="I105" s="106"/>
      <c r="J105" s="106"/>
      <c r="K105" s="106"/>
      <c r="L105" s="106" t="s">
        <v>4</v>
      </c>
      <c r="M105" s="106"/>
      <c r="N105" s="106"/>
      <c r="O105" s="106"/>
      <c r="P105" s="106" t="s">
        <v>5</v>
      </c>
      <c r="Q105" s="106"/>
      <c r="R105" s="106"/>
      <c r="S105" s="106"/>
      <c r="T105" s="107" t="s">
        <v>6</v>
      </c>
    </row>
    <row r="106" spans="3:20" ht="16.5" thickBot="1" x14ac:dyDescent="0.3">
      <c r="C106" s="110"/>
      <c r="D106" s="50" t="s">
        <v>7</v>
      </c>
      <c r="E106" s="50" t="s">
        <v>8</v>
      </c>
      <c r="F106" s="50" t="s">
        <v>9</v>
      </c>
      <c r="G106" s="50" t="s">
        <v>10</v>
      </c>
      <c r="H106" s="50" t="s">
        <v>11</v>
      </c>
      <c r="I106" s="50" t="s">
        <v>12</v>
      </c>
      <c r="J106" s="50" t="s">
        <v>13</v>
      </c>
      <c r="K106" s="50" t="s">
        <v>14</v>
      </c>
      <c r="L106" s="50" t="s">
        <v>15</v>
      </c>
      <c r="M106" s="50" t="s">
        <v>16</v>
      </c>
      <c r="N106" s="50" t="s">
        <v>17</v>
      </c>
      <c r="O106" s="50" t="s">
        <v>18</v>
      </c>
      <c r="P106" s="50" t="s">
        <v>19</v>
      </c>
      <c r="Q106" s="50" t="s">
        <v>20</v>
      </c>
      <c r="R106" s="50" t="s">
        <v>21</v>
      </c>
      <c r="S106" s="50" t="s">
        <v>22</v>
      </c>
      <c r="T106" s="108"/>
    </row>
    <row r="107" spans="3:20" ht="15.75" x14ac:dyDescent="0.25">
      <c r="C107" s="6" t="s">
        <v>24</v>
      </c>
      <c r="D107" s="33">
        <v>1039</v>
      </c>
      <c r="E107" s="33">
        <v>1035</v>
      </c>
      <c r="F107" s="33">
        <v>1007</v>
      </c>
      <c r="G107" s="34">
        <f>+SUM(D107:F107)</f>
        <v>3081</v>
      </c>
      <c r="H107" s="27"/>
      <c r="I107" s="27"/>
      <c r="J107" s="37"/>
      <c r="K107" s="34">
        <f>SUM(H107:J107)</f>
        <v>0</v>
      </c>
      <c r="L107" s="33"/>
      <c r="M107" s="33"/>
      <c r="N107" s="33"/>
      <c r="O107" s="34">
        <f>SUM(L107:N107)</f>
        <v>0</v>
      </c>
      <c r="P107" s="74"/>
      <c r="Q107" s="74"/>
      <c r="R107" s="74"/>
      <c r="S107" s="66">
        <f>SUM(P107:R107)</f>
        <v>0</v>
      </c>
      <c r="T107" s="34">
        <f t="shared" ref="T107:T117" si="32">SUM(G107,O107,K107, S107)</f>
        <v>3081</v>
      </c>
    </row>
    <row r="108" spans="3:20" ht="15.75" x14ac:dyDescent="0.25">
      <c r="C108" s="5" t="s">
        <v>26</v>
      </c>
      <c r="D108" s="33">
        <v>878</v>
      </c>
      <c r="E108" s="33">
        <v>187</v>
      </c>
      <c r="F108" s="33">
        <v>944</v>
      </c>
      <c r="G108" s="34">
        <f t="shared" ref="G108:G117" si="33">+SUM(D108:F108)</f>
        <v>2009</v>
      </c>
      <c r="H108" s="27"/>
      <c r="I108" s="27"/>
      <c r="J108" s="37"/>
      <c r="K108" s="34">
        <f t="shared" ref="K108:K117" si="34">SUM(H108:J108)</f>
        <v>0</v>
      </c>
      <c r="L108" s="33"/>
      <c r="M108" s="33"/>
      <c r="N108" s="33"/>
      <c r="O108" s="34">
        <f t="shared" ref="O108:O117" si="35">SUM(L108:N108)</f>
        <v>0</v>
      </c>
      <c r="P108" s="74"/>
      <c r="Q108" s="74"/>
      <c r="R108" s="74"/>
      <c r="S108" s="66">
        <f t="shared" ref="S108:S117" si="36">SUM(P108:R108)</f>
        <v>0</v>
      </c>
      <c r="T108" s="34">
        <f t="shared" si="32"/>
        <v>2009</v>
      </c>
    </row>
    <row r="109" spans="3:20" ht="15.75" x14ac:dyDescent="0.25">
      <c r="C109" s="5" t="s">
        <v>30</v>
      </c>
      <c r="D109" s="33">
        <v>67</v>
      </c>
      <c r="E109" s="33">
        <v>44</v>
      </c>
      <c r="F109" s="33">
        <v>54</v>
      </c>
      <c r="G109" s="34">
        <f t="shared" si="33"/>
        <v>165</v>
      </c>
      <c r="H109" s="27"/>
      <c r="I109" s="27"/>
      <c r="J109" s="37"/>
      <c r="K109" s="34">
        <f t="shared" si="34"/>
        <v>0</v>
      </c>
      <c r="L109" s="33"/>
      <c r="M109" s="33"/>
      <c r="N109" s="33"/>
      <c r="O109" s="34">
        <f t="shared" si="35"/>
        <v>0</v>
      </c>
      <c r="P109" s="74"/>
      <c r="Q109" s="74"/>
      <c r="R109" s="74"/>
      <c r="S109" s="66">
        <f>SUM(P109:R109)</f>
        <v>0</v>
      </c>
      <c r="T109" s="34">
        <f t="shared" si="32"/>
        <v>165</v>
      </c>
    </row>
    <row r="110" spans="3:20" ht="15.75" x14ac:dyDescent="0.25">
      <c r="C110" s="5" t="s">
        <v>58</v>
      </c>
      <c r="D110" s="33">
        <v>1055</v>
      </c>
      <c r="E110" s="33">
        <v>811</v>
      </c>
      <c r="F110" s="33">
        <v>777</v>
      </c>
      <c r="G110" s="34">
        <f t="shared" si="33"/>
        <v>2643</v>
      </c>
      <c r="H110" s="35"/>
      <c r="I110" s="35"/>
      <c r="J110" s="36"/>
      <c r="K110" s="34">
        <f t="shared" si="34"/>
        <v>0</v>
      </c>
      <c r="L110" s="33"/>
      <c r="M110" s="33"/>
      <c r="N110" s="33"/>
      <c r="O110" s="34">
        <f t="shared" si="35"/>
        <v>0</v>
      </c>
      <c r="P110" s="74"/>
      <c r="Q110" s="74"/>
      <c r="R110" s="74"/>
      <c r="S110" s="66">
        <f t="shared" si="36"/>
        <v>0</v>
      </c>
      <c r="T110" s="34">
        <f t="shared" si="32"/>
        <v>2643</v>
      </c>
    </row>
    <row r="111" spans="3:20" ht="15.75" x14ac:dyDescent="0.25">
      <c r="C111" s="5" t="s">
        <v>59</v>
      </c>
      <c r="D111" s="33">
        <v>0</v>
      </c>
      <c r="E111" s="33">
        <v>0</v>
      </c>
      <c r="F111" s="33">
        <v>1</v>
      </c>
      <c r="G111" s="34">
        <f t="shared" si="33"/>
        <v>1</v>
      </c>
      <c r="H111" s="35"/>
      <c r="I111" s="33"/>
      <c r="J111" s="36"/>
      <c r="K111" s="34">
        <f t="shared" si="34"/>
        <v>0</v>
      </c>
      <c r="L111" s="33"/>
      <c r="M111" s="33"/>
      <c r="N111" s="33"/>
      <c r="O111" s="34">
        <f t="shared" si="35"/>
        <v>0</v>
      </c>
      <c r="P111" s="74"/>
      <c r="Q111" s="74"/>
      <c r="R111" s="74"/>
      <c r="S111" s="66">
        <f t="shared" si="36"/>
        <v>0</v>
      </c>
      <c r="T111" s="34">
        <f t="shared" si="32"/>
        <v>1</v>
      </c>
    </row>
    <row r="112" spans="3:20" ht="15.75" x14ac:dyDescent="0.25">
      <c r="C112" s="5" t="s">
        <v>60</v>
      </c>
      <c r="D112" s="33">
        <v>935</v>
      </c>
      <c r="E112" s="33">
        <v>717</v>
      </c>
      <c r="F112" s="33">
        <v>680</v>
      </c>
      <c r="G112" s="34">
        <f t="shared" si="33"/>
        <v>2332</v>
      </c>
      <c r="H112" s="35"/>
      <c r="I112" s="35"/>
      <c r="J112" s="36"/>
      <c r="K112" s="34">
        <f t="shared" si="34"/>
        <v>0</v>
      </c>
      <c r="L112" s="33"/>
      <c r="M112" s="33"/>
      <c r="N112" s="33"/>
      <c r="O112" s="34">
        <f t="shared" si="35"/>
        <v>0</v>
      </c>
      <c r="P112" s="89"/>
      <c r="Q112" s="89"/>
      <c r="R112" s="89"/>
      <c r="S112" s="66">
        <f t="shared" si="36"/>
        <v>0</v>
      </c>
      <c r="T112" s="34">
        <f t="shared" si="32"/>
        <v>2332</v>
      </c>
    </row>
    <row r="113" spans="3:20" ht="15.75" x14ac:dyDescent="0.25">
      <c r="C113" s="5" t="s">
        <v>61</v>
      </c>
      <c r="D113" s="33">
        <v>60</v>
      </c>
      <c r="E113" s="33">
        <v>41</v>
      </c>
      <c r="F113" s="33">
        <v>43</v>
      </c>
      <c r="G113" s="34">
        <f t="shared" si="33"/>
        <v>144</v>
      </c>
      <c r="H113" s="27"/>
      <c r="I113" s="27"/>
      <c r="J113" s="37"/>
      <c r="K113" s="34">
        <f t="shared" si="34"/>
        <v>0</v>
      </c>
      <c r="L113" s="33"/>
      <c r="M113" s="33"/>
      <c r="N113" s="33"/>
      <c r="O113" s="34">
        <f t="shared" si="35"/>
        <v>0</v>
      </c>
      <c r="P113" s="74"/>
      <c r="Q113" s="74"/>
      <c r="R113" s="74"/>
      <c r="S113" s="66">
        <f t="shared" si="36"/>
        <v>0</v>
      </c>
      <c r="T113" s="34">
        <f t="shared" si="32"/>
        <v>144</v>
      </c>
    </row>
    <row r="114" spans="3:20" ht="15.75" x14ac:dyDescent="0.25">
      <c r="C114" s="5" t="s">
        <v>62</v>
      </c>
      <c r="D114" s="33">
        <v>9</v>
      </c>
      <c r="E114" s="33">
        <v>8</v>
      </c>
      <c r="F114" s="33">
        <v>4</v>
      </c>
      <c r="G114" s="34">
        <f t="shared" si="33"/>
        <v>21</v>
      </c>
      <c r="H114" s="35"/>
      <c r="I114" s="35"/>
      <c r="J114" s="36"/>
      <c r="K114" s="34">
        <f t="shared" si="34"/>
        <v>0</v>
      </c>
      <c r="L114" s="33"/>
      <c r="M114" s="33"/>
      <c r="N114" s="33"/>
      <c r="O114" s="34">
        <f t="shared" si="35"/>
        <v>0</v>
      </c>
      <c r="P114" s="74"/>
      <c r="Q114" s="74"/>
      <c r="R114" s="74"/>
      <c r="S114" s="66">
        <f t="shared" si="36"/>
        <v>0</v>
      </c>
      <c r="T114" s="34">
        <f t="shared" si="32"/>
        <v>21</v>
      </c>
    </row>
    <row r="115" spans="3:20" ht="15.75" x14ac:dyDescent="0.25">
      <c r="C115" s="5" t="s">
        <v>63</v>
      </c>
      <c r="D115" s="33">
        <v>1</v>
      </c>
      <c r="E115" s="33">
        <v>1</v>
      </c>
      <c r="F115" s="33">
        <v>0</v>
      </c>
      <c r="G115" s="34">
        <f t="shared" si="33"/>
        <v>2</v>
      </c>
      <c r="H115" s="33"/>
      <c r="I115" s="27"/>
      <c r="J115" s="33"/>
      <c r="K115" s="34">
        <f t="shared" si="34"/>
        <v>0</v>
      </c>
      <c r="L115" s="33"/>
      <c r="M115" s="33"/>
      <c r="N115" s="33"/>
      <c r="O115" s="34">
        <f t="shared" si="35"/>
        <v>0</v>
      </c>
      <c r="P115" s="74"/>
      <c r="Q115" s="74"/>
      <c r="R115" s="74"/>
      <c r="S115" s="66">
        <f t="shared" si="36"/>
        <v>0</v>
      </c>
      <c r="T115" s="34">
        <f t="shared" si="32"/>
        <v>2</v>
      </c>
    </row>
    <row r="116" spans="3:20" ht="15.75" x14ac:dyDescent="0.25">
      <c r="C116" s="5" t="s">
        <v>66</v>
      </c>
      <c r="D116" s="33">
        <v>2</v>
      </c>
      <c r="E116" s="33">
        <v>3</v>
      </c>
      <c r="F116" s="33">
        <v>2</v>
      </c>
      <c r="G116" s="34">
        <f t="shared" si="33"/>
        <v>7</v>
      </c>
      <c r="H116" s="35"/>
      <c r="I116" s="35"/>
      <c r="J116" s="53"/>
      <c r="K116" s="34">
        <f t="shared" si="34"/>
        <v>0</v>
      </c>
      <c r="L116" s="33"/>
      <c r="M116" s="33"/>
      <c r="N116" s="33"/>
      <c r="O116" s="34">
        <f t="shared" si="35"/>
        <v>0</v>
      </c>
      <c r="P116" s="74"/>
      <c r="Q116" s="74"/>
      <c r="R116" s="74"/>
      <c r="S116" s="66">
        <f t="shared" si="36"/>
        <v>0</v>
      </c>
      <c r="T116" s="34">
        <f t="shared" si="32"/>
        <v>7</v>
      </c>
    </row>
    <row r="117" spans="3:20" ht="15.75" x14ac:dyDescent="0.25">
      <c r="C117" s="5" t="s">
        <v>67</v>
      </c>
      <c r="D117" s="33">
        <v>176</v>
      </c>
      <c r="E117" s="33">
        <v>135</v>
      </c>
      <c r="F117" s="33">
        <v>213</v>
      </c>
      <c r="G117" s="34">
        <f t="shared" si="33"/>
        <v>524</v>
      </c>
      <c r="H117" s="35"/>
      <c r="I117" s="35"/>
      <c r="J117" s="33"/>
      <c r="K117" s="34">
        <f t="shared" si="34"/>
        <v>0</v>
      </c>
      <c r="L117" s="33"/>
      <c r="M117" s="33"/>
      <c r="N117" s="33"/>
      <c r="O117" s="34">
        <f t="shared" si="35"/>
        <v>0</v>
      </c>
      <c r="P117" s="89"/>
      <c r="Q117" s="89"/>
      <c r="R117" s="89"/>
      <c r="S117" s="66">
        <f t="shared" si="36"/>
        <v>0</v>
      </c>
      <c r="T117" s="34">
        <f t="shared" si="32"/>
        <v>524</v>
      </c>
    </row>
    <row r="118" spans="3:20" ht="15.75" x14ac:dyDescent="0.25">
      <c r="C118" s="51" t="s">
        <v>68</v>
      </c>
      <c r="D118" s="34">
        <f>SUM(D107:D117)</f>
        <v>4222</v>
      </c>
      <c r="E118" s="34">
        <f t="shared" ref="E118:O118" si="37">SUM(E107:E117)</f>
        <v>2982</v>
      </c>
      <c r="F118" s="34">
        <f t="shared" si="37"/>
        <v>3725</v>
      </c>
      <c r="G118" s="34">
        <f t="shared" si="37"/>
        <v>10929</v>
      </c>
      <c r="H118" s="34">
        <f t="shared" si="37"/>
        <v>0</v>
      </c>
      <c r="I118" s="34">
        <f t="shared" si="37"/>
        <v>0</v>
      </c>
      <c r="J118" s="34">
        <f t="shared" si="37"/>
        <v>0</v>
      </c>
      <c r="K118" s="34">
        <f t="shared" si="37"/>
        <v>0</v>
      </c>
      <c r="L118" s="34">
        <f t="shared" si="37"/>
        <v>0</v>
      </c>
      <c r="M118" s="34">
        <f t="shared" si="37"/>
        <v>0</v>
      </c>
      <c r="N118" s="34">
        <f t="shared" si="37"/>
        <v>0</v>
      </c>
      <c r="O118" s="34">
        <f t="shared" si="37"/>
        <v>0</v>
      </c>
      <c r="P118" s="54">
        <f>SUM(P107:P117)</f>
        <v>0</v>
      </c>
      <c r="Q118" s="54">
        <f t="shared" ref="Q118" si="38">SUM(Q107:Q117)</f>
        <v>0</v>
      </c>
      <c r="R118" s="54">
        <f t="shared" ref="R118" si="39">SUM(R107:R117)</f>
        <v>0</v>
      </c>
      <c r="S118" s="34">
        <f t="shared" ref="S118" si="40">SUM(S107:S117)</f>
        <v>0</v>
      </c>
      <c r="T118" s="34">
        <f t="shared" ref="T118" si="41">SUM(T107:T117)</f>
        <v>10929</v>
      </c>
    </row>
    <row r="119" spans="3:20" ht="15.75" x14ac:dyDescent="0.25">
      <c r="C119" s="3"/>
      <c r="D119" s="4"/>
      <c r="E119" s="4"/>
      <c r="F119" s="4"/>
      <c r="G119" s="9"/>
      <c r="H119" s="4"/>
      <c r="I119" s="4"/>
      <c r="J119" s="4"/>
      <c r="K119" s="9"/>
      <c r="L119" s="4"/>
      <c r="M119" s="4"/>
      <c r="N119" s="4"/>
      <c r="O119" s="9"/>
      <c r="P119" s="80"/>
      <c r="Q119" s="80"/>
      <c r="R119" s="80"/>
      <c r="S119" s="81"/>
    </row>
    <row r="120" spans="3:20" ht="16.5" thickBot="1" x14ac:dyDescent="0.3">
      <c r="C120" s="3"/>
      <c r="D120" s="4"/>
      <c r="E120" s="4"/>
      <c r="F120" s="4"/>
      <c r="G120" s="9"/>
      <c r="H120" s="4"/>
      <c r="I120" s="4"/>
      <c r="J120" s="4"/>
      <c r="K120" s="9"/>
      <c r="L120" s="4"/>
      <c r="M120" s="4"/>
      <c r="N120" s="4"/>
      <c r="O120" s="9"/>
      <c r="P120" s="80"/>
      <c r="Q120" s="80"/>
      <c r="R120" s="80"/>
      <c r="S120" s="81"/>
    </row>
    <row r="121" spans="3:20" ht="15.75" x14ac:dyDescent="0.25">
      <c r="C121" s="103" t="s">
        <v>79</v>
      </c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5"/>
    </row>
    <row r="122" spans="3:20" ht="15.75" x14ac:dyDescent="0.25">
      <c r="C122" s="109" t="s">
        <v>70</v>
      </c>
      <c r="D122" s="106" t="s">
        <v>2</v>
      </c>
      <c r="E122" s="106"/>
      <c r="F122" s="106"/>
      <c r="G122" s="106"/>
      <c r="H122" s="106" t="s">
        <v>3</v>
      </c>
      <c r="I122" s="106"/>
      <c r="J122" s="106"/>
      <c r="K122" s="106"/>
      <c r="L122" s="106" t="s">
        <v>4</v>
      </c>
      <c r="M122" s="106"/>
      <c r="N122" s="106"/>
      <c r="O122" s="106"/>
      <c r="P122" s="106" t="s">
        <v>5</v>
      </c>
      <c r="Q122" s="106"/>
      <c r="R122" s="106"/>
      <c r="S122" s="106"/>
      <c r="T122" s="107" t="s">
        <v>6</v>
      </c>
    </row>
    <row r="123" spans="3:20" ht="16.5" thickBot="1" x14ac:dyDescent="0.3">
      <c r="C123" s="110"/>
      <c r="D123" s="50" t="s">
        <v>7</v>
      </c>
      <c r="E123" s="50" t="s">
        <v>8</v>
      </c>
      <c r="F123" s="50" t="s">
        <v>9</v>
      </c>
      <c r="G123" s="50" t="s">
        <v>10</v>
      </c>
      <c r="H123" s="50" t="s">
        <v>11</v>
      </c>
      <c r="I123" s="50" t="s">
        <v>12</v>
      </c>
      <c r="J123" s="50" t="s">
        <v>13</v>
      </c>
      <c r="K123" s="50" t="s">
        <v>14</v>
      </c>
      <c r="L123" s="50" t="s">
        <v>15</v>
      </c>
      <c r="M123" s="50" t="s">
        <v>16</v>
      </c>
      <c r="N123" s="50" t="s">
        <v>17</v>
      </c>
      <c r="O123" s="50" t="s">
        <v>18</v>
      </c>
      <c r="P123" s="50" t="s">
        <v>19</v>
      </c>
      <c r="Q123" s="50" t="s">
        <v>20</v>
      </c>
      <c r="R123" s="50" t="s">
        <v>21</v>
      </c>
      <c r="S123" s="50" t="s">
        <v>22</v>
      </c>
      <c r="T123" s="108"/>
    </row>
    <row r="124" spans="3:20" ht="15.75" x14ac:dyDescent="0.25">
      <c r="C124" s="6" t="s">
        <v>24</v>
      </c>
      <c r="D124" s="33">
        <v>1317</v>
      </c>
      <c r="E124" s="33">
        <v>1276</v>
      </c>
      <c r="F124" s="33">
        <v>1246</v>
      </c>
      <c r="G124" s="34">
        <f>+SUM(D124:F124)</f>
        <v>3839</v>
      </c>
      <c r="H124" s="27"/>
      <c r="I124" s="27"/>
      <c r="J124" s="37"/>
      <c r="K124" s="34">
        <f>SUM(H124:J124)</f>
        <v>0</v>
      </c>
      <c r="L124" s="33"/>
      <c r="M124" s="33"/>
      <c r="N124" s="33"/>
      <c r="O124" s="34">
        <f>SUM(L124:N124)</f>
        <v>0</v>
      </c>
      <c r="P124" s="74"/>
      <c r="Q124" s="74"/>
      <c r="R124" s="74"/>
      <c r="S124" s="66">
        <f>SUM(P124:R124)</f>
        <v>0</v>
      </c>
      <c r="T124" s="34">
        <f>SUM(G124,O124,K124, S124)</f>
        <v>3839</v>
      </c>
    </row>
    <row r="125" spans="3:20" ht="15.75" x14ac:dyDescent="0.25">
      <c r="C125" s="5" t="s">
        <v>26</v>
      </c>
      <c r="D125" s="33">
        <v>949</v>
      </c>
      <c r="E125" s="33">
        <v>1071</v>
      </c>
      <c r="F125" s="33">
        <v>993</v>
      </c>
      <c r="G125" s="34">
        <f t="shared" ref="G125:G135" si="42">+SUM(D125:F125)</f>
        <v>3013</v>
      </c>
      <c r="H125" s="27"/>
      <c r="I125" s="27"/>
      <c r="J125" s="37"/>
      <c r="K125" s="34">
        <f t="shared" ref="K125:K139" si="43">SUM(H125:J125)</f>
        <v>0</v>
      </c>
      <c r="L125" s="33"/>
      <c r="M125" s="33"/>
      <c r="N125" s="33"/>
      <c r="O125" s="34">
        <f t="shared" ref="O125:O139" si="44">SUM(L125:N125)</f>
        <v>0</v>
      </c>
      <c r="P125" s="74"/>
      <c r="Q125" s="74"/>
      <c r="R125" s="74"/>
      <c r="S125" s="66">
        <f t="shared" ref="S125:S139" si="45">SUM(P125:R125)</f>
        <v>0</v>
      </c>
      <c r="T125" s="34">
        <f t="shared" ref="T125:T134" si="46">SUM(G125,O125,K125, S125)</f>
        <v>3013</v>
      </c>
    </row>
    <row r="126" spans="3:20" ht="15.75" x14ac:dyDescent="0.25">
      <c r="C126" s="5" t="s">
        <v>58</v>
      </c>
      <c r="D126" s="33">
        <v>3951</v>
      </c>
      <c r="E126" s="33">
        <v>2956</v>
      </c>
      <c r="F126" s="33">
        <v>2828</v>
      </c>
      <c r="G126" s="34">
        <f t="shared" si="42"/>
        <v>9735</v>
      </c>
      <c r="H126" s="27"/>
      <c r="I126" s="27"/>
      <c r="J126" s="37"/>
      <c r="K126" s="34">
        <f t="shared" si="43"/>
        <v>0</v>
      </c>
      <c r="L126" s="33"/>
      <c r="M126" s="33"/>
      <c r="N126" s="33"/>
      <c r="O126" s="34">
        <f t="shared" si="44"/>
        <v>0</v>
      </c>
      <c r="P126" s="74"/>
      <c r="Q126" s="74"/>
      <c r="R126" s="74"/>
      <c r="S126" s="66">
        <f>SUM(P126:R126)</f>
        <v>0</v>
      </c>
      <c r="T126" s="34">
        <f t="shared" si="46"/>
        <v>9735</v>
      </c>
    </row>
    <row r="127" spans="3:20" ht="15.75" x14ac:dyDescent="0.25">
      <c r="C127" s="5" t="s">
        <v>30</v>
      </c>
      <c r="D127" s="33">
        <v>202</v>
      </c>
      <c r="E127" s="33">
        <v>119</v>
      </c>
      <c r="F127" s="33">
        <v>176</v>
      </c>
      <c r="G127" s="34">
        <f t="shared" si="42"/>
        <v>497</v>
      </c>
      <c r="H127" s="27"/>
      <c r="I127" s="27"/>
      <c r="J127" s="37"/>
      <c r="K127" s="34">
        <f t="shared" si="43"/>
        <v>0</v>
      </c>
      <c r="L127" s="33"/>
      <c r="M127" s="33"/>
      <c r="N127" s="33"/>
      <c r="O127" s="34">
        <f t="shared" si="44"/>
        <v>0</v>
      </c>
      <c r="P127" s="74"/>
      <c r="Q127" s="74"/>
      <c r="R127" s="74"/>
      <c r="S127" s="66">
        <f>SUM(P127:R127)</f>
        <v>0</v>
      </c>
      <c r="T127" s="34">
        <f t="shared" si="46"/>
        <v>497</v>
      </c>
    </row>
    <row r="128" spans="3:20" ht="15.75" x14ac:dyDescent="0.25">
      <c r="C128" s="5" t="s">
        <v>41</v>
      </c>
      <c r="D128" s="33">
        <v>13</v>
      </c>
      <c r="E128" s="33">
        <v>23</v>
      </c>
      <c r="F128" s="33">
        <v>20</v>
      </c>
      <c r="G128" s="34">
        <f t="shared" si="42"/>
        <v>56</v>
      </c>
      <c r="H128" s="27"/>
      <c r="I128" s="27"/>
      <c r="J128" s="37"/>
      <c r="K128" s="34">
        <f t="shared" si="43"/>
        <v>0</v>
      </c>
      <c r="L128" s="33"/>
      <c r="M128" s="33"/>
      <c r="N128" s="33"/>
      <c r="O128" s="34">
        <f t="shared" si="44"/>
        <v>0</v>
      </c>
      <c r="P128" s="74"/>
      <c r="Q128" s="74"/>
      <c r="R128" s="74"/>
      <c r="S128" s="66">
        <f>SUM(P128:R128)</f>
        <v>0</v>
      </c>
      <c r="T128" s="34">
        <f t="shared" si="46"/>
        <v>56</v>
      </c>
    </row>
    <row r="129" spans="3:20" ht="15.75" x14ac:dyDescent="0.25">
      <c r="C129" s="5" t="s">
        <v>59</v>
      </c>
      <c r="D129" s="33">
        <v>1</v>
      </c>
      <c r="E129" s="33">
        <v>0</v>
      </c>
      <c r="F129" s="33">
        <v>2</v>
      </c>
      <c r="G129" s="34">
        <f t="shared" si="42"/>
        <v>3</v>
      </c>
      <c r="H129" s="35"/>
      <c r="I129" s="35"/>
      <c r="J129" s="36"/>
      <c r="K129" s="34">
        <f t="shared" si="43"/>
        <v>0</v>
      </c>
      <c r="L129" s="33"/>
      <c r="M129" s="33"/>
      <c r="N129" s="33"/>
      <c r="O129" s="34">
        <f t="shared" si="44"/>
        <v>0</v>
      </c>
      <c r="P129" s="74"/>
      <c r="Q129" s="74"/>
      <c r="R129" s="74"/>
      <c r="S129" s="66">
        <f t="shared" si="45"/>
        <v>0</v>
      </c>
      <c r="T129" s="34">
        <f t="shared" si="46"/>
        <v>3</v>
      </c>
    </row>
    <row r="130" spans="3:20" ht="15.75" x14ac:dyDescent="0.25">
      <c r="C130" s="5" t="s">
        <v>60</v>
      </c>
      <c r="D130" s="33">
        <v>3425</v>
      </c>
      <c r="E130" s="33">
        <v>2543</v>
      </c>
      <c r="F130" s="33">
        <v>2468</v>
      </c>
      <c r="G130" s="34">
        <f t="shared" si="42"/>
        <v>8436</v>
      </c>
      <c r="H130" s="35"/>
      <c r="I130" s="33"/>
      <c r="J130" s="36"/>
      <c r="K130" s="34">
        <f t="shared" si="43"/>
        <v>0</v>
      </c>
      <c r="L130" s="33"/>
      <c r="M130" s="33"/>
      <c r="N130" s="33"/>
      <c r="O130" s="34">
        <f t="shared" si="44"/>
        <v>0</v>
      </c>
      <c r="P130" s="89"/>
      <c r="Q130" s="89"/>
      <c r="R130" s="89"/>
      <c r="S130" s="66">
        <f t="shared" si="45"/>
        <v>0</v>
      </c>
      <c r="T130" s="34">
        <f t="shared" si="46"/>
        <v>8436</v>
      </c>
    </row>
    <row r="131" spans="3:20" ht="15.75" x14ac:dyDescent="0.25">
      <c r="C131" s="5" t="s">
        <v>61</v>
      </c>
      <c r="D131" s="33">
        <v>433</v>
      </c>
      <c r="E131" s="33">
        <v>331</v>
      </c>
      <c r="F131" s="33">
        <v>277</v>
      </c>
      <c r="G131" s="34">
        <f t="shared" si="42"/>
        <v>1041</v>
      </c>
      <c r="H131" s="35"/>
      <c r="I131" s="35"/>
      <c r="J131" s="36"/>
      <c r="K131" s="34">
        <f t="shared" si="43"/>
        <v>0</v>
      </c>
      <c r="L131" s="33"/>
      <c r="M131" s="33"/>
      <c r="N131" s="33"/>
      <c r="O131" s="34">
        <f t="shared" si="44"/>
        <v>0</v>
      </c>
      <c r="P131" s="89"/>
      <c r="Q131" s="89"/>
      <c r="R131" s="89"/>
      <c r="S131" s="66">
        <f t="shared" si="45"/>
        <v>0</v>
      </c>
      <c r="T131" s="34">
        <f t="shared" si="46"/>
        <v>1041</v>
      </c>
    </row>
    <row r="132" spans="3:20" ht="15.75" x14ac:dyDescent="0.25">
      <c r="C132" s="5" t="s">
        <v>62</v>
      </c>
      <c r="D132" s="33">
        <v>41</v>
      </c>
      <c r="E132" s="33">
        <v>28</v>
      </c>
      <c r="F132" s="33">
        <v>38</v>
      </c>
      <c r="G132" s="34">
        <f t="shared" si="42"/>
        <v>107</v>
      </c>
      <c r="H132" s="27"/>
      <c r="I132" s="27"/>
      <c r="J132" s="37"/>
      <c r="K132" s="34">
        <f t="shared" si="43"/>
        <v>0</v>
      </c>
      <c r="L132" s="33"/>
      <c r="M132" s="33"/>
      <c r="N132" s="33"/>
      <c r="O132" s="34">
        <f t="shared" si="44"/>
        <v>0</v>
      </c>
      <c r="P132" s="74"/>
      <c r="Q132" s="74"/>
      <c r="R132" s="74"/>
      <c r="S132" s="66">
        <f t="shared" si="45"/>
        <v>0</v>
      </c>
      <c r="T132" s="34">
        <f t="shared" si="46"/>
        <v>107</v>
      </c>
    </row>
    <row r="133" spans="3:20" ht="15.75" x14ac:dyDescent="0.25">
      <c r="C133" s="5" t="s">
        <v>63</v>
      </c>
      <c r="D133" s="33">
        <v>3</v>
      </c>
      <c r="E133" s="33">
        <v>6</v>
      </c>
      <c r="F133" s="33">
        <v>2</v>
      </c>
      <c r="G133" s="34">
        <f t="shared" si="42"/>
        <v>11</v>
      </c>
      <c r="H133" s="35"/>
      <c r="I133" s="35"/>
      <c r="J133" s="36"/>
      <c r="K133" s="34">
        <f t="shared" si="43"/>
        <v>0</v>
      </c>
      <c r="L133" s="33"/>
      <c r="M133" s="33"/>
      <c r="N133" s="33"/>
      <c r="O133" s="34">
        <f t="shared" si="44"/>
        <v>0</v>
      </c>
      <c r="P133" s="89"/>
      <c r="Q133" s="89"/>
      <c r="R133" s="89"/>
      <c r="S133" s="66">
        <f t="shared" si="45"/>
        <v>0</v>
      </c>
      <c r="T133" s="34">
        <f t="shared" si="46"/>
        <v>11</v>
      </c>
    </row>
    <row r="134" spans="3:20" ht="15.75" x14ac:dyDescent="0.25">
      <c r="C134" s="5" t="s">
        <v>66</v>
      </c>
      <c r="D134" s="33">
        <v>73</v>
      </c>
      <c r="E134" s="33">
        <v>101</v>
      </c>
      <c r="F134" s="33">
        <v>87</v>
      </c>
      <c r="G134" s="34">
        <f t="shared" si="42"/>
        <v>261</v>
      </c>
      <c r="H134" s="27"/>
      <c r="I134" s="27"/>
      <c r="J134" s="37"/>
      <c r="K134" s="34">
        <f t="shared" si="43"/>
        <v>0</v>
      </c>
      <c r="L134" s="33"/>
      <c r="M134" s="33"/>
      <c r="N134" s="33"/>
      <c r="O134" s="34">
        <f t="shared" si="44"/>
        <v>0</v>
      </c>
      <c r="P134" s="74"/>
      <c r="Q134" s="74"/>
      <c r="R134" s="74"/>
      <c r="S134" s="66">
        <f t="shared" si="45"/>
        <v>0</v>
      </c>
      <c r="T134" s="34">
        <f t="shared" si="46"/>
        <v>261</v>
      </c>
    </row>
    <row r="135" spans="3:20" ht="15.75" x14ac:dyDescent="0.25">
      <c r="C135" s="5" t="s">
        <v>67</v>
      </c>
      <c r="D135" s="33">
        <v>634</v>
      </c>
      <c r="E135" s="33">
        <v>564</v>
      </c>
      <c r="F135" s="33">
        <v>667</v>
      </c>
      <c r="G135" s="34">
        <f t="shared" si="42"/>
        <v>1865</v>
      </c>
      <c r="H135" s="35"/>
      <c r="I135" s="35"/>
      <c r="J135" s="36"/>
      <c r="K135" s="34">
        <f t="shared" si="43"/>
        <v>0</v>
      </c>
      <c r="L135" s="33"/>
      <c r="M135" s="33"/>
      <c r="N135" s="33"/>
      <c r="O135" s="34">
        <f t="shared" si="44"/>
        <v>0</v>
      </c>
      <c r="P135" s="89"/>
      <c r="Q135" s="89"/>
      <c r="R135" s="89"/>
      <c r="S135" s="66">
        <f t="shared" si="45"/>
        <v>0</v>
      </c>
      <c r="T135" s="34">
        <f>S135+O135+K135+G135</f>
        <v>1865</v>
      </c>
    </row>
    <row r="136" spans="3:20" ht="15.75" x14ac:dyDescent="0.25">
      <c r="C136" s="5" t="s">
        <v>71</v>
      </c>
      <c r="D136" s="33">
        <v>0</v>
      </c>
      <c r="E136" s="33">
        <v>0</v>
      </c>
      <c r="F136" s="33">
        <v>0</v>
      </c>
      <c r="G136" s="34">
        <f t="shared" ref="G136:G139" si="47">+SUM(D136:F136)</f>
        <v>0</v>
      </c>
      <c r="H136" s="35"/>
      <c r="I136" s="35"/>
      <c r="J136" s="36"/>
      <c r="K136" s="34">
        <f t="shared" si="43"/>
        <v>0</v>
      </c>
      <c r="L136" s="33"/>
      <c r="M136" s="33"/>
      <c r="N136" s="33"/>
      <c r="O136" s="34">
        <f>SUM(L136:N136)</f>
        <v>0</v>
      </c>
      <c r="P136" s="89"/>
      <c r="Q136" s="89"/>
      <c r="R136" s="89"/>
      <c r="S136" s="66">
        <f t="shared" si="45"/>
        <v>0</v>
      </c>
      <c r="T136" s="34">
        <f t="shared" ref="T136:T139" si="48">SUM(G136,O136,K136, S136)</f>
        <v>0</v>
      </c>
    </row>
    <row r="137" spans="3:20" ht="15.75" x14ac:dyDescent="0.25">
      <c r="C137" s="5" t="s">
        <v>72</v>
      </c>
      <c r="D137" s="33">
        <v>33</v>
      </c>
      <c r="E137" s="33">
        <v>45</v>
      </c>
      <c r="F137" s="33">
        <v>35</v>
      </c>
      <c r="G137" s="34">
        <f t="shared" si="47"/>
        <v>113</v>
      </c>
      <c r="H137" s="33"/>
      <c r="I137" s="33"/>
      <c r="J137" s="33"/>
      <c r="K137" s="34">
        <f t="shared" si="43"/>
        <v>0</v>
      </c>
      <c r="L137" s="33"/>
      <c r="M137" s="33"/>
      <c r="N137" s="33"/>
      <c r="O137" s="34">
        <f t="shared" si="44"/>
        <v>0</v>
      </c>
      <c r="P137" s="74"/>
      <c r="Q137" s="74"/>
      <c r="R137" s="74"/>
      <c r="S137" s="66">
        <f t="shared" si="45"/>
        <v>0</v>
      </c>
      <c r="T137" s="34">
        <f t="shared" si="48"/>
        <v>113</v>
      </c>
    </row>
    <row r="138" spans="3:20" ht="15.75" x14ac:dyDescent="0.25">
      <c r="C138" s="5" t="s">
        <v>73</v>
      </c>
      <c r="D138" s="33">
        <v>3</v>
      </c>
      <c r="E138" s="33">
        <v>0</v>
      </c>
      <c r="F138" s="33">
        <v>0</v>
      </c>
      <c r="G138" s="34">
        <f t="shared" si="47"/>
        <v>3</v>
      </c>
      <c r="H138" s="35"/>
      <c r="I138" s="35"/>
      <c r="J138" s="36"/>
      <c r="K138" s="34">
        <f t="shared" si="43"/>
        <v>0</v>
      </c>
      <c r="L138" s="33"/>
      <c r="M138" s="33"/>
      <c r="N138" s="33"/>
      <c r="O138" s="34">
        <f t="shared" si="44"/>
        <v>0</v>
      </c>
      <c r="P138" s="89"/>
      <c r="Q138" s="89"/>
      <c r="R138" s="89"/>
      <c r="S138" s="66">
        <f t="shared" si="45"/>
        <v>0</v>
      </c>
      <c r="T138" s="34">
        <f t="shared" si="48"/>
        <v>3</v>
      </c>
    </row>
    <row r="139" spans="3:20" ht="15.75" x14ac:dyDescent="0.25">
      <c r="C139" s="5" t="s">
        <v>74</v>
      </c>
      <c r="D139" s="33">
        <v>2</v>
      </c>
      <c r="E139" s="33">
        <v>1</v>
      </c>
      <c r="F139" s="33">
        <v>3</v>
      </c>
      <c r="G139" s="34">
        <f t="shared" si="47"/>
        <v>6</v>
      </c>
      <c r="H139" s="35"/>
      <c r="I139" s="33"/>
      <c r="J139" s="33"/>
      <c r="K139" s="34">
        <f t="shared" si="43"/>
        <v>0</v>
      </c>
      <c r="L139" s="33"/>
      <c r="M139" s="33"/>
      <c r="N139" s="33"/>
      <c r="O139" s="34">
        <f t="shared" si="44"/>
        <v>0</v>
      </c>
      <c r="P139" s="74"/>
      <c r="Q139" s="74"/>
      <c r="R139" s="74"/>
      <c r="S139" s="66">
        <f t="shared" si="45"/>
        <v>0</v>
      </c>
      <c r="T139" s="34">
        <f t="shared" si="48"/>
        <v>6</v>
      </c>
    </row>
    <row r="140" spans="3:20" ht="15.75" x14ac:dyDescent="0.25">
      <c r="C140" s="51" t="s">
        <v>68</v>
      </c>
      <c r="D140" s="34">
        <f t="shared" ref="D140:T140" si="49">SUM(D124:D139)</f>
        <v>11080</v>
      </c>
      <c r="E140" s="34">
        <f t="shared" si="49"/>
        <v>9064</v>
      </c>
      <c r="F140" s="34">
        <f t="shared" si="49"/>
        <v>8842</v>
      </c>
      <c r="G140" s="34">
        <f t="shared" si="49"/>
        <v>28986</v>
      </c>
      <c r="H140" s="34">
        <f t="shared" si="49"/>
        <v>0</v>
      </c>
      <c r="I140" s="34">
        <f t="shared" si="49"/>
        <v>0</v>
      </c>
      <c r="J140" s="34">
        <f t="shared" si="49"/>
        <v>0</v>
      </c>
      <c r="K140" s="34">
        <f t="shared" si="49"/>
        <v>0</v>
      </c>
      <c r="L140" s="34">
        <f t="shared" si="49"/>
        <v>0</v>
      </c>
      <c r="M140" s="34">
        <f t="shared" si="49"/>
        <v>0</v>
      </c>
      <c r="N140" s="34">
        <f t="shared" si="49"/>
        <v>0</v>
      </c>
      <c r="O140" s="34">
        <f t="shared" si="49"/>
        <v>0</v>
      </c>
      <c r="P140" s="34">
        <f t="shared" si="49"/>
        <v>0</v>
      </c>
      <c r="Q140" s="34">
        <f t="shared" si="49"/>
        <v>0</v>
      </c>
      <c r="R140" s="34">
        <f t="shared" si="49"/>
        <v>0</v>
      </c>
      <c r="S140" s="34">
        <f t="shared" si="49"/>
        <v>0</v>
      </c>
      <c r="T140" s="34">
        <f t="shared" si="49"/>
        <v>28986</v>
      </c>
    </row>
    <row r="141" spans="3:20" ht="15.75" x14ac:dyDescent="0.25">
      <c r="C141" s="3"/>
      <c r="D141" s="4"/>
      <c r="E141" s="4"/>
      <c r="F141" s="4"/>
      <c r="G141" s="9"/>
      <c r="H141" s="4"/>
      <c r="I141" s="4"/>
      <c r="J141" s="4"/>
      <c r="K141" s="9"/>
      <c r="L141" s="4"/>
      <c r="M141" s="4"/>
      <c r="N141" s="4"/>
      <c r="O141" s="9"/>
      <c r="P141" s="80"/>
      <c r="Q141" s="80"/>
      <c r="R141" s="80"/>
      <c r="S141" s="81"/>
    </row>
    <row r="142" spans="3:20" ht="15.75" x14ac:dyDescent="0.25">
      <c r="C142" s="3"/>
      <c r="D142" s="4"/>
      <c r="E142" s="4"/>
      <c r="F142" s="4"/>
      <c r="G142" s="9"/>
      <c r="H142" s="4"/>
      <c r="I142" s="4"/>
      <c r="J142" s="4"/>
      <c r="K142" s="9"/>
      <c r="L142" s="4"/>
      <c r="M142" s="4"/>
      <c r="N142" s="4"/>
      <c r="O142" s="9"/>
      <c r="P142" s="80"/>
      <c r="Q142" s="80"/>
      <c r="R142" s="80"/>
      <c r="S142" s="81"/>
    </row>
    <row r="143" spans="3:20" ht="16.5" thickBot="1" x14ac:dyDescent="0.3">
      <c r="C143" s="3"/>
      <c r="D143" s="4"/>
      <c r="E143" s="4"/>
      <c r="F143" s="4"/>
      <c r="G143" s="9"/>
      <c r="H143" s="4"/>
      <c r="I143" s="4"/>
      <c r="J143" s="4"/>
      <c r="K143" s="9"/>
      <c r="L143" s="4"/>
      <c r="M143" s="4"/>
      <c r="N143" s="4"/>
      <c r="O143" s="9"/>
      <c r="P143" s="80"/>
      <c r="Q143" s="80"/>
      <c r="R143" s="80"/>
      <c r="S143" s="81"/>
    </row>
    <row r="144" spans="3:20" ht="15.75" x14ac:dyDescent="0.25">
      <c r="C144" s="103" t="s">
        <v>80</v>
      </c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5"/>
    </row>
    <row r="145" spans="3:20" ht="15.75" x14ac:dyDescent="0.25">
      <c r="C145" s="109" t="s">
        <v>70</v>
      </c>
      <c r="D145" s="106" t="s">
        <v>2</v>
      </c>
      <c r="E145" s="106"/>
      <c r="F145" s="106"/>
      <c r="G145" s="106"/>
      <c r="H145" s="106" t="s">
        <v>3</v>
      </c>
      <c r="I145" s="106"/>
      <c r="J145" s="106"/>
      <c r="K145" s="106"/>
      <c r="L145" s="106" t="s">
        <v>4</v>
      </c>
      <c r="M145" s="106"/>
      <c r="N145" s="106"/>
      <c r="O145" s="106"/>
      <c r="P145" s="106" t="s">
        <v>5</v>
      </c>
      <c r="Q145" s="106"/>
      <c r="R145" s="106"/>
      <c r="S145" s="106"/>
      <c r="T145" s="107" t="s">
        <v>6</v>
      </c>
    </row>
    <row r="146" spans="3:20" ht="16.5" thickBot="1" x14ac:dyDescent="0.3">
      <c r="C146" s="110"/>
      <c r="D146" s="50" t="s">
        <v>7</v>
      </c>
      <c r="E146" s="50" t="s">
        <v>8</v>
      </c>
      <c r="F146" s="50" t="s">
        <v>9</v>
      </c>
      <c r="G146" s="50" t="s">
        <v>10</v>
      </c>
      <c r="H146" s="50" t="s">
        <v>11</v>
      </c>
      <c r="I146" s="50" t="s">
        <v>12</v>
      </c>
      <c r="J146" s="50" t="s">
        <v>13</v>
      </c>
      <c r="K146" s="50" t="s">
        <v>14</v>
      </c>
      <c r="L146" s="50" t="s">
        <v>15</v>
      </c>
      <c r="M146" s="50" t="s">
        <v>16</v>
      </c>
      <c r="N146" s="50" t="s">
        <v>17</v>
      </c>
      <c r="O146" s="50" t="s">
        <v>18</v>
      </c>
      <c r="P146" s="50" t="s">
        <v>19</v>
      </c>
      <c r="Q146" s="50" t="s">
        <v>20</v>
      </c>
      <c r="R146" s="50" t="s">
        <v>21</v>
      </c>
      <c r="S146" s="50" t="s">
        <v>22</v>
      </c>
      <c r="T146" s="108"/>
    </row>
    <row r="147" spans="3:20" ht="15.75" x14ac:dyDescent="0.25">
      <c r="C147" s="6" t="s">
        <v>24</v>
      </c>
      <c r="D147" s="33">
        <v>714</v>
      </c>
      <c r="E147" s="33">
        <v>629</v>
      </c>
      <c r="F147" s="33">
        <v>646</v>
      </c>
      <c r="G147" s="34">
        <f>+SUM(D147:F147)</f>
        <v>1989</v>
      </c>
      <c r="H147" s="27"/>
      <c r="I147" s="27"/>
      <c r="J147" s="37"/>
      <c r="K147" s="34">
        <f>SUM(H147:J147)</f>
        <v>0</v>
      </c>
      <c r="L147" s="33"/>
      <c r="M147" s="33"/>
      <c r="N147" s="33"/>
      <c r="O147" s="34">
        <f>SUM(L147:N147)</f>
        <v>0</v>
      </c>
      <c r="P147" s="74"/>
      <c r="Q147" s="74"/>
      <c r="R147" s="74"/>
      <c r="S147" s="66">
        <f>SUM(P147:R147)</f>
        <v>0</v>
      </c>
      <c r="T147" s="34">
        <f>SUM(G147,O147,K147, S147)</f>
        <v>1989</v>
      </c>
    </row>
    <row r="148" spans="3:20" ht="15.75" x14ac:dyDescent="0.25">
      <c r="C148" s="5" t="s">
        <v>26</v>
      </c>
      <c r="D148" s="33">
        <v>598</v>
      </c>
      <c r="E148" s="33">
        <v>584</v>
      </c>
      <c r="F148" s="33">
        <v>612</v>
      </c>
      <c r="G148" s="34">
        <f t="shared" ref="G148:G159" si="50">+SUM(D148:F148)</f>
        <v>1794</v>
      </c>
      <c r="H148" s="27"/>
      <c r="I148" s="27"/>
      <c r="J148" s="37"/>
      <c r="K148" s="34">
        <f t="shared" ref="K148:K159" si="51">SUM(H148:J148)</f>
        <v>0</v>
      </c>
      <c r="L148" s="33"/>
      <c r="M148" s="33"/>
      <c r="N148" s="33"/>
      <c r="O148" s="34">
        <f t="shared" ref="O148:O159" si="52">SUM(L148:N148)</f>
        <v>0</v>
      </c>
      <c r="P148" s="74"/>
      <c r="Q148" s="74"/>
      <c r="R148" s="74"/>
      <c r="S148" s="66">
        <f t="shared" ref="S148:S159" si="53">SUM(P148:R148)</f>
        <v>0</v>
      </c>
      <c r="T148" s="34">
        <f t="shared" ref="T148:T159" si="54">SUM(G148,O148,K148, S148)</f>
        <v>1794</v>
      </c>
    </row>
    <row r="149" spans="3:20" ht="15.75" x14ac:dyDescent="0.25">
      <c r="C149" s="5" t="s">
        <v>58</v>
      </c>
      <c r="D149" s="33">
        <v>1528</v>
      </c>
      <c r="E149" s="33">
        <v>1275</v>
      </c>
      <c r="F149" s="33">
        <v>1111</v>
      </c>
      <c r="G149" s="34">
        <f t="shared" si="50"/>
        <v>3914</v>
      </c>
      <c r="H149" s="27"/>
      <c r="I149" s="27"/>
      <c r="J149" s="37"/>
      <c r="K149" s="34">
        <f t="shared" si="51"/>
        <v>0</v>
      </c>
      <c r="L149" s="33"/>
      <c r="M149" s="33"/>
      <c r="N149" s="33"/>
      <c r="O149" s="34">
        <f t="shared" si="52"/>
        <v>0</v>
      </c>
      <c r="P149" s="74"/>
      <c r="Q149" s="74"/>
      <c r="R149" s="74"/>
      <c r="S149" s="66">
        <f>SUM(P149:R149)</f>
        <v>0</v>
      </c>
      <c r="T149" s="34">
        <f t="shared" si="54"/>
        <v>3914</v>
      </c>
    </row>
    <row r="150" spans="3:20" ht="15.75" x14ac:dyDescent="0.25">
      <c r="C150" s="5" t="s">
        <v>146</v>
      </c>
      <c r="D150" s="33">
        <v>115</v>
      </c>
      <c r="E150" s="33">
        <v>69</v>
      </c>
      <c r="F150" s="33">
        <v>75</v>
      </c>
      <c r="G150" s="34">
        <f t="shared" si="50"/>
        <v>259</v>
      </c>
      <c r="H150" s="27"/>
      <c r="I150" s="27"/>
      <c r="J150" s="37"/>
      <c r="K150" s="34">
        <f t="shared" si="51"/>
        <v>0</v>
      </c>
      <c r="L150" s="33"/>
      <c r="M150" s="33"/>
      <c r="N150" s="33"/>
      <c r="O150" s="34">
        <f t="shared" si="52"/>
        <v>0</v>
      </c>
      <c r="P150" s="74"/>
      <c r="Q150" s="74"/>
      <c r="R150" s="74"/>
      <c r="S150" s="66">
        <f>SUM(P150:R150)</f>
        <v>0</v>
      </c>
      <c r="T150" s="34">
        <f t="shared" si="54"/>
        <v>259</v>
      </c>
    </row>
    <row r="151" spans="3:20" ht="15.75" x14ac:dyDescent="0.25">
      <c r="C151" s="5" t="s">
        <v>59</v>
      </c>
      <c r="D151" s="33">
        <v>4</v>
      </c>
      <c r="E151" s="33">
        <v>2</v>
      </c>
      <c r="F151" s="33">
        <v>2</v>
      </c>
      <c r="G151" s="34">
        <f t="shared" si="50"/>
        <v>8</v>
      </c>
      <c r="H151" s="35"/>
      <c r="I151" s="35"/>
      <c r="J151" s="36"/>
      <c r="K151" s="34">
        <f t="shared" si="51"/>
        <v>0</v>
      </c>
      <c r="L151" s="33"/>
      <c r="M151" s="33"/>
      <c r="N151" s="33"/>
      <c r="O151" s="34">
        <f t="shared" si="52"/>
        <v>0</v>
      </c>
      <c r="P151" s="74"/>
      <c r="Q151" s="74"/>
      <c r="R151" s="74"/>
      <c r="S151" s="66">
        <f t="shared" si="53"/>
        <v>0</v>
      </c>
      <c r="T151" s="34">
        <f t="shared" si="54"/>
        <v>8</v>
      </c>
    </row>
    <row r="152" spans="3:20" ht="15.75" x14ac:dyDescent="0.25">
      <c r="C152" s="5" t="s">
        <v>60</v>
      </c>
      <c r="D152" s="33">
        <v>1184</v>
      </c>
      <c r="E152" s="33">
        <v>947</v>
      </c>
      <c r="F152" s="33">
        <v>834</v>
      </c>
      <c r="G152" s="34">
        <f t="shared" si="50"/>
        <v>2965</v>
      </c>
      <c r="H152" s="35"/>
      <c r="I152" s="35"/>
      <c r="J152" s="36"/>
      <c r="K152" s="34">
        <f t="shared" si="51"/>
        <v>0</v>
      </c>
      <c r="L152" s="33"/>
      <c r="M152" s="33"/>
      <c r="N152" s="33"/>
      <c r="O152" s="34">
        <f t="shared" si="52"/>
        <v>0</v>
      </c>
      <c r="P152" s="89"/>
      <c r="Q152" s="89"/>
      <c r="R152" s="89"/>
      <c r="S152" s="66">
        <f t="shared" si="53"/>
        <v>0</v>
      </c>
      <c r="T152" s="34">
        <f t="shared" si="54"/>
        <v>2965</v>
      </c>
    </row>
    <row r="153" spans="3:20" ht="15.75" x14ac:dyDescent="0.25">
      <c r="C153" s="5" t="s">
        <v>61</v>
      </c>
      <c r="D153" s="33">
        <v>273</v>
      </c>
      <c r="E153" s="33">
        <v>252</v>
      </c>
      <c r="F153" s="33">
        <v>216</v>
      </c>
      <c r="G153" s="34">
        <f t="shared" si="50"/>
        <v>741</v>
      </c>
      <c r="H153" s="35"/>
      <c r="I153" s="35"/>
      <c r="J153" s="36"/>
      <c r="K153" s="34">
        <f t="shared" si="51"/>
        <v>0</v>
      </c>
      <c r="L153" s="33"/>
      <c r="M153" s="33"/>
      <c r="N153" s="33"/>
      <c r="O153" s="34">
        <f t="shared" si="52"/>
        <v>0</v>
      </c>
      <c r="P153" s="89"/>
      <c r="Q153" s="89"/>
      <c r="R153" s="89"/>
      <c r="S153" s="66">
        <f t="shared" si="53"/>
        <v>0</v>
      </c>
      <c r="T153" s="34">
        <f t="shared" si="54"/>
        <v>741</v>
      </c>
    </row>
    <row r="154" spans="3:20" ht="15.75" x14ac:dyDescent="0.25">
      <c r="C154" s="5" t="s">
        <v>62</v>
      </c>
      <c r="D154" s="33">
        <v>35</v>
      </c>
      <c r="E154" s="33">
        <v>43</v>
      </c>
      <c r="F154" s="33">
        <v>29</v>
      </c>
      <c r="G154" s="34">
        <f t="shared" si="50"/>
        <v>107</v>
      </c>
      <c r="H154" s="27"/>
      <c r="I154" s="27"/>
      <c r="J154" s="37"/>
      <c r="K154" s="34">
        <f t="shared" si="51"/>
        <v>0</v>
      </c>
      <c r="L154" s="33"/>
      <c r="M154" s="33"/>
      <c r="N154" s="33"/>
      <c r="O154" s="34">
        <f t="shared" si="52"/>
        <v>0</v>
      </c>
      <c r="P154" s="74"/>
      <c r="Q154" s="74"/>
      <c r="R154" s="74"/>
      <c r="S154" s="66">
        <f t="shared" si="53"/>
        <v>0</v>
      </c>
      <c r="T154" s="34">
        <f t="shared" si="54"/>
        <v>107</v>
      </c>
    </row>
    <row r="155" spans="3:20" ht="15.75" x14ac:dyDescent="0.25">
      <c r="C155" s="5" t="s">
        <v>63</v>
      </c>
      <c r="D155" s="33">
        <v>6</v>
      </c>
      <c r="E155" s="33">
        <v>5</v>
      </c>
      <c r="F155" s="33">
        <v>5</v>
      </c>
      <c r="G155" s="34">
        <f t="shared" si="50"/>
        <v>16</v>
      </c>
      <c r="H155" s="35"/>
      <c r="I155" s="35"/>
      <c r="J155" s="36"/>
      <c r="K155" s="34">
        <f t="shared" si="51"/>
        <v>0</v>
      </c>
      <c r="L155" s="33"/>
      <c r="M155" s="33"/>
      <c r="N155" s="33"/>
      <c r="O155" s="34">
        <f t="shared" si="52"/>
        <v>0</v>
      </c>
      <c r="P155" s="89"/>
      <c r="Q155" s="89"/>
      <c r="R155" s="89"/>
      <c r="S155" s="66">
        <f t="shared" si="53"/>
        <v>0</v>
      </c>
      <c r="T155" s="34">
        <f t="shared" si="54"/>
        <v>16</v>
      </c>
    </row>
    <row r="156" spans="3:20" ht="15.75" x14ac:dyDescent="0.25">
      <c r="C156" s="5" t="s">
        <v>81</v>
      </c>
      <c r="D156" s="33">
        <v>157</v>
      </c>
      <c r="E156" s="33">
        <v>135</v>
      </c>
      <c r="F156" s="33">
        <v>117</v>
      </c>
      <c r="G156" s="34">
        <f t="shared" si="50"/>
        <v>409</v>
      </c>
      <c r="H156" s="27"/>
      <c r="I156" s="33"/>
      <c r="J156" s="37"/>
      <c r="K156" s="34">
        <f t="shared" si="51"/>
        <v>0</v>
      </c>
      <c r="L156" s="33"/>
      <c r="M156" s="33"/>
      <c r="N156" s="33"/>
      <c r="O156" s="34">
        <f t="shared" si="52"/>
        <v>0</v>
      </c>
      <c r="P156" s="74"/>
      <c r="Q156" s="74"/>
      <c r="R156" s="74"/>
      <c r="S156" s="66">
        <f t="shared" si="53"/>
        <v>0</v>
      </c>
      <c r="T156" s="34">
        <f t="shared" si="54"/>
        <v>409</v>
      </c>
    </row>
    <row r="157" spans="3:20" ht="15.75" x14ac:dyDescent="0.25">
      <c r="C157" s="5" t="s">
        <v>65</v>
      </c>
      <c r="D157" s="33">
        <v>0</v>
      </c>
      <c r="E157" s="33">
        <v>0</v>
      </c>
      <c r="F157" s="33">
        <v>0</v>
      </c>
      <c r="G157" s="34">
        <f t="shared" si="50"/>
        <v>0</v>
      </c>
      <c r="H157" s="27"/>
      <c r="I157" s="27"/>
      <c r="J157" s="37"/>
      <c r="K157" s="34">
        <f t="shared" si="51"/>
        <v>0</v>
      </c>
      <c r="L157" s="33"/>
      <c r="M157" s="33"/>
      <c r="N157" s="33"/>
      <c r="O157" s="34">
        <f t="shared" si="52"/>
        <v>0</v>
      </c>
      <c r="P157" s="74"/>
      <c r="Q157" s="74"/>
      <c r="R157" s="74"/>
      <c r="S157" s="66">
        <f t="shared" si="53"/>
        <v>0</v>
      </c>
      <c r="T157" s="34">
        <f t="shared" si="54"/>
        <v>0</v>
      </c>
    </row>
    <row r="158" spans="3:20" ht="15.75" x14ac:dyDescent="0.25">
      <c r="C158" s="5" t="s">
        <v>66</v>
      </c>
      <c r="D158" s="33">
        <v>74</v>
      </c>
      <c r="E158" s="33">
        <v>113</v>
      </c>
      <c r="F158" s="33">
        <v>88</v>
      </c>
      <c r="G158" s="34">
        <f t="shared" si="50"/>
        <v>275</v>
      </c>
      <c r="H158" s="33"/>
      <c r="I158" s="33"/>
      <c r="J158" s="33"/>
      <c r="K158" s="34">
        <f t="shared" si="51"/>
        <v>0</v>
      </c>
      <c r="L158" s="33"/>
      <c r="M158" s="33"/>
      <c r="N158" s="33"/>
      <c r="O158" s="34">
        <f t="shared" si="52"/>
        <v>0</v>
      </c>
      <c r="P158" s="74"/>
      <c r="Q158" s="74"/>
      <c r="R158" s="74"/>
      <c r="S158" s="66">
        <f t="shared" si="53"/>
        <v>0</v>
      </c>
      <c r="T158" s="34">
        <f t="shared" si="54"/>
        <v>275</v>
      </c>
    </row>
    <row r="159" spans="3:20" ht="15.75" x14ac:dyDescent="0.25">
      <c r="C159" s="5" t="s">
        <v>67</v>
      </c>
      <c r="D159" s="33">
        <v>241</v>
      </c>
      <c r="E159" s="33">
        <v>280</v>
      </c>
      <c r="F159" s="33">
        <v>244</v>
      </c>
      <c r="G159" s="34">
        <f t="shared" si="50"/>
        <v>765</v>
      </c>
      <c r="H159" s="35"/>
      <c r="I159" s="35"/>
      <c r="J159" s="36"/>
      <c r="K159" s="34">
        <f t="shared" si="51"/>
        <v>0</v>
      </c>
      <c r="L159" s="33"/>
      <c r="M159" s="33"/>
      <c r="N159" s="33"/>
      <c r="O159" s="34">
        <f t="shared" si="52"/>
        <v>0</v>
      </c>
      <c r="P159" s="89"/>
      <c r="Q159" s="89"/>
      <c r="R159" s="89"/>
      <c r="S159" s="66">
        <f t="shared" si="53"/>
        <v>0</v>
      </c>
      <c r="T159" s="34">
        <f t="shared" si="54"/>
        <v>765</v>
      </c>
    </row>
    <row r="160" spans="3:20" ht="15.75" x14ac:dyDescent="0.25">
      <c r="C160" s="51" t="s">
        <v>68</v>
      </c>
      <c r="D160" s="34">
        <f t="shared" ref="D160:T160" si="55">SUM(D147:D159)</f>
        <v>4929</v>
      </c>
      <c r="E160" s="34">
        <f t="shared" si="55"/>
        <v>4334</v>
      </c>
      <c r="F160" s="34">
        <f t="shared" si="55"/>
        <v>3979</v>
      </c>
      <c r="G160" s="34">
        <f t="shared" si="55"/>
        <v>13242</v>
      </c>
      <c r="H160" s="34">
        <f t="shared" si="55"/>
        <v>0</v>
      </c>
      <c r="I160" s="34">
        <f t="shared" si="55"/>
        <v>0</v>
      </c>
      <c r="J160" s="34">
        <f t="shared" si="55"/>
        <v>0</v>
      </c>
      <c r="K160" s="34">
        <f t="shared" si="55"/>
        <v>0</v>
      </c>
      <c r="L160" s="34">
        <f t="shared" si="55"/>
        <v>0</v>
      </c>
      <c r="M160" s="34">
        <f t="shared" si="55"/>
        <v>0</v>
      </c>
      <c r="N160" s="34">
        <f t="shared" si="55"/>
        <v>0</v>
      </c>
      <c r="O160" s="34">
        <f t="shared" si="55"/>
        <v>0</v>
      </c>
      <c r="P160" s="34">
        <f t="shared" si="55"/>
        <v>0</v>
      </c>
      <c r="Q160" s="34">
        <f t="shared" si="55"/>
        <v>0</v>
      </c>
      <c r="R160" s="34">
        <f t="shared" si="55"/>
        <v>0</v>
      </c>
      <c r="S160" s="34">
        <f t="shared" si="55"/>
        <v>0</v>
      </c>
      <c r="T160" s="34">
        <f t="shared" si="55"/>
        <v>13242</v>
      </c>
    </row>
    <row r="161" spans="3:20" ht="15.75" x14ac:dyDescent="0.25">
      <c r="C161" s="3"/>
      <c r="D161" s="4"/>
      <c r="E161" s="4"/>
      <c r="F161" s="4"/>
      <c r="G161" s="9"/>
      <c r="H161" s="4"/>
      <c r="I161" s="4"/>
      <c r="J161" s="4"/>
      <c r="K161" s="9"/>
      <c r="L161" s="4"/>
      <c r="M161" s="4"/>
      <c r="N161" s="4"/>
      <c r="O161" s="9"/>
      <c r="P161" s="80"/>
      <c r="Q161" s="80"/>
      <c r="R161" s="80"/>
      <c r="S161" s="81"/>
    </row>
    <row r="162" spans="3:20" ht="15.75" x14ac:dyDescent="0.25">
      <c r="C162" s="3"/>
      <c r="D162" s="4"/>
      <c r="E162" s="4"/>
      <c r="F162" s="4"/>
      <c r="G162" s="9"/>
      <c r="H162" s="4"/>
      <c r="I162" s="4"/>
      <c r="J162" s="4"/>
      <c r="K162" s="9"/>
      <c r="L162" s="4"/>
      <c r="M162" s="4"/>
      <c r="N162" s="4"/>
      <c r="O162" s="9"/>
      <c r="P162" s="80"/>
      <c r="Q162" s="80"/>
      <c r="R162" s="80"/>
      <c r="S162" s="81"/>
    </row>
    <row r="163" spans="3:20" ht="16.5" thickBot="1" x14ac:dyDescent="0.3">
      <c r="C163" s="3"/>
      <c r="D163" s="4"/>
      <c r="E163" s="4"/>
      <c r="F163" s="4"/>
      <c r="G163" s="9"/>
      <c r="H163" s="4"/>
      <c r="I163" s="4"/>
      <c r="J163" s="4"/>
      <c r="K163" s="9"/>
      <c r="L163" s="4"/>
      <c r="M163" s="4"/>
      <c r="N163" s="4"/>
      <c r="O163" s="9"/>
      <c r="P163" s="80"/>
      <c r="Q163" s="80"/>
      <c r="R163" s="80"/>
      <c r="S163" s="81"/>
    </row>
    <row r="164" spans="3:20" ht="15.75" x14ac:dyDescent="0.25">
      <c r="C164" s="103" t="s">
        <v>82</v>
      </c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5"/>
    </row>
    <row r="165" spans="3:20" ht="15.75" x14ac:dyDescent="0.25">
      <c r="C165" s="109" t="s">
        <v>70</v>
      </c>
      <c r="D165" s="106" t="s">
        <v>2</v>
      </c>
      <c r="E165" s="106"/>
      <c r="F165" s="106"/>
      <c r="G165" s="106"/>
      <c r="H165" s="106" t="s">
        <v>3</v>
      </c>
      <c r="I165" s="106"/>
      <c r="J165" s="106"/>
      <c r="K165" s="106"/>
      <c r="L165" s="106" t="s">
        <v>4</v>
      </c>
      <c r="M165" s="106"/>
      <c r="N165" s="106"/>
      <c r="O165" s="106"/>
      <c r="P165" s="106" t="s">
        <v>5</v>
      </c>
      <c r="Q165" s="106"/>
      <c r="R165" s="106"/>
      <c r="S165" s="106"/>
      <c r="T165" s="107" t="s">
        <v>6</v>
      </c>
    </row>
    <row r="166" spans="3:20" ht="16.5" thickBot="1" x14ac:dyDescent="0.3">
      <c r="C166" s="110"/>
      <c r="D166" s="50" t="s">
        <v>7</v>
      </c>
      <c r="E166" s="50" t="s">
        <v>8</v>
      </c>
      <c r="F166" s="50" t="s">
        <v>9</v>
      </c>
      <c r="G166" s="50" t="s">
        <v>10</v>
      </c>
      <c r="H166" s="50" t="s">
        <v>11</v>
      </c>
      <c r="I166" s="50" t="s">
        <v>12</v>
      </c>
      <c r="J166" s="50" t="s">
        <v>13</v>
      </c>
      <c r="K166" s="50" t="s">
        <v>14</v>
      </c>
      <c r="L166" s="50" t="s">
        <v>15</v>
      </c>
      <c r="M166" s="50" t="s">
        <v>16</v>
      </c>
      <c r="N166" s="50" t="s">
        <v>17</v>
      </c>
      <c r="O166" s="50" t="s">
        <v>18</v>
      </c>
      <c r="P166" s="50" t="s">
        <v>19</v>
      </c>
      <c r="Q166" s="50" t="s">
        <v>20</v>
      </c>
      <c r="R166" s="50" t="s">
        <v>21</v>
      </c>
      <c r="S166" s="50" t="s">
        <v>22</v>
      </c>
      <c r="T166" s="108"/>
    </row>
    <row r="167" spans="3:20" ht="15.75" x14ac:dyDescent="0.25">
      <c r="C167" s="6" t="s">
        <v>24</v>
      </c>
      <c r="D167" s="33">
        <v>583</v>
      </c>
      <c r="E167" s="33">
        <v>526</v>
      </c>
      <c r="F167" s="33">
        <v>480</v>
      </c>
      <c r="G167" s="34">
        <f>+SUM(D167:F167)</f>
        <v>1589</v>
      </c>
      <c r="H167" s="27"/>
      <c r="I167" s="27"/>
      <c r="J167" s="37"/>
      <c r="K167" s="34">
        <f>SUM(H167:J167)</f>
        <v>0</v>
      </c>
      <c r="L167" s="33"/>
      <c r="M167" s="33"/>
      <c r="N167" s="33"/>
      <c r="O167" s="34">
        <f>SUM(L167:N167)</f>
        <v>0</v>
      </c>
      <c r="P167" s="74"/>
      <c r="Q167" s="74"/>
      <c r="R167" s="74"/>
      <c r="S167" s="66">
        <f>SUM(P167:R167)</f>
        <v>0</v>
      </c>
      <c r="T167" s="34">
        <f>SUM(G167,O167,K167, S167)</f>
        <v>1589</v>
      </c>
    </row>
    <row r="168" spans="3:20" ht="15.75" x14ac:dyDescent="0.25">
      <c r="C168" s="5" t="s">
        <v>26</v>
      </c>
      <c r="D168" s="33">
        <v>390</v>
      </c>
      <c r="E168" s="33">
        <v>379</v>
      </c>
      <c r="F168" s="33">
        <v>392</v>
      </c>
      <c r="G168" s="34">
        <f t="shared" ref="G168:G180" si="56">+SUM(D168:F168)</f>
        <v>1161</v>
      </c>
      <c r="H168" s="27"/>
      <c r="I168" s="27"/>
      <c r="J168" s="37"/>
      <c r="K168" s="34">
        <f t="shared" ref="K168:K180" si="57">SUM(H168:J168)</f>
        <v>0</v>
      </c>
      <c r="L168" s="33"/>
      <c r="M168" s="33"/>
      <c r="N168" s="33"/>
      <c r="O168" s="34">
        <f t="shared" ref="O168:O180" si="58">SUM(L168:N168)</f>
        <v>0</v>
      </c>
      <c r="P168" s="74"/>
      <c r="Q168" s="74"/>
      <c r="R168" s="74"/>
      <c r="S168" s="66">
        <f t="shared" ref="S168:S180" si="59">SUM(P168:R168)</f>
        <v>0</v>
      </c>
      <c r="T168" s="34">
        <f t="shared" ref="T168:T180" si="60">SUM(G168,O168,K168, S168)</f>
        <v>1161</v>
      </c>
    </row>
    <row r="169" spans="3:20" ht="15.75" x14ac:dyDescent="0.25">
      <c r="C169" s="5" t="s">
        <v>28</v>
      </c>
      <c r="D169" s="33">
        <v>7</v>
      </c>
      <c r="E169" s="33">
        <v>7</v>
      </c>
      <c r="F169" s="33">
        <v>4</v>
      </c>
      <c r="G169" s="34">
        <f t="shared" si="56"/>
        <v>18</v>
      </c>
      <c r="H169" s="27"/>
      <c r="I169" s="27"/>
      <c r="J169" s="37"/>
      <c r="K169" s="34">
        <f t="shared" si="57"/>
        <v>0</v>
      </c>
      <c r="L169" s="33"/>
      <c r="M169" s="33"/>
      <c r="N169" s="33"/>
      <c r="O169" s="34">
        <f t="shared" si="58"/>
        <v>0</v>
      </c>
      <c r="P169" s="74"/>
      <c r="Q169" s="74"/>
      <c r="R169" s="74"/>
      <c r="S169" s="66">
        <f t="shared" si="59"/>
        <v>0</v>
      </c>
      <c r="T169" s="34">
        <f t="shared" si="60"/>
        <v>18</v>
      </c>
    </row>
    <row r="170" spans="3:20" ht="15.75" x14ac:dyDescent="0.25">
      <c r="C170" s="5" t="s">
        <v>58</v>
      </c>
      <c r="D170" s="33">
        <v>825</v>
      </c>
      <c r="E170" s="33">
        <v>605</v>
      </c>
      <c r="F170" s="33">
        <v>607</v>
      </c>
      <c r="G170" s="34">
        <f t="shared" si="56"/>
        <v>2037</v>
      </c>
      <c r="H170" s="27"/>
      <c r="I170" s="27"/>
      <c r="J170" s="37"/>
      <c r="K170" s="34">
        <f t="shared" si="57"/>
        <v>0</v>
      </c>
      <c r="L170" s="33"/>
      <c r="M170" s="33"/>
      <c r="N170" s="33"/>
      <c r="O170" s="34">
        <f t="shared" si="58"/>
        <v>0</v>
      </c>
      <c r="P170" s="74"/>
      <c r="Q170" s="74"/>
      <c r="R170" s="74"/>
      <c r="S170" s="66">
        <f>SUM(P170:R170)</f>
        <v>0</v>
      </c>
      <c r="T170" s="34">
        <f t="shared" si="60"/>
        <v>2037</v>
      </c>
    </row>
    <row r="171" spans="3:20" ht="15.75" x14ac:dyDescent="0.25">
      <c r="C171" s="5" t="s">
        <v>146</v>
      </c>
      <c r="D171" s="33">
        <v>39</v>
      </c>
      <c r="E171" s="33">
        <v>20</v>
      </c>
      <c r="F171" s="33">
        <v>28</v>
      </c>
      <c r="G171" s="34">
        <f t="shared" si="56"/>
        <v>87</v>
      </c>
      <c r="H171" s="27"/>
      <c r="I171" s="27"/>
      <c r="J171" s="33"/>
      <c r="K171" s="34">
        <f t="shared" si="57"/>
        <v>0</v>
      </c>
      <c r="L171" s="33"/>
      <c r="M171" s="33"/>
      <c r="N171" s="33"/>
      <c r="O171" s="34">
        <f t="shared" si="58"/>
        <v>0</v>
      </c>
      <c r="P171" s="74"/>
      <c r="Q171" s="74"/>
      <c r="R171" s="74"/>
      <c r="S171" s="66">
        <f>SUM(P171:R171)</f>
        <v>0</v>
      </c>
      <c r="T171" s="34">
        <f t="shared" si="60"/>
        <v>87</v>
      </c>
    </row>
    <row r="172" spans="3:20" ht="15.75" x14ac:dyDescent="0.25">
      <c r="C172" s="5" t="s">
        <v>59</v>
      </c>
      <c r="D172" s="33">
        <v>0</v>
      </c>
      <c r="E172" s="33">
        <v>1</v>
      </c>
      <c r="F172" s="33">
        <v>4</v>
      </c>
      <c r="G172" s="34">
        <f t="shared" si="56"/>
        <v>5</v>
      </c>
      <c r="H172" s="35"/>
      <c r="I172" s="35"/>
      <c r="J172" s="36"/>
      <c r="K172" s="34">
        <f t="shared" si="57"/>
        <v>0</v>
      </c>
      <c r="L172" s="33"/>
      <c r="M172" s="33"/>
      <c r="N172" s="33"/>
      <c r="O172" s="34">
        <f t="shared" si="58"/>
        <v>0</v>
      </c>
      <c r="P172" s="74"/>
      <c r="Q172" s="74"/>
      <c r="R172" s="74"/>
      <c r="S172" s="66">
        <f t="shared" si="59"/>
        <v>0</v>
      </c>
      <c r="T172" s="34">
        <f t="shared" si="60"/>
        <v>5</v>
      </c>
    </row>
    <row r="173" spans="3:20" ht="15.75" x14ac:dyDescent="0.25">
      <c r="C173" s="5" t="s">
        <v>60</v>
      </c>
      <c r="D173" s="33">
        <v>545</v>
      </c>
      <c r="E173" s="33">
        <v>382</v>
      </c>
      <c r="F173" s="33">
        <v>408</v>
      </c>
      <c r="G173" s="34">
        <f t="shared" si="56"/>
        <v>1335</v>
      </c>
      <c r="H173" s="35"/>
      <c r="I173" s="35"/>
      <c r="J173" s="36"/>
      <c r="K173" s="34">
        <f t="shared" si="57"/>
        <v>0</v>
      </c>
      <c r="L173" s="33"/>
      <c r="M173" s="33"/>
      <c r="N173" s="33"/>
      <c r="O173" s="34">
        <f t="shared" si="58"/>
        <v>0</v>
      </c>
      <c r="P173" s="89"/>
      <c r="Q173" s="89"/>
      <c r="R173" s="89"/>
      <c r="S173" s="66">
        <f t="shared" si="59"/>
        <v>0</v>
      </c>
      <c r="T173" s="34">
        <f t="shared" si="60"/>
        <v>1335</v>
      </c>
    </row>
    <row r="174" spans="3:20" ht="15.75" x14ac:dyDescent="0.25">
      <c r="C174" s="5" t="s">
        <v>61</v>
      </c>
      <c r="D174" s="33">
        <v>215</v>
      </c>
      <c r="E174" s="33">
        <v>181</v>
      </c>
      <c r="F174" s="33">
        <v>158</v>
      </c>
      <c r="G174" s="34">
        <f>+SUM(D174:F174)</f>
        <v>554</v>
      </c>
      <c r="H174" s="35"/>
      <c r="I174" s="35"/>
      <c r="J174" s="36"/>
      <c r="K174" s="34">
        <f t="shared" si="57"/>
        <v>0</v>
      </c>
      <c r="L174" s="33"/>
      <c r="M174" s="33"/>
      <c r="N174" s="33"/>
      <c r="O174" s="34">
        <f t="shared" si="58"/>
        <v>0</v>
      </c>
      <c r="P174" s="89"/>
      <c r="Q174" s="89"/>
      <c r="R174" s="89"/>
      <c r="S174" s="66">
        <f t="shared" si="59"/>
        <v>0</v>
      </c>
      <c r="T174" s="34">
        <f t="shared" si="60"/>
        <v>554</v>
      </c>
    </row>
    <row r="175" spans="3:20" ht="15.75" x14ac:dyDescent="0.25">
      <c r="C175" s="5" t="s">
        <v>62</v>
      </c>
      <c r="D175" s="33">
        <v>41</v>
      </c>
      <c r="E175" s="33">
        <v>26</v>
      </c>
      <c r="F175" s="33">
        <v>24</v>
      </c>
      <c r="G175" s="34">
        <f t="shared" si="56"/>
        <v>91</v>
      </c>
      <c r="H175" s="27"/>
      <c r="I175" s="27"/>
      <c r="J175" s="37"/>
      <c r="K175" s="34">
        <f t="shared" si="57"/>
        <v>0</v>
      </c>
      <c r="L175" s="33"/>
      <c r="M175" s="33"/>
      <c r="N175" s="33"/>
      <c r="O175" s="34">
        <f t="shared" si="58"/>
        <v>0</v>
      </c>
      <c r="P175" s="74"/>
      <c r="Q175" s="74"/>
      <c r="R175" s="74"/>
      <c r="S175" s="66">
        <f t="shared" si="59"/>
        <v>0</v>
      </c>
      <c r="T175" s="34">
        <f t="shared" si="60"/>
        <v>91</v>
      </c>
    </row>
    <row r="176" spans="3:20" ht="15.75" x14ac:dyDescent="0.25">
      <c r="C176" s="5" t="s">
        <v>63</v>
      </c>
      <c r="D176" s="33">
        <v>2</v>
      </c>
      <c r="E176" s="33">
        <v>3</v>
      </c>
      <c r="F176" s="33">
        <v>2</v>
      </c>
      <c r="G176" s="34">
        <f t="shared" si="56"/>
        <v>7</v>
      </c>
      <c r="H176" s="35"/>
      <c r="I176" s="35"/>
      <c r="J176" s="36"/>
      <c r="K176" s="34">
        <f t="shared" si="57"/>
        <v>0</v>
      </c>
      <c r="L176" s="33"/>
      <c r="M176" s="33"/>
      <c r="N176" s="33"/>
      <c r="O176" s="34">
        <f t="shared" si="58"/>
        <v>0</v>
      </c>
      <c r="P176" s="89"/>
      <c r="Q176" s="89"/>
      <c r="R176" s="89"/>
      <c r="S176" s="66">
        <f t="shared" si="59"/>
        <v>0</v>
      </c>
      <c r="T176" s="34">
        <f t="shared" si="60"/>
        <v>7</v>
      </c>
    </row>
    <row r="177" spans="3:20" ht="15.75" x14ac:dyDescent="0.25">
      <c r="C177" s="5" t="s">
        <v>81</v>
      </c>
      <c r="D177" s="33">
        <v>149</v>
      </c>
      <c r="E177" s="33">
        <v>109</v>
      </c>
      <c r="F177" s="33">
        <v>112</v>
      </c>
      <c r="G177" s="34">
        <f>+SUM(D177:F177)</f>
        <v>370</v>
      </c>
      <c r="H177" s="27"/>
      <c r="I177" s="27"/>
      <c r="J177" s="37"/>
      <c r="K177" s="34">
        <f t="shared" si="57"/>
        <v>0</v>
      </c>
      <c r="L177" s="33"/>
      <c r="M177" s="33"/>
      <c r="N177" s="33"/>
      <c r="O177" s="34">
        <f t="shared" si="58"/>
        <v>0</v>
      </c>
      <c r="P177" s="74"/>
      <c r="Q177" s="74"/>
      <c r="R177" s="74"/>
      <c r="S177" s="66">
        <f t="shared" si="59"/>
        <v>0</v>
      </c>
      <c r="T177" s="34">
        <f t="shared" si="60"/>
        <v>370</v>
      </c>
    </row>
    <row r="178" spans="3:20" ht="15.75" x14ac:dyDescent="0.25">
      <c r="C178" s="5" t="s">
        <v>65</v>
      </c>
      <c r="D178" s="33">
        <v>16</v>
      </c>
      <c r="E178" s="33">
        <v>15</v>
      </c>
      <c r="F178" s="33">
        <v>15</v>
      </c>
      <c r="G178" s="34">
        <f t="shared" si="56"/>
        <v>46</v>
      </c>
      <c r="H178" s="27"/>
      <c r="I178" s="27"/>
      <c r="J178" s="37"/>
      <c r="K178" s="34">
        <f t="shared" si="57"/>
        <v>0</v>
      </c>
      <c r="L178" s="33"/>
      <c r="M178" s="33"/>
      <c r="N178" s="33"/>
      <c r="O178" s="34">
        <f t="shared" si="58"/>
        <v>0</v>
      </c>
      <c r="P178" s="74"/>
      <c r="Q178" s="74"/>
      <c r="R178" s="74"/>
      <c r="S178" s="66">
        <f t="shared" si="59"/>
        <v>0</v>
      </c>
      <c r="T178" s="34">
        <f t="shared" si="60"/>
        <v>46</v>
      </c>
    </row>
    <row r="179" spans="3:20" ht="15.75" x14ac:dyDescent="0.25">
      <c r="C179" s="5" t="s">
        <v>66</v>
      </c>
      <c r="D179" s="33">
        <v>37</v>
      </c>
      <c r="E179" s="33">
        <v>62</v>
      </c>
      <c r="F179" s="33">
        <v>89</v>
      </c>
      <c r="G179" s="34">
        <f t="shared" si="56"/>
        <v>188</v>
      </c>
      <c r="H179" s="35"/>
      <c r="I179" s="35"/>
      <c r="J179" s="36"/>
      <c r="K179" s="34">
        <f t="shared" si="57"/>
        <v>0</v>
      </c>
      <c r="L179" s="33"/>
      <c r="M179" s="33"/>
      <c r="N179" s="33"/>
      <c r="O179" s="34">
        <f t="shared" si="58"/>
        <v>0</v>
      </c>
      <c r="P179" s="89"/>
      <c r="Q179" s="89"/>
      <c r="R179" s="89"/>
      <c r="S179" s="66">
        <f t="shared" si="59"/>
        <v>0</v>
      </c>
      <c r="T179" s="34">
        <f t="shared" si="60"/>
        <v>188</v>
      </c>
    </row>
    <row r="180" spans="3:20" ht="15.75" x14ac:dyDescent="0.25">
      <c r="C180" s="5" t="s">
        <v>67</v>
      </c>
      <c r="D180" s="33">
        <v>215</v>
      </c>
      <c r="E180" s="33">
        <v>235</v>
      </c>
      <c r="F180" s="33">
        <v>183</v>
      </c>
      <c r="G180" s="34">
        <f t="shared" si="56"/>
        <v>633</v>
      </c>
      <c r="H180" s="35"/>
      <c r="I180" s="35"/>
      <c r="J180" s="36"/>
      <c r="K180" s="34">
        <f t="shared" si="57"/>
        <v>0</v>
      </c>
      <c r="L180" s="33"/>
      <c r="M180" s="33"/>
      <c r="N180" s="33"/>
      <c r="O180" s="34">
        <f t="shared" si="58"/>
        <v>0</v>
      </c>
      <c r="P180" s="89"/>
      <c r="Q180" s="89"/>
      <c r="R180" s="89"/>
      <c r="S180" s="66">
        <f t="shared" si="59"/>
        <v>0</v>
      </c>
      <c r="T180" s="34">
        <f t="shared" si="60"/>
        <v>633</v>
      </c>
    </row>
    <row r="181" spans="3:20" ht="15.75" x14ac:dyDescent="0.25">
      <c r="C181" s="51" t="s">
        <v>68</v>
      </c>
      <c r="D181" s="34">
        <f t="shared" ref="D181:T181" si="61">SUM(D167:D180)</f>
        <v>3064</v>
      </c>
      <c r="E181" s="34">
        <f t="shared" si="61"/>
        <v>2551</v>
      </c>
      <c r="F181" s="34">
        <f t="shared" si="61"/>
        <v>2506</v>
      </c>
      <c r="G181" s="34">
        <f t="shared" si="61"/>
        <v>8121</v>
      </c>
      <c r="H181" s="34">
        <f t="shared" si="61"/>
        <v>0</v>
      </c>
      <c r="I181" s="34">
        <f t="shared" si="61"/>
        <v>0</v>
      </c>
      <c r="J181" s="34">
        <f t="shared" si="61"/>
        <v>0</v>
      </c>
      <c r="K181" s="34">
        <f t="shared" si="61"/>
        <v>0</v>
      </c>
      <c r="L181" s="34">
        <f t="shared" si="61"/>
        <v>0</v>
      </c>
      <c r="M181" s="34">
        <f t="shared" si="61"/>
        <v>0</v>
      </c>
      <c r="N181" s="34">
        <f t="shared" si="61"/>
        <v>0</v>
      </c>
      <c r="O181" s="34">
        <f t="shared" si="61"/>
        <v>0</v>
      </c>
      <c r="P181" s="34">
        <f t="shared" si="61"/>
        <v>0</v>
      </c>
      <c r="Q181" s="34">
        <f t="shared" si="61"/>
        <v>0</v>
      </c>
      <c r="R181" s="34">
        <f t="shared" si="61"/>
        <v>0</v>
      </c>
      <c r="S181" s="34">
        <f t="shared" si="61"/>
        <v>0</v>
      </c>
      <c r="T181" s="34">
        <f t="shared" si="61"/>
        <v>8121</v>
      </c>
    </row>
    <row r="182" spans="3:20" ht="15.75" x14ac:dyDescent="0.25">
      <c r="C182" s="3"/>
      <c r="D182" s="4"/>
      <c r="E182" s="4"/>
      <c r="F182" s="4"/>
      <c r="G182" s="9"/>
      <c r="H182" s="4"/>
      <c r="I182" s="4"/>
      <c r="J182" s="4"/>
      <c r="K182" s="9"/>
      <c r="L182" s="4"/>
      <c r="M182" s="4"/>
      <c r="N182" s="4"/>
      <c r="O182" s="9"/>
      <c r="P182" s="80"/>
      <c r="Q182" s="80"/>
      <c r="R182" s="80"/>
      <c r="S182" s="81"/>
    </row>
    <row r="183" spans="3:20" ht="16.5" thickBot="1" x14ac:dyDescent="0.3">
      <c r="C183" s="3"/>
      <c r="D183" s="4"/>
      <c r="E183" s="4"/>
      <c r="F183" s="4"/>
      <c r="G183" s="9"/>
      <c r="H183" s="4"/>
      <c r="I183" s="4"/>
      <c r="J183" s="4"/>
      <c r="K183" s="9"/>
      <c r="L183" s="4"/>
      <c r="M183" s="4"/>
      <c r="N183" s="4"/>
      <c r="O183" s="9"/>
      <c r="P183" s="80"/>
      <c r="Q183" s="80"/>
      <c r="R183" s="80"/>
      <c r="S183" s="81"/>
    </row>
    <row r="184" spans="3:20" ht="15.75" x14ac:dyDescent="0.25">
      <c r="C184" s="103" t="s">
        <v>83</v>
      </c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5"/>
    </row>
    <row r="185" spans="3:20" ht="15.75" x14ac:dyDescent="0.25">
      <c r="C185" s="109" t="s">
        <v>70</v>
      </c>
      <c r="D185" s="106" t="s">
        <v>2</v>
      </c>
      <c r="E185" s="106"/>
      <c r="F185" s="106"/>
      <c r="G185" s="106"/>
      <c r="H185" s="106" t="s">
        <v>3</v>
      </c>
      <c r="I185" s="106"/>
      <c r="J185" s="106"/>
      <c r="K185" s="106"/>
      <c r="L185" s="106" t="s">
        <v>4</v>
      </c>
      <c r="M185" s="106"/>
      <c r="N185" s="106"/>
      <c r="O185" s="106"/>
      <c r="P185" s="106" t="s">
        <v>5</v>
      </c>
      <c r="Q185" s="106"/>
      <c r="R185" s="106"/>
      <c r="S185" s="106"/>
      <c r="T185" s="107" t="s">
        <v>6</v>
      </c>
    </row>
    <row r="186" spans="3:20" ht="16.5" thickBot="1" x14ac:dyDescent="0.3">
      <c r="C186" s="110"/>
      <c r="D186" s="50" t="s">
        <v>7</v>
      </c>
      <c r="E186" s="50" t="s">
        <v>8</v>
      </c>
      <c r="F186" s="50" t="s">
        <v>9</v>
      </c>
      <c r="G186" s="50" t="s">
        <v>10</v>
      </c>
      <c r="H186" s="50" t="s">
        <v>11</v>
      </c>
      <c r="I186" s="50" t="s">
        <v>12</v>
      </c>
      <c r="J186" s="50" t="s">
        <v>13</v>
      </c>
      <c r="K186" s="50" t="s">
        <v>14</v>
      </c>
      <c r="L186" s="50" t="s">
        <v>15</v>
      </c>
      <c r="M186" s="50" t="s">
        <v>16</v>
      </c>
      <c r="N186" s="50" t="s">
        <v>17</v>
      </c>
      <c r="O186" s="50" t="s">
        <v>18</v>
      </c>
      <c r="P186" s="50" t="s">
        <v>19</v>
      </c>
      <c r="Q186" s="50" t="s">
        <v>20</v>
      </c>
      <c r="R186" s="50" t="s">
        <v>21</v>
      </c>
      <c r="S186" s="50" t="s">
        <v>22</v>
      </c>
      <c r="T186" s="108"/>
    </row>
    <row r="187" spans="3:20" ht="15.75" x14ac:dyDescent="0.25">
      <c r="C187" s="6" t="s">
        <v>24</v>
      </c>
      <c r="D187" s="33">
        <v>378</v>
      </c>
      <c r="E187" s="33">
        <v>347</v>
      </c>
      <c r="F187" s="33">
        <v>406</v>
      </c>
      <c r="G187" s="34">
        <f>+SUM(D187:F187)</f>
        <v>1131</v>
      </c>
      <c r="H187" s="27"/>
      <c r="I187" s="27"/>
      <c r="J187" s="37"/>
      <c r="K187" s="34">
        <f>SUM(H187:J187)</f>
        <v>0</v>
      </c>
      <c r="L187" s="33"/>
      <c r="M187" s="33"/>
      <c r="N187" s="33"/>
      <c r="O187" s="34">
        <f>SUM(L187:N187)</f>
        <v>0</v>
      </c>
      <c r="P187" s="74"/>
      <c r="Q187" s="74"/>
      <c r="R187" s="74"/>
      <c r="S187" s="66">
        <f>SUM(P187:R187)</f>
        <v>0</v>
      </c>
      <c r="T187" s="34">
        <f>SUM(G187,O187,K187, S187)</f>
        <v>1131</v>
      </c>
    </row>
    <row r="188" spans="3:20" ht="15.75" x14ac:dyDescent="0.25">
      <c r="C188" s="5" t="s">
        <v>26</v>
      </c>
      <c r="D188" s="33">
        <v>304</v>
      </c>
      <c r="E188" s="33">
        <v>311</v>
      </c>
      <c r="F188" s="33">
        <v>328</v>
      </c>
      <c r="G188" s="34">
        <f t="shared" ref="G188:G200" si="62">+SUM(D188:F188)</f>
        <v>943</v>
      </c>
      <c r="H188" s="27"/>
      <c r="I188" s="27"/>
      <c r="J188" s="37"/>
      <c r="K188" s="34">
        <f t="shared" ref="K188:K200" si="63">SUM(H188:J188)</f>
        <v>0</v>
      </c>
      <c r="L188" s="33"/>
      <c r="M188" s="33"/>
      <c r="N188" s="33"/>
      <c r="O188" s="34">
        <f t="shared" ref="O188:O200" si="64">SUM(L188:N188)</f>
        <v>0</v>
      </c>
      <c r="P188" s="74"/>
      <c r="Q188" s="74"/>
      <c r="R188" s="74"/>
      <c r="S188" s="66">
        <f t="shared" ref="S188:S200" si="65">SUM(P188:R188)</f>
        <v>0</v>
      </c>
      <c r="T188" s="34">
        <f t="shared" ref="T188:T200" si="66">SUM(G188,O188,K188, S188)</f>
        <v>943</v>
      </c>
    </row>
    <row r="189" spans="3:20" ht="15.75" x14ac:dyDescent="0.25">
      <c r="C189" s="5" t="s">
        <v>28</v>
      </c>
      <c r="D189" s="33">
        <v>1</v>
      </c>
      <c r="E189" s="33">
        <v>0</v>
      </c>
      <c r="F189" s="33">
        <v>0</v>
      </c>
      <c r="G189" s="34">
        <f t="shared" si="62"/>
        <v>1</v>
      </c>
      <c r="H189" s="33"/>
      <c r="I189" s="27"/>
      <c r="J189" s="33"/>
      <c r="K189" s="34">
        <f t="shared" si="63"/>
        <v>0</v>
      </c>
      <c r="L189" s="33"/>
      <c r="M189" s="33"/>
      <c r="N189" s="33"/>
      <c r="O189" s="34">
        <f t="shared" si="64"/>
        <v>0</v>
      </c>
      <c r="P189" s="74"/>
      <c r="Q189" s="74"/>
      <c r="R189" s="74"/>
      <c r="S189" s="66">
        <f t="shared" si="65"/>
        <v>0</v>
      </c>
      <c r="T189" s="34">
        <f t="shared" si="66"/>
        <v>1</v>
      </c>
    </row>
    <row r="190" spans="3:20" ht="15.75" x14ac:dyDescent="0.25">
      <c r="C190" s="5" t="s">
        <v>58</v>
      </c>
      <c r="D190" s="33">
        <v>1186</v>
      </c>
      <c r="E190" s="33">
        <v>968</v>
      </c>
      <c r="F190" s="33">
        <v>872</v>
      </c>
      <c r="G190" s="34">
        <f t="shared" si="62"/>
        <v>3026</v>
      </c>
      <c r="H190" s="27"/>
      <c r="I190" s="27"/>
      <c r="J190" s="37"/>
      <c r="K190" s="34">
        <f t="shared" si="63"/>
        <v>0</v>
      </c>
      <c r="L190" s="33"/>
      <c r="M190" s="33"/>
      <c r="N190" s="33"/>
      <c r="O190" s="34">
        <f t="shared" si="64"/>
        <v>0</v>
      </c>
      <c r="P190" s="74"/>
      <c r="Q190" s="74"/>
      <c r="R190" s="74"/>
      <c r="S190" s="66">
        <f>SUM(P190:R190)</f>
        <v>0</v>
      </c>
      <c r="T190" s="34">
        <f t="shared" si="66"/>
        <v>3026</v>
      </c>
    </row>
    <row r="191" spans="3:20" ht="15.75" x14ac:dyDescent="0.25">
      <c r="C191" s="5" t="s">
        <v>146</v>
      </c>
      <c r="D191" s="33">
        <v>53</v>
      </c>
      <c r="E191" s="33">
        <v>34</v>
      </c>
      <c r="F191" s="33">
        <v>52</v>
      </c>
      <c r="G191" s="34">
        <f t="shared" si="62"/>
        <v>139</v>
      </c>
      <c r="H191" s="27"/>
      <c r="I191" s="27"/>
      <c r="J191" s="37"/>
      <c r="K191" s="34">
        <f t="shared" si="63"/>
        <v>0</v>
      </c>
      <c r="L191" s="33"/>
      <c r="M191" s="33"/>
      <c r="N191" s="33"/>
      <c r="O191" s="34">
        <f t="shared" si="64"/>
        <v>0</v>
      </c>
      <c r="P191" s="74"/>
      <c r="Q191" s="74"/>
      <c r="R191" s="74"/>
      <c r="S191" s="66">
        <f>SUM(P191:R191)</f>
        <v>0</v>
      </c>
      <c r="T191" s="34">
        <f t="shared" si="66"/>
        <v>139</v>
      </c>
    </row>
    <row r="192" spans="3:20" ht="15.75" x14ac:dyDescent="0.25">
      <c r="C192" s="5" t="s">
        <v>59</v>
      </c>
      <c r="D192" s="33">
        <v>1</v>
      </c>
      <c r="E192" s="33">
        <v>3</v>
      </c>
      <c r="F192" s="33">
        <v>0</v>
      </c>
      <c r="G192" s="34">
        <f t="shared" si="62"/>
        <v>4</v>
      </c>
      <c r="H192" s="35"/>
      <c r="I192" s="35"/>
      <c r="J192" s="36"/>
      <c r="K192" s="34">
        <f t="shared" si="63"/>
        <v>0</v>
      </c>
      <c r="L192" s="33"/>
      <c r="M192" s="33"/>
      <c r="N192" s="33"/>
      <c r="O192" s="34">
        <f t="shared" si="64"/>
        <v>0</v>
      </c>
      <c r="P192" s="74"/>
      <c r="Q192" s="74"/>
      <c r="R192" s="74"/>
      <c r="S192" s="66">
        <f t="shared" si="65"/>
        <v>0</v>
      </c>
      <c r="T192" s="34">
        <f t="shared" si="66"/>
        <v>4</v>
      </c>
    </row>
    <row r="193" spans="3:20" ht="15.75" x14ac:dyDescent="0.25">
      <c r="C193" s="5" t="s">
        <v>60</v>
      </c>
      <c r="D193" s="33">
        <v>1000</v>
      </c>
      <c r="E193" s="33">
        <v>820</v>
      </c>
      <c r="F193" s="33">
        <v>761</v>
      </c>
      <c r="G193" s="34">
        <f t="shared" si="62"/>
        <v>2581</v>
      </c>
      <c r="H193" s="35"/>
      <c r="I193" s="35"/>
      <c r="J193" s="36"/>
      <c r="K193" s="34">
        <f t="shared" si="63"/>
        <v>0</v>
      </c>
      <c r="L193" s="33"/>
      <c r="M193" s="33"/>
      <c r="N193" s="33"/>
      <c r="O193" s="34">
        <f t="shared" si="64"/>
        <v>0</v>
      </c>
      <c r="P193" s="74"/>
      <c r="Q193" s="74"/>
      <c r="R193" s="74"/>
      <c r="S193" s="66">
        <f t="shared" si="65"/>
        <v>0</v>
      </c>
      <c r="T193" s="34">
        <f t="shared" si="66"/>
        <v>2581</v>
      </c>
    </row>
    <row r="194" spans="3:20" ht="15.75" x14ac:dyDescent="0.25">
      <c r="C194" s="5" t="s">
        <v>61</v>
      </c>
      <c r="D194" s="33">
        <v>165</v>
      </c>
      <c r="E194" s="33">
        <v>124</v>
      </c>
      <c r="F194" s="33">
        <v>86</v>
      </c>
      <c r="G194" s="34">
        <f t="shared" si="62"/>
        <v>375</v>
      </c>
      <c r="H194" s="35"/>
      <c r="I194" s="35"/>
      <c r="J194" s="36"/>
      <c r="K194" s="34">
        <f t="shared" si="63"/>
        <v>0</v>
      </c>
      <c r="L194" s="33"/>
      <c r="M194" s="33"/>
      <c r="N194" s="33"/>
      <c r="O194" s="34">
        <f t="shared" si="64"/>
        <v>0</v>
      </c>
      <c r="P194" s="89"/>
      <c r="Q194" s="89"/>
      <c r="R194" s="89"/>
      <c r="S194" s="66">
        <f t="shared" si="65"/>
        <v>0</v>
      </c>
      <c r="T194" s="34">
        <f t="shared" si="66"/>
        <v>375</v>
      </c>
    </row>
    <row r="195" spans="3:20" ht="15.75" x14ac:dyDescent="0.25">
      <c r="C195" s="5" t="s">
        <v>62</v>
      </c>
      <c r="D195" s="33">
        <v>6</v>
      </c>
      <c r="E195" s="33">
        <v>5</v>
      </c>
      <c r="F195" s="33">
        <v>6</v>
      </c>
      <c r="G195" s="34">
        <f t="shared" si="62"/>
        <v>17</v>
      </c>
      <c r="H195" s="35"/>
      <c r="I195" s="35"/>
      <c r="J195" s="36"/>
      <c r="K195" s="34">
        <f t="shared" si="63"/>
        <v>0</v>
      </c>
      <c r="L195" s="33"/>
      <c r="M195" s="33"/>
      <c r="N195" s="33"/>
      <c r="O195" s="34">
        <f t="shared" si="64"/>
        <v>0</v>
      </c>
      <c r="P195" s="89"/>
      <c r="Q195" s="89"/>
      <c r="R195" s="89"/>
      <c r="S195" s="66">
        <f t="shared" si="65"/>
        <v>0</v>
      </c>
      <c r="T195" s="34">
        <f t="shared" si="66"/>
        <v>17</v>
      </c>
    </row>
    <row r="196" spans="3:20" ht="15.75" x14ac:dyDescent="0.25">
      <c r="C196" s="5" t="s">
        <v>63</v>
      </c>
      <c r="D196" s="33">
        <v>4</v>
      </c>
      <c r="E196" s="33">
        <v>9</v>
      </c>
      <c r="F196" s="33">
        <v>4</v>
      </c>
      <c r="G196" s="34">
        <f>+SUM(D196:F196)</f>
        <v>17</v>
      </c>
      <c r="H196" s="27"/>
      <c r="I196" s="27"/>
      <c r="J196" s="37"/>
      <c r="K196" s="34">
        <f t="shared" si="63"/>
        <v>0</v>
      </c>
      <c r="L196" s="33"/>
      <c r="M196" s="33"/>
      <c r="N196" s="33"/>
      <c r="O196" s="34">
        <f t="shared" si="64"/>
        <v>0</v>
      </c>
      <c r="P196" s="74"/>
      <c r="Q196" s="74"/>
      <c r="R196" s="74"/>
      <c r="S196" s="66">
        <f t="shared" si="65"/>
        <v>0</v>
      </c>
      <c r="T196" s="34">
        <f t="shared" si="66"/>
        <v>17</v>
      </c>
    </row>
    <row r="197" spans="3:20" ht="15.75" x14ac:dyDescent="0.25">
      <c r="C197" s="5" t="s">
        <v>81</v>
      </c>
      <c r="D197" s="33">
        <v>50</v>
      </c>
      <c r="E197" s="33">
        <v>48</v>
      </c>
      <c r="F197" s="33">
        <v>91</v>
      </c>
      <c r="G197" s="34">
        <f>+SUM(D197:F197)</f>
        <v>189</v>
      </c>
      <c r="H197" s="35"/>
      <c r="I197" s="35"/>
      <c r="J197" s="36"/>
      <c r="K197" s="34">
        <f t="shared" si="63"/>
        <v>0</v>
      </c>
      <c r="L197" s="33"/>
      <c r="M197" s="33"/>
      <c r="N197" s="33"/>
      <c r="O197" s="34">
        <f t="shared" si="64"/>
        <v>0</v>
      </c>
      <c r="P197" s="89"/>
      <c r="Q197" s="89"/>
      <c r="R197" s="89"/>
      <c r="S197" s="66">
        <f t="shared" si="65"/>
        <v>0</v>
      </c>
      <c r="T197" s="34">
        <f t="shared" si="66"/>
        <v>189</v>
      </c>
    </row>
    <row r="198" spans="3:20" ht="15.75" x14ac:dyDescent="0.25">
      <c r="C198" s="5" t="s">
        <v>65</v>
      </c>
      <c r="D198" s="33">
        <v>3</v>
      </c>
      <c r="E198" s="33">
        <v>3</v>
      </c>
      <c r="F198" s="33">
        <v>3</v>
      </c>
      <c r="G198" s="34">
        <f t="shared" si="62"/>
        <v>9</v>
      </c>
      <c r="H198" s="27"/>
      <c r="I198" s="27"/>
      <c r="J198" s="37"/>
      <c r="K198" s="34">
        <f t="shared" si="63"/>
        <v>0</v>
      </c>
      <c r="L198" s="33"/>
      <c r="M198" s="33"/>
      <c r="N198" s="33"/>
      <c r="O198" s="34">
        <f t="shared" si="64"/>
        <v>0</v>
      </c>
      <c r="P198" s="74"/>
      <c r="Q198" s="74"/>
      <c r="R198" s="74"/>
      <c r="S198" s="66">
        <f t="shared" si="65"/>
        <v>0</v>
      </c>
      <c r="T198" s="34">
        <f t="shared" si="66"/>
        <v>9</v>
      </c>
    </row>
    <row r="199" spans="3:20" ht="15.75" x14ac:dyDescent="0.25">
      <c r="C199" s="5" t="s">
        <v>66</v>
      </c>
      <c r="D199" s="33">
        <v>15</v>
      </c>
      <c r="E199" s="33">
        <v>44</v>
      </c>
      <c r="F199" s="33">
        <v>44</v>
      </c>
      <c r="G199" s="34">
        <f t="shared" si="62"/>
        <v>103</v>
      </c>
      <c r="H199" s="35"/>
      <c r="I199" s="35"/>
      <c r="J199" s="36"/>
      <c r="K199" s="34">
        <f t="shared" si="63"/>
        <v>0</v>
      </c>
      <c r="L199" s="33"/>
      <c r="M199" s="33"/>
      <c r="N199" s="33"/>
      <c r="O199" s="34">
        <f t="shared" si="64"/>
        <v>0</v>
      </c>
      <c r="P199" s="89"/>
      <c r="Q199" s="89"/>
      <c r="R199" s="89"/>
      <c r="S199" s="66">
        <f t="shared" si="65"/>
        <v>0</v>
      </c>
      <c r="T199" s="34">
        <f t="shared" si="66"/>
        <v>103</v>
      </c>
    </row>
    <row r="200" spans="3:20" ht="15.75" x14ac:dyDescent="0.25">
      <c r="C200" s="5" t="s">
        <v>67</v>
      </c>
      <c r="D200" s="33">
        <v>46</v>
      </c>
      <c r="E200" s="33">
        <v>123</v>
      </c>
      <c r="F200" s="33">
        <v>136</v>
      </c>
      <c r="G200" s="34">
        <f t="shared" si="62"/>
        <v>305</v>
      </c>
      <c r="H200" s="35"/>
      <c r="I200" s="35"/>
      <c r="J200" s="36"/>
      <c r="K200" s="34">
        <f t="shared" si="63"/>
        <v>0</v>
      </c>
      <c r="L200" s="33"/>
      <c r="M200" s="33"/>
      <c r="N200" s="33"/>
      <c r="O200" s="34">
        <f t="shared" si="64"/>
        <v>0</v>
      </c>
      <c r="P200" s="89"/>
      <c r="Q200" s="89"/>
      <c r="R200" s="89"/>
      <c r="S200" s="66">
        <f t="shared" si="65"/>
        <v>0</v>
      </c>
      <c r="T200" s="34">
        <f t="shared" si="66"/>
        <v>305</v>
      </c>
    </row>
    <row r="201" spans="3:20" ht="15.75" x14ac:dyDescent="0.25">
      <c r="C201" s="51" t="s">
        <v>68</v>
      </c>
      <c r="D201" s="34">
        <f t="shared" ref="D201:T201" si="67">SUM(D187:D200)</f>
        <v>3212</v>
      </c>
      <c r="E201" s="34">
        <f t="shared" si="67"/>
        <v>2839</v>
      </c>
      <c r="F201" s="34">
        <f t="shared" si="67"/>
        <v>2789</v>
      </c>
      <c r="G201" s="34">
        <f t="shared" si="67"/>
        <v>8840</v>
      </c>
      <c r="H201" s="34">
        <f t="shared" si="67"/>
        <v>0</v>
      </c>
      <c r="I201" s="34">
        <f t="shared" si="67"/>
        <v>0</v>
      </c>
      <c r="J201" s="34">
        <f t="shared" si="67"/>
        <v>0</v>
      </c>
      <c r="K201" s="34">
        <f t="shared" si="67"/>
        <v>0</v>
      </c>
      <c r="L201" s="34">
        <f t="shared" si="67"/>
        <v>0</v>
      </c>
      <c r="M201" s="34">
        <f t="shared" si="67"/>
        <v>0</v>
      </c>
      <c r="N201" s="34">
        <f t="shared" si="67"/>
        <v>0</v>
      </c>
      <c r="O201" s="34">
        <f t="shared" si="67"/>
        <v>0</v>
      </c>
      <c r="P201" s="34">
        <f t="shared" si="67"/>
        <v>0</v>
      </c>
      <c r="Q201" s="34">
        <f t="shared" si="67"/>
        <v>0</v>
      </c>
      <c r="R201" s="34">
        <f t="shared" si="67"/>
        <v>0</v>
      </c>
      <c r="S201" s="34">
        <f t="shared" si="67"/>
        <v>0</v>
      </c>
      <c r="T201" s="34">
        <f t="shared" si="67"/>
        <v>8840</v>
      </c>
    </row>
    <row r="202" spans="3:20" ht="15.75" x14ac:dyDescent="0.25">
      <c r="C202" s="3"/>
      <c r="D202" s="4"/>
      <c r="E202" s="4"/>
      <c r="F202" s="4"/>
      <c r="G202" s="9"/>
      <c r="H202" s="4"/>
      <c r="I202" s="4"/>
      <c r="J202" s="4"/>
      <c r="K202" s="9"/>
      <c r="L202" s="4"/>
      <c r="M202" s="4"/>
      <c r="N202" s="4"/>
      <c r="O202" s="9"/>
      <c r="P202" s="80"/>
      <c r="Q202" s="80"/>
      <c r="R202" s="80"/>
      <c r="S202" s="81"/>
    </row>
    <row r="203" spans="3:20" ht="15.75" x14ac:dyDescent="0.25">
      <c r="C203" s="3"/>
      <c r="D203" s="4"/>
      <c r="E203" s="4"/>
      <c r="F203" s="4"/>
      <c r="G203" s="9"/>
      <c r="H203" s="4"/>
      <c r="I203" s="4"/>
      <c r="J203" s="4"/>
      <c r="K203" s="9"/>
      <c r="L203" s="4"/>
      <c r="M203" s="4"/>
      <c r="N203" s="4"/>
      <c r="O203" s="9"/>
      <c r="P203" s="80"/>
      <c r="Q203" s="80"/>
      <c r="R203" s="80"/>
      <c r="S203" s="81"/>
    </row>
    <row r="204" spans="3:20" ht="16.5" thickBot="1" x14ac:dyDescent="0.3">
      <c r="C204" s="3"/>
      <c r="D204" s="4"/>
      <c r="E204" s="4"/>
      <c r="F204" s="4"/>
      <c r="G204" s="9"/>
      <c r="H204" s="4"/>
      <c r="I204" s="4"/>
      <c r="J204" s="4"/>
      <c r="K204" s="9"/>
      <c r="L204" s="4"/>
      <c r="M204" s="4"/>
      <c r="N204" s="4"/>
      <c r="O204" s="9"/>
      <c r="P204" s="80"/>
      <c r="Q204" s="80"/>
      <c r="R204" s="80"/>
      <c r="S204" s="81"/>
    </row>
    <row r="205" spans="3:20" ht="15.75" x14ac:dyDescent="0.25">
      <c r="C205" s="103" t="s">
        <v>84</v>
      </c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5"/>
    </row>
    <row r="206" spans="3:20" ht="15.75" x14ac:dyDescent="0.25">
      <c r="C206" s="109" t="s">
        <v>70</v>
      </c>
      <c r="D206" s="106" t="s">
        <v>2</v>
      </c>
      <c r="E206" s="106"/>
      <c r="F206" s="106"/>
      <c r="G206" s="106"/>
      <c r="H206" s="106" t="s">
        <v>3</v>
      </c>
      <c r="I206" s="106"/>
      <c r="J206" s="106"/>
      <c r="K206" s="106"/>
      <c r="L206" s="106" t="s">
        <v>4</v>
      </c>
      <c r="M206" s="106"/>
      <c r="N206" s="106"/>
      <c r="O206" s="106"/>
      <c r="P206" s="106" t="s">
        <v>5</v>
      </c>
      <c r="Q206" s="106"/>
      <c r="R206" s="106"/>
      <c r="S206" s="106"/>
      <c r="T206" s="107" t="s">
        <v>6</v>
      </c>
    </row>
    <row r="207" spans="3:20" ht="16.5" thickBot="1" x14ac:dyDescent="0.3">
      <c r="C207" s="110"/>
      <c r="D207" s="50" t="s">
        <v>7</v>
      </c>
      <c r="E207" s="50" t="s">
        <v>8</v>
      </c>
      <c r="F207" s="50" t="s">
        <v>9</v>
      </c>
      <c r="G207" s="50" t="s">
        <v>10</v>
      </c>
      <c r="H207" s="50" t="s">
        <v>11</v>
      </c>
      <c r="I207" s="50" t="s">
        <v>12</v>
      </c>
      <c r="J207" s="50" t="s">
        <v>13</v>
      </c>
      <c r="K207" s="50" t="s">
        <v>14</v>
      </c>
      <c r="L207" s="50" t="s">
        <v>15</v>
      </c>
      <c r="M207" s="50" t="s">
        <v>16</v>
      </c>
      <c r="N207" s="50" t="s">
        <v>17</v>
      </c>
      <c r="O207" s="50" t="s">
        <v>18</v>
      </c>
      <c r="P207" s="50" t="s">
        <v>19</v>
      </c>
      <c r="Q207" s="50" t="s">
        <v>20</v>
      </c>
      <c r="R207" s="50" t="s">
        <v>21</v>
      </c>
      <c r="S207" s="50" t="s">
        <v>22</v>
      </c>
      <c r="T207" s="108"/>
    </row>
    <row r="208" spans="3:20" ht="15.75" x14ac:dyDescent="0.25">
      <c r="C208" s="6" t="s">
        <v>24</v>
      </c>
      <c r="D208" s="33">
        <v>305</v>
      </c>
      <c r="E208" s="33">
        <v>328</v>
      </c>
      <c r="F208" s="33">
        <v>329</v>
      </c>
      <c r="G208" s="34">
        <f>+SUM(D208:F208)</f>
        <v>962</v>
      </c>
      <c r="H208" s="27"/>
      <c r="I208" s="27"/>
      <c r="J208" s="37"/>
      <c r="K208" s="34">
        <f>SUM(H208:J208)</f>
        <v>0</v>
      </c>
      <c r="L208" s="33"/>
      <c r="M208" s="33"/>
      <c r="N208" s="33"/>
      <c r="O208" s="34">
        <f>SUM(L208:N208)</f>
        <v>0</v>
      </c>
      <c r="P208" s="74"/>
      <c r="Q208" s="74"/>
      <c r="R208" s="74"/>
      <c r="S208" s="66">
        <f>SUM(P208:R208)</f>
        <v>0</v>
      </c>
      <c r="T208" s="34">
        <f>SUM(G208,O208,K208, S208)</f>
        <v>962</v>
      </c>
    </row>
    <row r="209" spans="3:20" ht="15.75" x14ac:dyDescent="0.25">
      <c r="C209" s="5" t="s">
        <v>26</v>
      </c>
      <c r="D209" s="33">
        <v>239</v>
      </c>
      <c r="E209" s="33">
        <v>298</v>
      </c>
      <c r="F209" s="33">
        <v>280</v>
      </c>
      <c r="G209" s="34">
        <f t="shared" ref="G209:G219" si="68">+SUM(D209:F209)</f>
        <v>817</v>
      </c>
      <c r="H209" s="27"/>
      <c r="I209" s="27"/>
      <c r="J209" s="37"/>
      <c r="K209" s="34">
        <f t="shared" ref="K209:K219" si="69">SUM(H209:J209)</f>
        <v>0</v>
      </c>
      <c r="L209" s="33"/>
      <c r="M209" s="33"/>
      <c r="N209" s="33"/>
      <c r="O209" s="34">
        <f t="shared" ref="O209:O219" si="70">SUM(L209:N209)</f>
        <v>0</v>
      </c>
      <c r="P209" s="74"/>
      <c r="Q209" s="74"/>
      <c r="R209" s="74"/>
      <c r="S209" s="66">
        <f t="shared" ref="S209:S219" si="71">SUM(P209:R209)</f>
        <v>0</v>
      </c>
      <c r="T209" s="34">
        <f t="shared" ref="T209:T219" si="72">SUM(G209,O209,K209, S209)</f>
        <v>817</v>
      </c>
    </row>
    <row r="210" spans="3:20" ht="15.75" x14ac:dyDescent="0.25">
      <c r="C210" s="5" t="s">
        <v>28</v>
      </c>
      <c r="D210" s="33">
        <v>12</v>
      </c>
      <c r="E210" s="33">
        <v>10</v>
      </c>
      <c r="F210" s="33">
        <v>13</v>
      </c>
      <c r="G210" s="34">
        <f t="shared" si="68"/>
        <v>35</v>
      </c>
      <c r="H210" s="27"/>
      <c r="I210" s="27"/>
      <c r="J210" s="37"/>
      <c r="K210" s="34">
        <f t="shared" si="69"/>
        <v>0</v>
      </c>
      <c r="L210" s="33"/>
      <c r="M210" s="33"/>
      <c r="N210" s="33"/>
      <c r="O210" s="34">
        <f t="shared" si="70"/>
        <v>0</v>
      </c>
      <c r="P210" s="74"/>
      <c r="Q210" s="74"/>
      <c r="R210" s="74"/>
      <c r="S210" s="66">
        <f t="shared" si="71"/>
        <v>0</v>
      </c>
      <c r="T210" s="34">
        <f t="shared" si="72"/>
        <v>35</v>
      </c>
    </row>
    <row r="211" spans="3:20" ht="15.75" x14ac:dyDescent="0.25">
      <c r="C211" s="5" t="s">
        <v>58</v>
      </c>
      <c r="D211" s="33">
        <v>1017</v>
      </c>
      <c r="E211" s="33">
        <v>821</v>
      </c>
      <c r="F211" s="33">
        <v>740</v>
      </c>
      <c r="G211" s="34">
        <f t="shared" si="68"/>
        <v>2578</v>
      </c>
      <c r="H211" s="27"/>
      <c r="I211" s="27"/>
      <c r="J211" s="37"/>
      <c r="K211" s="34">
        <f t="shared" si="69"/>
        <v>0</v>
      </c>
      <c r="L211" s="33"/>
      <c r="M211" s="33"/>
      <c r="N211" s="33"/>
      <c r="O211" s="34">
        <f t="shared" si="70"/>
        <v>0</v>
      </c>
      <c r="P211" s="74"/>
      <c r="Q211" s="74"/>
      <c r="R211" s="74"/>
      <c r="S211" s="66">
        <f>SUM(P211:R211)</f>
        <v>0</v>
      </c>
      <c r="T211" s="34">
        <f t="shared" si="72"/>
        <v>2578</v>
      </c>
    </row>
    <row r="212" spans="3:20" ht="15.75" x14ac:dyDescent="0.25">
      <c r="C212" s="5" t="s">
        <v>146</v>
      </c>
      <c r="D212" s="33">
        <v>44</v>
      </c>
      <c r="E212" s="33">
        <v>40</v>
      </c>
      <c r="F212" s="33">
        <v>44</v>
      </c>
      <c r="G212" s="34">
        <f t="shared" si="68"/>
        <v>128</v>
      </c>
      <c r="H212" s="27"/>
      <c r="I212" s="27"/>
      <c r="J212" s="33"/>
      <c r="K212" s="34">
        <f t="shared" si="69"/>
        <v>0</v>
      </c>
      <c r="L212" s="33"/>
      <c r="M212" s="33"/>
      <c r="N212" s="33"/>
      <c r="O212" s="34">
        <f t="shared" si="70"/>
        <v>0</v>
      </c>
      <c r="P212" s="74"/>
      <c r="Q212" s="74"/>
      <c r="R212" s="74"/>
      <c r="S212" s="66">
        <f>SUM(P212:R212)</f>
        <v>0</v>
      </c>
      <c r="T212" s="34">
        <f t="shared" si="72"/>
        <v>128</v>
      </c>
    </row>
    <row r="213" spans="3:20" ht="15.75" x14ac:dyDescent="0.25">
      <c r="C213" s="5" t="s">
        <v>59</v>
      </c>
      <c r="D213" s="33">
        <v>1</v>
      </c>
      <c r="E213" s="33">
        <v>1</v>
      </c>
      <c r="F213" s="33">
        <v>3</v>
      </c>
      <c r="G213" s="34">
        <f t="shared" si="68"/>
        <v>5</v>
      </c>
      <c r="H213" s="35"/>
      <c r="I213" s="35"/>
      <c r="J213" s="36"/>
      <c r="K213" s="34">
        <f t="shared" si="69"/>
        <v>0</v>
      </c>
      <c r="L213" s="33"/>
      <c r="M213" s="33"/>
      <c r="N213" s="33"/>
      <c r="O213" s="34">
        <f t="shared" si="70"/>
        <v>0</v>
      </c>
      <c r="P213" s="74"/>
      <c r="Q213" s="74"/>
      <c r="R213" s="74"/>
      <c r="S213" s="66">
        <f t="shared" si="71"/>
        <v>0</v>
      </c>
      <c r="T213" s="34">
        <f t="shared" si="72"/>
        <v>5</v>
      </c>
    </row>
    <row r="214" spans="3:20" ht="15.75" x14ac:dyDescent="0.25">
      <c r="C214" s="5" t="s">
        <v>60</v>
      </c>
      <c r="D214" s="33">
        <v>831</v>
      </c>
      <c r="E214" s="33">
        <v>675</v>
      </c>
      <c r="F214" s="33">
        <v>627</v>
      </c>
      <c r="G214" s="34">
        <f t="shared" si="68"/>
        <v>2133</v>
      </c>
      <c r="H214" s="35"/>
      <c r="I214" s="35"/>
      <c r="J214" s="36"/>
      <c r="K214" s="34">
        <f t="shared" si="69"/>
        <v>0</v>
      </c>
      <c r="L214" s="33"/>
      <c r="M214" s="33"/>
      <c r="N214" s="33"/>
      <c r="O214" s="34">
        <f t="shared" si="70"/>
        <v>0</v>
      </c>
      <c r="P214" s="89"/>
      <c r="Q214" s="89"/>
      <c r="R214" s="89"/>
      <c r="S214" s="66">
        <f t="shared" si="71"/>
        <v>0</v>
      </c>
      <c r="T214" s="34">
        <f t="shared" si="72"/>
        <v>2133</v>
      </c>
    </row>
    <row r="215" spans="3:20" ht="15.75" x14ac:dyDescent="0.25">
      <c r="C215" s="5" t="s">
        <v>61</v>
      </c>
      <c r="D215" s="33">
        <v>147</v>
      </c>
      <c r="E215" s="33">
        <v>128</v>
      </c>
      <c r="F215" s="33">
        <v>89</v>
      </c>
      <c r="G215" s="34">
        <f t="shared" si="68"/>
        <v>364</v>
      </c>
      <c r="H215" s="35"/>
      <c r="I215" s="35"/>
      <c r="J215" s="36"/>
      <c r="K215" s="34">
        <f t="shared" si="69"/>
        <v>0</v>
      </c>
      <c r="L215" s="33"/>
      <c r="M215" s="33"/>
      <c r="N215" s="33"/>
      <c r="O215" s="34">
        <f t="shared" si="70"/>
        <v>0</v>
      </c>
      <c r="P215" s="89"/>
      <c r="Q215" s="89"/>
      <c r="R215" s="89"/>
      <c r="S215" s="66">
        <f t="shared" si="71"/>
        <v>0</v>
      </c>
      <c r="T215" s="34">
        <f t="shared" si="72"/>
        <v>364</v>
      </c>
    </row>
    <row r="216" spans="3:20" ht="15.75" x14ac:dyDescent="0.25">
      <c r="C216" s="5" t="s">
        <v>62</v>
      </c>
      <c r="D216" s="33">
        <v>28</v>
      </c>
      <c r="E216" s="33">
        <v>12</v>
      </c>
      <c r="F216" s="33">
        <v>13</v>
      </c>
      <c r="G216" s="34">
        <f t="shared" si="68"/>
        <v>53</v>
      </c>
      <c r="H216" s="27"/>
      <c r="I216" s="27"/>
      <c r="J216" s="37"/>
      <c r="K216" s="34">
        <f t="shared" si="69"/>
        <v>0</v>
      </c>
      <c r="L216" s="33"/>
      <c r="M216" s="33"/>
      <c r="N216" s="33"/>
      <c r="O216" s="34">
        <f t="shared" si="70"/>
        <v>0</v>
      </c>
      <c r="P216" s="74"/>
      <c r="Q216" s="74"/>
      <c r="R216" s="74"/>
      <c r="S216" s="66">
        <f t="shared" si="71"/>
        <v>0</v>
      </c>
      <c r="T216" s="34">
        <f t="shared" si="72"/>
        <v>53</v>
      </c>
    </row>
    <row r="217" spans="3:20" ht="15.75" x14ac:dyDescent="0.25">
      <c r="C217" s="5" t="s">
        <v>63</v>
      </c>
      <c r="D217" s="33">
        <v>1</v>
      </c>
      <c r="E217" s="33">
        <v>0</v>
      </c>
      <c r="F217" s="33">
        <v>0</v>
      </c>
      <c r="G217" s="34">
        <f t="shared" si="68"/>
        <v>1</v>
      </c>
      <c r="H217" s="35"/>
      <c r="I217" s="35"/>
      <c r="J217" s="36"/>
      <c r="K217" s="34">
        <f t="shared" si="69"/>
        <v>0</v>
      </c>
      <c r="L217" s="33"/>
      <c r="M217" s="33"/>
      <c r="N217" s="33"/>
      <c r="O217" s="34">
        <f t="shared" si="70"/>
        <v>0</v>
      </c>
      <c r="P217" s="89"/>
      <c r="Q217" s="89"/>
      <c r="R217" s="89"/>
      <c r="S217" s="66">
        <f t="shared" si="71"/>
        <v>0</v>
      </c>
      <c r="T217" s="34">
        <f t="shared" si="72"/>
        <v>1</v>
      </c>
    </row>
    <row r="218" spans="3:20" ht="15.75" x14ac:dyDescent="0.25">
      <c r="C218" s="5" t="s">
        <v>66</v>
      </c>
      <c r="D218" s="33">
        <v>40</v>
      </c>
      <c r="E218" s="33">
        <v>57</v>
      </c>
      <c r="F218" s="33">
        <v>25</v>
      </c>
      <c r="G218" s="34">
        <f t="shared" si="68"/>
        <v>122</v>
      </c>
      <c r="H218" s="33"/>
      <c r="I218" s="33"/>
      <c r="J218" s="37"/>
      <c r="K218" s="34">
        <f t="shared" si="69"/>
        <v>0</v>
      </c>
      <c r="L218" s="33"/>
      <c r="M218" s="33"/>
      <c r="N218" s="33"/>
      <c r="O218" s="34">
        <f t="shared" si="70"/>
        <v>0</v>
      </c>
      <c r="P218" s="74"/>
      <c r="Q218" s="74"/>
      <c r="R218" s="74"/>
      <c r="S218" s="66">
        <f t="shared" si="71"/>
        <v>0</v>
      </c>
      <c r="T218" s="34">
        <f t="shared" si="72"/>
        <v>122</v>
      </c>
    </row>
    <row r="219" spans="3:20" ht="15.75" x14ac:dyDescent="0.25">
      <c r="C219" s="5" t="s">
        <v>67</v>
      </c>
      <c r="D219" s="33">
        <v>122</v>
      </c>
      <c r="E219" s="33">
        <v>73</v>
      </c>
      <c r="F219" s="33">
        <v>133</v>
      </c>
      <c r="G219" s="34">
        <f t="shared" si="68"/>
        <v>328</v>
      </c>
      <c r="H219" s="35"/>
      <c r="I219" s="35"/>
      <c r="J219" s="36"/>
      <c r="K219" s="34">
        <f t="shared" si="69"/>
        <v>0</v>
      </c>
      <c r="L219" s="33"/>
      <c r="M219" s="33"/>
      <c r="N219" s="33"/>
      <c r="O219" s="34">
        <f t="shared" si="70"/>
        <v>0</v>
      </c>
      <c r="P219" s="89"/>
      <c r="Q219" s="89"/>
      <c r="R219" s="89"/>
      <c r="S219" s="66">
        <f t="shared" si="71"/>
        <v>0</v>
      </c>
      <c r="T219" s="34">
        <f t="shared" si="72"/>
        <v>328</v>
      </c>
    </row>
    <row r="220" spans="3:20" ht="15.75" x14ac:dyDescent="0.25">
      <c r="C220" s="51" t="s">
        <v>68</v>
      </c>
      <c r="D220" s="34">
        <f t="shared" ref="D220:T220" si="73">SUM(D208:D219)</f>
        <v>2787</v>
      </c>
      <c r="E220" s="34">
        <f t="shared" si="73"/>
        <v>2443</v>
      </c>
      <c r="F220" s="34">
        <f t="shared" si="73"/>
        <v>2296</v>
      </c>
      <c r="G220" s="34">
        <f t="shared" si="73"/>
        <v>7526</v>
      </c>
      <c r="H220" s="34">
        <f t="shared" si="73"/>
        <v>0</v>
      </c>
      <c r="I220" s="34">
        <f t="shared" si="73"/>
        <v>0</v>
      </c>
      <c r="J220" s="34">
        <f t="shared" si="73"/>
        <v>0</v>
      </c>
      <c r="K220" s="34">
        <f t="shared" si="73"/>
        <v>0</v>
      </c>
      <c r="L220" s="34">
        <f t="shared" si="73"/>
        <v>0</v>
      </c>
      <c r="M220" s="34">
        <f t="shared" si="73"/>
        <v>0</v>
      </c>
      <c r="N220" s="34">
        <f t="shared" si="73"/>
        <v>0</v>
      </c>
      <c r="O220" s="34">
        <f t="shared" si="73"/>
        <v>0</v>
      </c>
      <c r="P220" s="34">
        <f t="shared" si="73"/>
        <v>0</v>
      </c>
      <c r="Q220" s="34">
        <f t="shared" si="73"/>
        <v>0</v>
      </c>
      <c r="R220" s="34">
        <f t="shared" si="73"/>
        <v>0</v>
      </c>
      <c r="S220" s="34">
        <f t="shared" si="73"/>
        <v>0</v>
      </c>
      <c r="T220" s="34">
        <f t="shared" si="73"/>
        <v>7526</v>
      </c>
    </row>
    <row r="221" spans="3:20" ht="15.75" x14ac:dyDescent="0.25">
      <c r="C221" s="3"/>
      <c r="D221" s="4"/>
      <c r="E221" s="4"/>
      <c r="F221" s="4"/>
      <c r="G221" s="9"/>
      <c r="H221" s="4"/>
      <c r="I221" s="4"/>
      <c r="J221" s="4"/>
      <c r="K221" s="9"/>
      <c r="L221" s="4"/>
      <c r="M221" s="4"/>
      <c r="N221" s="4"/>
      <c r="O221" s="9"/>
      <c r="P221" s="80"/>
      <c r="Q221" s="80"/>
      <c r="R221" s="80"/>
      <c r="S221" s="81"/>
    </row>
    <row r="222" spans="3:20" ht="15.75" x14ac:dyDescent="0.25">
      <c r="C222" s="3"/>
      <c r="D222" s="4"/>
      <c r="E222" s="4"/>
      <c r="F222" s="4"/>
      <c r="G222" s="9"/>
      <c r="H222" s="4"/>
      <c r="I222" s="4"/>
      <c r="J222" s="4"/>
      <c r="K222" s="9"/>
      <c r="L222" s="4"/>
      <c r="M222" s="4"/>
      <c r="N222" s="4"/>
      <c r="O222" s="9"/>
      <c r="P222" s="80"/>
      <c r="Q222" s="80"/>
      <c r="R222" s="80"/>
      <c r="S222" s="81"/>
    </row>
    <row r="223" spans="3:20" ht="16.5" thickBot="1" x14ac:dyDescent="0.3">
      <c r="C223" s="3"/>
      <c r="D223" s="4"/>
      <c r="E223" s="4"/>
      <c r="F223" s="4"/>
      <c r="G223" s="9"/>
      <c r="H223" s="4"/>
      <c r="I223" s="4"/>
      <c r="J223" s="4"/>
      <c r="K223" s="9"/>
      <c r="L223" s="4"/>
      <c r="M223" s="4"/>
      <c r="N223" s="4"/>
      <c r="O223" s="9"/>
      <c r="P223" s="80"/>
      <c r="Q223" s="80"/>
      <c r="R223" s="80"/>
      <c r="S223" s="81"/>
    </row>
    <row r="224" spans="3:20" ht="15.75" x14ac:dyDescent="0.25">
      <c r="C224" s="103" t="s">
        <v>85</v>
      </c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5"/>
    </row>
    <row r="225" spans="3:20" ht="15.75" x14ac:dyDescent="0.25">
      <c r="C225" s="109" t="s">
        <v>70</v>
      </c>
      <c r="D225" s="106" t="s">
        <v>2</v>
      </c>
      <c r="E225" s="106"/>
      <c r="F225" s="106"/>
      <c r="G225" s="106"/>
      <c r="H225" s="106" t="s">
        <v>3</v>
      </c>
      <c r="I225" s="106"/>
      <c r="J225" s="106"/>
      <c r="K225" s="106"/>
      <c r="L225" s="106" t="s">
        <v>4</v>
      </c>
      <c r="M225" s="106"/>
      <c r="N225" s="106"/>
      <c r="O225" s="106"/>
      <c r="P225" s="106" t="s">
        <v>5</v>
      </c>
      <c r="Q225" s="106"/>
      <c r="R225" s="106"/>
      <c r="S225" s="106"/>
      <c r="T225" s="107" t="s">
        <v>6</v>
      </c>
    </row>
    <row r="226" spans="3:20" ht="16.5" thickBot="1" x14ac:dyDescent="0.3">
      <c r="C226" s="110"/>
      <c r="D226" s="50" t="s">
        <v>7</v>
      </c>
      <c r="E226" s="50" t="s">
        <v>8</v>
      </c>
      <c r="F226" s="50" t="s">
        <v>9</v>
      </c>
      <c r="G226" s="50" t="s">
        <v>10</v>
      </c>
      <c r="H226" s="50" t="s">
        <v>11</v>
      </c>
      <c r="I226" s="50" t="s">
        <v>12</v>
      </c>
      <c r="J226" s="50" t="s">
        <v>13</v>
      </c>
      <c r="K226" s="50" t="s">
        <v>14</v>
      </c>
      <c r="L226" s="50" t="s">
        <v>15</v>
      </c>
      <c r="M226" s="50" t="s">
        <v>16</v>
      </c>
      <c r="N226" s="50" t="s">
        <v>17</v>
      </c>
      <c r="O226" s="50" t="s">
        <v>18</v>
      </c>
      <c r="P226" s="50" t="s">
        <v>19</v>
      </c>
      <c r="Q226" s="50" t="s">
        <v>20</v>
      </c>
      <c r="R226" s="50" t="s">
        <v>21</v>
      </c>
      <c r="S226" s="50" t="s">
        <v>22</v>
      </c>
      <c r="T226" s="108"/>
    </row>
    <row r="227" spans="3:20" ht="15.75" x14ac:dyDescent="0.25">
      <c r="C227" s="6" t="s">
        <v>24</v>
      </c>
      <c r="D227" s="33">
        <v>331</v>
      </c>
      <c r="E227" s="33">
        <v>345</v>
      </c>
      <c r="F227" s="33">
        <v>317</v>
      </c>
      <c r="G227" s="34">
        <f>+SUM(D227:F227)</f>
        <v>993</v>
      </c>
      <c r="H227" s="27"/>
      <c r="I227" s="27"/>
      <c r="J227" s="37"/>
      <c r="K227" s="34">
        <f>SUM(H227:J227)</f>
        <v>0</v>
      </c>
      <c r="L227" s="33"/>
      <c r="M227" s="33"/>
      <c r="N227" s="33"/>
      <c r="O227" s="34">
        <f>SUM(L227:N227)</f>
        <v>0</v>
      </c>
      <c r="P227" s="74"/>
      <c r="Q227" s="74"/>
      <c r="R227" s="74"/>
      <c r="S227" s="66">
        <f>SUM(P227:R227)</f>
        <v>0</v>
      </c>
      <c r="T227" s="34">
        <f>SUM(G227,O227,K227, S227)</f>
        <v>993</v>
      </c>
    </row>
    <row r="228" spans="3:20" ht="15.75" x14ac:dyDescent="0.25">
      <c r="C228" s="5" t="s">
        <v>26</v>
      </c>
      <c r="D228" s="33">
        <v>281</v>
      </c>
      <c r="E228" s="33">
        <v>267</v>
      </c>
      <c r="F228" s="33">
        <v>249</v>
      </c>
      <c r="G228" s="34">
        <f t="shared" ref="G228:G239" si="74">+SUM(D228:F228)</f>
        <v>797</v>
      </c>
      <c r="H228" s="27"/>
      <c r="I228" s="27"/>
      <c r="J228" s="37"/>
      <c r="K228" s="34">
        <f t="shared" ref="K228:K239" si="75">SUM(H228:J228)</f>
        <v>0</v>
      </c>
      <c r="L228" s="33"/>
      <c r="M228" s="33"/>
      <c r="N228" s="33"/>
      <c r="O228" s="34">
        <f t="shared" ref="O228:O239" si="76">SUM(L228:N228)</f>
        <v>0</v>
      </c>
      <c r="P228" s="74"/>
      <c r="Q228" s="74"/>
      <c r="R228" s="74"/>
      <c r="S228" s="66">
        <f t="shared" ref="S228:S239" si="77">SUM(P228:R228)</f>
        <v>0</v>
      </c>
      <c r="T228" s="34">
        <f t="shared" ref="T228:T239" si="78">SUM(G228,O228,K228, S228)</f>
        <v>797</v>
      </c>
    </row>
    <row r="229" spans="3:20" ht="15.75" x14ac:dyDescent="0.25">
      <c r="C229" s="5" t="s">
        <v>28</v>
      </c>
      <c r="D229" s="33">
        <v>13</v>
      </c>
      <c r="E229" s="33">
        <v>7</v>
      </c>
      <c r="F229" s="33">
        <v>12</v>
      </c>
      <c r="G229" s="34">
        <f t="shared" si="74"/>
        <v>32</v>
      </c>
      <c r="H229" s="27"/>
      <c r="I229" s="27"/>
      <c r="J229" s="37"/>
      <c r="K229" s="34">
        <f t="shared" si="75"/>
        <v>0</v>
      </c>
      <c r="L229" s="33"/>
      <c r="M229" s="33"/>
      <c r="N229" s="33"/>
      <c r="O229" s="34">
        <f t="shared" si="76"/>
        <v>0</v>
      </c>
      <c r="P229" s="74"/>
      <c r="Q229" s="74"/>
      <c r="R229" s="74"/>
      <c r="S229" s="66">
        <f t="shared" si="77"/>
        <v>0</v>
      </c>
      <c r="T229" s="34">
        <f t="shared" si="78"/>
        <v>32</v>
      </c>
    </row>
    <row r="230" spans="3:20" ht="15.75" x14ac:dyDescent="0.25">
      <c r="C230" s="5" t="s">
        <v>58</v>
      </c>
      <c r="D230" s="33">
        <v>858</v>
      </c>
      <c r="E230" s="33">
        <v>563</v>
      </c>
      <c r="F230" s="33">
        <v>566</v>
      </c>
      <c r="G230" s="34">
        <f>+SUM(D230:F230)</f>
        <v>1987</v>
      </c>
      <c r="H230" s="35"/>
      <c r="I230" s="35"/>
      <c r="J230" s="36"/>
      <c r="K230" s="34">
        <f>SUM(H230:J230)</f>
        <v>0</v>
      </c>
      <c r="L230" s="33"/>
      <c r="M230" s="33"/>
      <c r="N230" s="33"/>
      <c r="O230" s="34">
        <f t="shared" si="76"/>
        <v>0</v>
      </c>
      <c r="P230" s="74"/>
      <c r="Q230" s="74"/>
      <c r="R230" s="74"/>
      <c r="S230" s="66">
        <f t="shared" si="77"/>
        <v>0</v>
      </c>
      <c r="T230" s="34">
        <f>SUM(G230,O230,K230, S230)</f>
        <v>1987</v>
      </c>
    </row>
    <row r="231" spans="3:20" ht="15.75" x14ac:dyDescent="0.25">
      <c r="C231" s="5" t="s">
        <v>30</v>
      </c>
      <c r="D231" s="33">
        <v>40</v>
      </c>
      <c r="E231" s="33">
        <v>23</v>
      </c>
      <c r="F231" s="33">
        <v>28</v>
      </c>
      <c r="G231" s="34">
        <f t="shared" si="74"/>
        <v>91</v>
      </c>
      <c r="H231" s="27"/>
      <c r="I231" s="27"/>
      <c r="J231" s="37"/>
      <c r="K231" s="34">
        <f t="shared" si="75"/>
        <v>0</v>
      </c>
      <c r="L231" s="33"/>
      <c r="M231" s="33"/>
      <c r="N231" s="33"/>
      <c r="O231" s="34">
        <f t="shared" si="76"/>
        <v>0</v>
      </c>
      <c r="P231" s="74"/>
      <c r="Q231" s="74"/>
      <c r="R231" s="74"/>
      <c r="S231" s="66">
        <f t="shared" si="77"/>
        <v>0</v>
      </c>
      <c r="T231" s="34">
        <f t="shared" si="78"/>
        <v>91</v>
      </c>
    </row>
    <row r="232" spans="3:20" ht="15.75" x14ac:dyDescent="0.25">
      <c r="C232" s="5" t="s">
        <v>41</v>
      </c>
      <c r="D232" s="33">
        <v>2</v>
      </c>
      <c r="E232" s="33">
        <v>3</v>
      </c>
      <c r="F232" s="33">
        <v>5</v>
      </c>
      <c r="G232" s="34">
        <f t="shared" si="74"/>
        <v>10</v>
      </c>
      <c r="H232" s="33"/>
      <c r="I232" s="27"/>
      <c r="J232" s="37"/>
      <c r="K232" s="34">
        <f t="shared" si="75"/>
        <v>0</v>
      </c>
      <c r="L232" s="33"/>
      <c r="M232" s="33"/>
      <c r="N232" s="33"/>
      <c r="O232" s="34">
        <f t="shared" si="76"/>
        <v>0</v>
      </c>
      <c r="P232" s="74"/>
      <c r="Q232" s="74"/>
      <c r="R232" s="74"/>
      <c r="S232" s="66">
        <f t="shared" si="77"/>
        <v>0</v>
      </c>
      <c r="T232" s="34">
        <f>SUM(G232,O232,K232, S232)</f>
        <v>10</v>
      </c>
    </row>
    <row r="233" spans="3:20" ht="15.75" x14ac:dyDescent="0.25">
      <c r="C233" s="5" t="s">
        <v>59</v>
      </c>
      <c r="D233" s="33">
        <v>3</v>
      </c>
      <c r="E233" s="33">
        <v>5</v>
      </c>
      <c r="F233" s="33">
        <v>0</v>
      </c>
      <c r="G233" s="34">
        <v>0</v>
      </c>
      <c r="H233" s="27"/>
      <c r="I233" s="27"/>
      <c r="J233" s="37"/>
      <c r="K233" s="34">
        <f t="shared" si="75"/>
        <v>0</v>
      </c>
      <c r="L233" s="33"/>
      <c r="M233" s="33"/>
      <c r="N233" s="33"/>
      <c r="O233" s="34">
        <f t="shared" si="76"/>
        <v>0</v>
      </c>
      <c r="P233" s="74"/>
      <c r="Q233" s="74"/>
      <c r="R233" s="74"/>
      <c r="S233" s="66">
        <f t="shared" si="77"/>
        <v>0</v>
      </c>
      <c r="T233" s="34">
        <f>SUM(G233,O233,K233, S233)</f>
        <v>0</v>
      </c>
    </row>
    <row r="234" spans="3:20" ht="15.75" x14ac:dyDescent="0.25">
      <c r="C234" s="5" t="s">
        <v>60</v>
      </c>
      <c r="D234" s="33">
        <v>688</v>
      </c>
      <c r="E234" s="33">
        <v>449</v>
      </c>
      <c r="F234" s="33">
        <v>426</v>
      </c>
      <c r="G234" s="34">
        <f t="shared" si="74"/>
        <v>1563</v>
      </c>
      <c r="H234" s="35"/>
      <c r="I234" s="35"/>
      <c r="J234" s="36"/>
      <c r="K234" s="34">
        <f t="shared" si="75"/>
        <v>0</v>
      </c>
      <c r="L234" s="33"/>
      <c r="M234" s="33"/>
      <c r="N234" s="33"/>
      <c r="O234" s="34">
        <f t="shared" si="76"/>
        <v>0</v>
      </c>
      <c r="P234" s="89"/>
      <c r="Q234" s="89"/>
      <c r="R234" s="89"/>
      <c r="S234" s="66">
        <f t="shared" si="77"/>
        <v>0</v>
      </c>
      <c r="T234" s="34">
        <f t="shared" si="78"/>
        <v>1563</v>
      </c>
    </row>
    <row r="235" spans="3:20" ht="15.75" x14ac:dyDescent="0.25">
      <c r="C235" s="5" t="s">
        <v>61</v>
      </c>
      <c r="D235" s="33">
        <v>137</v>
      </c>
      <c r="E235" s="33">
        <v>78</v>
      </c>
      <c r="F235" s="33">
        <v>106</v>
      </c>
      <c r="G235" s="34">
        <f t="shared" si="74"/>
        <v>321</v>
      </c>
      <c r="H235" s="35"/>
      <c r="I235" s="35"/>
      <c r="J235" s="36"/>
      <c r="K235" s="34">
        <f t="shared" si="75"/>
        <v>0</v>
      </c>
      <c r="L235" s="33"/>
      <c r="M235" s="33"/>
      <c r="N235" s="33"/>
      <c r="O235" s="34">
        <f t="shared" si="76"/>
        <v>0</v>
      </c>
      <c r="P235" s="89"/>
      <c r="Q235" s="89"/>
      <c r="R235" s="89"/>
      <c r="S235" s="66">
        <f t="shared" si="77"/>
        <v>0</v>
      </c>
      <c r="T235" s="34">
        <f t="shared" si="78"/>
        <v>321</v>
      </c>
    </row>
    <row r="236" spans="3:20" ht="15.75" x14ac:dyDescent="0.25">
      <c r="C236" s="5" t="s">
        <v>62</v>
      </c>
      <c r="D236" s="33">
        <v>13</v>
      </c>
      <c r="E236" s="33">
        <v>16</v>
      </c>
      <c r="F236" s="33">
        <v>20</v>
      </c>
      <c r="G236" s="34">
        <f t="shared" si="74"/>
        <v>49</v>
      </c>
      <c r="H236" s="27"/>
      <c r="I236" s="27"/>
      <c r="J236" s="37"/>
      <c r="K236" s="34">
        <f t="shared" si="75"/>
        <v>0</v>
      </c>
      <c r="L236" s="33"/>
      <c r="M236" s="33"/>
      <c r="N236" s="33"/>
      <c r="O236" s="34">
        <f t="shared" si="76"/>
        <v>0</v>
      </c>
      <c r="P236" s="74"/>
      <c r="Q236" s="74"/>
      <c r="R236" s="74"/>
      <c r="S236" s="66">
        <f t="shared" si="77"/>
        <v>0</v>
      </c>
      <c r="T236" s="34">
        <f t="shared" si="78"/>
        <v>49</v>
      </c>
    </row>
    <row r="237" spans="3:20" ht="15.75" x14ac:dyDescent="0.25">
      <c r="C237" s="5" t="s">
        <v>63</v>
      </c>
      <c r="D237" s="33">
        <v>8</v>
      </c>
      <c r="E237" s="33">
        <v>6</v>
      </c>
      <c r="F237" s="33">
        <v>7</v>
      </c>
      <c r="G237" s="34">
        <f>+SUM(D237:F237)</f>
        <v>21</v>
      </c>
      <c r="H237" s="35"/>
      <c r="I237" s="35"/>
      <c r="J237" s="36"/>
      <c r="K237" s="34">
        <f t="shared" si="75"/>
        <v>0</v>
      </c>
      <c r="L237" s="33"/>
      <c r="M237" s="33"/>
      <c r="N237" s="33"/>
      <c r="O237" s="34">
        <f t="shared" si="76"/>
        <v>0</v>
      </c>
      <c r="P237" s="89"/>
      <c r="Q237" s="89"/>
      <c r="R237" s="89"/>
      <c r="S237" s="66">
        <f t="shared" si="77"/>
        <v>0</v>
      </c>
      <c r="T237" s="34">
        <f t="shared" si="78"/>
        <v>21</v>
      </c>
    </row>
    <row r="238" spans="3:20" ht="15.75" x14ac:dyDescent="0.25">
      <c r="C238" s="5" t="s">
        <v>66</v>
      </c>
      <c r="D238" s="33">
        <v>45</v>
      </c>
      <c r="E238" s="33">
        <v>44</v>
      </c>
      <c r="F238" s="33">
        <v>52</v>
      </c>
      <c r="G238" s="34">
        <f>+SUM(D238:F238)</f>
        <v>141</v>
      </c>
      <c r="H238" s="27"/>
      <c r="I238" s="27"/>
      <c r="J238" s="37"/>
      <c r="K238" s="34">
        <f t="shared" si="75"/>
        <v>0</v>
      </c>
      <c r="L238" s="33"/>
      <c r="M238" s="33"/>
      <c r="N238" s="33"/>
      <c r="O238" s="34">
        <f t="shared" si="76"/>
        <v>0</v>
      </c>
      <c r="P238" s="74"/>
      <c r="Q238" s="74"/>
      <c r="R238" s="74"/>
      <c r="S238" s="66">
        <f t="shared" si="77"/>
        <v>0</v>
      </c>
      <c r="T238" s="34">
        <f t="shared" si="78"/>
        <v>141</v>
      </c>
    </row>
    <row r="239" spans="3:20" ht="15.75" x14ac:dyDescent="0.25">
      <c r="C239" s="5" t="s">
        <v>67</v>
      </c>
      <c r="D239" s="33">
        <v>147</v>
      </c>
      <c r="E239" s="33">
        <v>136</v>
      </c>
      <c r="F239" s="33">
        <v>112</v>
      </c>
      <c r="G239" s="34">
        <f t="shared" si="74"/>
        <v>395</v>
      </c>
      <c r="H239" s="35"/>
      <c r="I239" s="35"/>
      <c r="J239" s="36"/>
      <c r="K239" s="34">
        <f t="shared" si="75"/>
        <v>0</v>
      </c>
      <c r="L239" s="33"/>
      <c r="M239" s="33"/>
      <c r="N239" s="33"/>
      <c r="O239" s="34">
        <f t="shared" si="76"/>
        <v>0</v>
      </c>
      <c r="P239" s="89"/>
      <c r="Q239" s="89"/>
      <c r="R239" s="89"/>
      <c r="S239" s="66">
        <f t="shared" si="77"/>
        <v>0</v>
      </c>
      <c r="T239" s="34">
        <f t="shared" si="78"/>
        <v>395</v>
      </c>
    </row>
    <row r="240" spans="3:20" ht="15.75" x14ac:dyDescent="0.25">
      <c r="C240" s="51" t="s">
        <v>68</v>
      </c>
      <c r="D240" s="34">
        <f t="shared" ref="D240:T240" si="79">SUM(D227:D239)</f>
        <v>2566</v>
      </c>
      <c r="E240" s="34">
        <f t="shared" si="79"/>
        <v>1942</v>
      </c>
      <c r="F240" s="34">
        <f t="shared" si="79"/>
        <v>1900</v>
      </c>
      <c r="G240" s="34">
        <f t="shared" si="79"/>
        <v>6400</v>
      </c>
      <c r="H240" s="34">
        <f t="shared" si="79"/>
        <v>0</v>
      </c>
      <c r="I240" s="34">
        <f t="shared" si="79"/>
        <v>0</v>
      </c>
      <c r="J240" s="34">
        <f t="shared" si="79"/>
        <v>0</v>
      </c>
      <c r="K240" s="34">
        <f t="shared" si="79"/>
        <v>0</v>
      </c>
      <c r="L240" s="34">
        <f t="shared" si="79"/>
        <v>0</v>
      </c>
      <c r="M240" s="34">
        <f t="shared" si="79"/>
        <v>0</v>
      </c>
      <c r="N240" s="34">
        <f t="shared" si="79"/>
        <v>0</v>
      </c>
      <c r="O240" s="34">
        <f t="shared" si="79"/>
        <v>0</v>
      </c>
      <c r="P240" s="34">
        <f t="shared" si="79"/>
        <v>0</v>
      </c>
      <c r="Q240" s="34">
        <f t="shared" si="79"/>
        <v>0</v>
      </c>
      <c r="R240" s="34">
        <f t="shared" si="79"/>
        <v>0</v>
      </c>
      <c r="S240" s="34">
        <f t="shared" si="79"/>
        <v>0</v>
      </c>
      <c r="T240" s="34">
        <f t="shared" si="79"/>
        <v>6400</v>
      </c>
    </row>
    <row r="241" spans="3:20" ht="15.75" x14ac:dyDescent="0.25">
      <c r="C241" s="3"/>
      <c r="D241" s="4"/>
      <c r="E241" s="4"/>
      <c r="F241" s="4"/>
      <c r="G241" s="9"/>
      <c r="H241" s="4"/>
      <c r="I241" s="4"/>
      <c r="J241" s="4"/>
      <c r="K241" s="9"/>
      <c r="L241" s="4"/>
      <c r="M241" s="4"/>
      <c r="N241" s="4"/>
      <c r="O241" s="9"/>
      <c r="P241" s="80"/>
      <c r="Q241" s="80"/>
      <c r="R241" s="80"/>
      <c r="S241" s="81"/>
    </row>
    <row r="242" spans="3:20" ht="15.75" x14ac:dyDescent="0.25">
      <c r="D242" s="4"/>
      <c r="E242" s="4"/>
      <c r="F242" s="4"/>
      <c r="G242" s="9"/>
      <c r="H242" s="4"/>
      <c r="I242" s="4"/>
      <c r="J242" s="4"/>
      <c r="K242" s="9"/>
      <c r="L242" s="4"/>
      <c r="M242" s="4"/>
      <c r="N242" s="4"/>
      <c r="O242" s="9"/>
      <c r="P242" s="80"/>
      <c r="Q242" s="80"/>
      <c r="R242" s="80"/>
      <c r="S242" s="81"/>
      <c r="T242" s="81"/>
    </row>
    <row r="243" spans="3:20" ht="15.75" thickBot="1" x14ac:dyDescent="0.3"/>
    <row r="244" spans="3:20" ht="15.75" x14ac:dyDescent="0.25">
      <c r="C244" s="103" t="s">
        <v>86</v>
      </c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5"/>
    </row>
    <row r="245" spans="3:20" ht="15.75" x14ac:dyDescent="0.25">
      <c r="C245" s="109" t="s">
        <v>70</v>
      </c>
      <c r="D245" s="106" t="s">
        <v>2</v>
      </c>
      <c r="E245" s="106"/>
      <c r="F245" s="106"/>
      <c r="G245" s="106"/>
      <c r="H245" s="106" t="s">
        <v>3</v>
      </c>
      <c r="I245" s="106"/>
      <c r="J245" s="106"/>
      <c r="K245" s="106"/>
      <c r="L245" s="106" t="s">
        <v>4</v>
      </c>
      <c r="M245" s="106"/>
      <c r="N245" s="106"/>
      <c r="O245" s="106"/>
      <c r="P245" s="106" t="s">
        <v>5</v>
      </c>
      <c r="Q245" s="106"/>
      <c r="R245" s="106"/>
      <c r="S245" s="106"/>
      <c r="T245" s="107" t="s">
        <v>6</v>
      </c>
    </row>
    <row r="246" spans="3:20" ht="16.5" thickBot="1" x14ac:dyDescent="0.3">
      <c r="C246" s="110"/>
      <c r="D246" s="50" t="s">
        <v>7</v>
      </c>
      <c r="E246" s="50" t="s">
        <v>8</v>
      </c>
      <c r="F246" s="50" t="s">
        <v>9</v>
      </c>
      <c r="G246" s="50" t="s">
        <v>10</v>
      </c>
      <c r="H246" s="50" t="s">
        <v>11</v>
      </c>
      <c r="I246" s="50" t="s">
        <v>12</v>
      </c>
      <c r="J246" s="50" t="s">
        <v>13</v>
      </c>
      <c r="K246" s="50" t="s">
        <v>14</v>
      </c>
      <c r="L246" s="50" t="s">
        <v>15</v>
      </c>
      <c r="M246" s="50" t="s">
        <v>16</v>
      </c>
      <c r="N246" s="50" t="s">
        <v>17</v>
      </c>
      <c r="O246" s="50" t="s">
        <v>18</v>
      </c>
      <c r="P246" s="50" t="s">
        <v>19</v>
      </c>
      <c r="Q246" s="50" t="s">
        <v>20</v>
      </c>
      <c r="R246" s="50" t="s">
        <v>21</v>
      </c>
      <c r="S246" s="50" t="s">
        <v>22</v>
      </c>
      <c r="T246" s="108"/>
    </row>
    <row r="247" spans="3:20" ht="15.75" x14ac:dyDescent="0.25">
      <c r="C247" s="6" t="s">
        <v>24</v>
      </c>
      <c r="D247" s="22">
        <v>671</v>
      </c>
      <c r="E247" s="22">
        <v>696</v>
      </c>
      <c r="F247" s="22">
        <v>760</v>
      </c>
      <c r="G247" s="38">
        <f>+SUM(D247:F247)</f>
        <v>2127</v>
      </c>
      <c r="H247" s="27"/>
      <c r="I247" s="27"/>
      <c r="J247" s="37"/>
      <c r="K247" s="38">
        <f>SUM(H247:J247)</f>
        <v>0</v>
      </c>
      <c r="L247" s="22"/>
      <c r="M247" s="22"/>
      <c r="N247" s="22"/>
      <c r="O247" s="38">
        <f>SUM(L247:N247)</f>
        <v>0</v>
      </c>
      <c r="P247" s="74"/>
      <c r="Q247" s="74"/>
      <c r="R247" s="74"/>
      <c r="S247" s="66">
        <f>SUM(P247:R247)</f>
        <v>0</v>
      </c>
      <c r="T247" s="38">
        <f>SUM(G247,O247,K247, S247)</f>
        <v>2127</v>
      </c>
    </row>
    <row r="248" spans="3:20" ht="15.75" x14ac:dyDescent="0.25">
      <c r="C248" s="5" t="s">
        <v>87</v>
      </c>
      <c r="D248" s="22">
        <v>444</v>
      </c>
      <c r="E248" s="22">
        <v>488</v>
      </c>
      <c r="F248" s="22">
        <v>528</v>
      </c>
      <c r="G248" s="38">
        <f t="shared" ref="G248:G257" si="80">+SUM(D248:F248)</f>
        <v>1460</v>
      </c>
      <c r="H248" s="27"/>
      <c r="I248" s="27"/>
      <c r="J248" s="37"/>
      <c r="K248" s="38">
        <f t="shared" ref="K248:K257" si="81">SUM(H248:J248)</f>
        <v>0</v>
      </c>
      <c r="L248" s="22"/>
      <c r="M248" s="22"/>
      <c r="N248" s="22"/>
      <c r="O248" s="38">
        <f t="shared" ref="O248:O257" si="82">SUM(L248:N248)</f>
        <v>0</v>
      </c>
      <c r="P248" s="74"/>
      <c r="Q248" s="74"/>
      <c r="R248" s="74"/>
      <c r="S248" s="66">
        <f t="shared" ref="S248:S257" si="83">SUM(P248:R248)</f>
        <v>0</v>
      </c>
      <c r="T248" s="38">
        <f t="shared" ref="T248:T257" si="84">SUM(G248,O248,K248, S248)</f>
        <v>1460</v>
      </c>
    </row>
    <row r="249" spans="3:20" ht="15.75" x14ac:dyDescent="0.25">
      <c r="C249" s="5" t="s">
        <v>58</v>
      </c>
      <c r="D249" s="22">
        <v>1289</v>
      </c>
      <c r="E249" s="22">
        <v>924</v>
      </c>
      <c r="F249" s="22">
        <v>874</v>
      </c>
      <c r="G249" s="38">
        <f>+SUM(D249:F249)</f>
        <v>3087</v>
      </c>
      <c r="H249" s="35"/>
      <c r="I249" s="35"/>
      <c r="J249" s="36"/>
      <c r="K249" s="38">
        <f>SUM(H249:J249)</f>
        <v>0</v>
      </c>
      <c r="L249" s="22"/>
      <c r="M249" s="22"/>
      <c r="N249" s="22"/>
      <c r="O249" s="38">
        <f t="shared" si="82"/>
        <v>0</v>
      </c>
      <c r="P249" s="74"/>
      <c r="Q249" s="74"/>
      <c r="R249" s="74"/>
      <c r="S249" s="66">
        <f t="shared" si="83"/>
        <v>0</v>
      </c>
      <c r="T249" s="38">
        <f>SUM(G249,O249,K249, S249)</f>
        <v>3087</v>
      </c>
    </row>
    <row r="250" spans="3:20" ht="15.75" x14ac:dyDescent="0.25">
      <c r="C250" s="5" t="s">
        <v>30</v>
      </c>
      <c r="D250" s="22">
        <v>75</v>
      </c>
      <c r="E250" s="22">
        <v>62</v>
      </c>
      <c r="F250" s="22">
        <v>85</v>
      </c>
      <c r="G250" s="38">
        <f t="shared" si="80"/>
        <v>222</v>
      </c>
      <c r="H250" s="27"/>
      <c r="I250" s="27"/>
      <c r="J250" s="37"/>
      <c r="K250" s="38">
        <f t="shared" si="81"/>
        <v>0</v>
      </c>
      <c r="L250" s="22"/>
      <c r="M250" s="22"/>
      <c r="N250" s="22"/>
      <c r="O250" s="38">
        <f t="shared" si="82"/>
        <v>0</v>
      </c>
      <c r="P250" s="74"/>
      <c r="Q250" s="74"/>
      <c r="R250" s="74"/>
      <c r="S250" s="66">
        <f t="shared" si="83"/>
        <v>0</v>
      </c>
      <c r="T250" s="38">
        <f t="shared" si="84"/>
        <v>222</v>
      </c>
    </row>
    <row r="251" spans="3:20" ht="15.75" x14ac:dyDescent="0.25">
      <c r="C251" s="5" t="s">
        <v>59</v>
      </c>
      <c r="D251" s="22">
        <v>0</v>
      </c>
      <c r="E251" s="22">
        <v>0</v>
      </c>
      <c r="F251" s="22">
        <v>1</v>
      </c>
      <c r="G251" s="38">
        <f t="shared" si="80"/>
        <v>1</v>
      </c>
      <c r="H251" s="27"/>
      <c r="I251" s="27"/>
      <c r="J251" s="37"/>
      <c r="K251" s="38">
        <f t="shared" si="81"/>
        <v>0</v>
      </c>
      <c r="L251" s="22"/>
      <c r="M251" s="22"/>
      <c r="N251" s="22"/>
      <c r="O251" s="38">
        <f t="shared" si="82"/>
        <v>0</v>
      </c>
      <c r="P251" s="74"/>
      <c r="Q251" s="74"/>
      <c r="R251" s="74"/>
      <c r="S251" s="66">
        <f t="shared" si="83"/>
        <v>0</v>
      </c>
      <c r="T251" s="38">
        <f t="shared" si="84"/>
        <v>1</v>
      </c>
    </row>
    <row r="252" spans="3:20" ht="15.75" x14ac:dyDescent="0.25">
      <c r="C252" s="5" t="s">
        <v>60</v>
      </c>
      <c r="D252" s="22">
        <v>977</v>
      </c>
      <c r="E252" s="22">
        <v>639</v>
      </c>
      <c r="F252" s="22">
        <v>655</v>
      </c>
      <c r="G252" s="38">
        <f t="shared" si="80"/>
        <v>2271</v>
      </c>
      <c r="H252" s="22"/>
      <c r="I252" s="22"/>
      <c r="J252" s="36"/>
      <c r="K252" s="38">
        <f t="shared" si="81"/>
        <v>0</v>
      </c>
      <c r="L252" s="22"/>
      <c r="M252" s="22"/>
      <c r="N252" s="22"/>
      <c r="O252" s="38">
        <f t="shared" si="82"/>
        <v>0</v>
      </c>
      <c r="P252" s="89"/>
      <c r="Q252" s="89"/>
      <c r="R252" s="89"/>
      <c r="S252" s="66">
        <f t="shared" si="83"/>
        <v>0</v>
      </c>
      <c r="T252" s="38">
        <f t="shared" si="84"/>
        <v>2271</v>
      </c>
    </row>
    <row r="253" spans="3:20" ht="15.75" x14ac:dyDescent="0.25">
      <c r="C253" s="5" t="s">
        <v>61</v>
      </c>
      <c r="D253" s="22">
        <v>227</v>
      </c>
      <c r="E253" s="22">
        <v>218</v>
      </c>
      <c r="F253" s="22">
        <v>168</v>
      </c>
      <c r="G253" s="38">
        <f t="shared" si="80"/>
        <v>613</v>
      </c>
      <c r="H253" s="35"/>
      <c r="I253" s="35"/>
      <c r="J253" s="36"/>
      <c r="K253" s="38">
        <f t="shared" si="81"/>
        <v>0</v>
      </c>
      <c r="L253" s="22"/>
      <c r="M253" s="22"/>
      <c r="N253" s="22"/>
      <c r="O253" s="38">
        <f t="shared" si="82"/>
        <v>0</v>
      </c>
      <c r="P253" s="89"/>
      <c r="Q253" s="89"/>
      <c r="R253" s="89"/>
      <c r="S253" s="66">
        <f t="shared" si="83"/>
        <v>0</v>
      </c>
      <c r="T253" s="38">
        <f t="shared" si="84"/>
        <v>613</v>
      </c>
    </row>
    <row r="254" spans="3:20" ht="15.75" x14ac:dyDescent="0.25">
      <c r="C254" s="5" t="s">
        <v>62</v>
      </c>
      <c r="D254" s="22">
        <v>60</v>
      </c>
      <c r="E254" s="22">
        <v>44</v>
      </c>
      <c r="F254" s="22">
        <v>34</v>
      </c>
      <c r="G254" s="38">
        <f>+SUM(D254:F254)</f>
        <v>138</v>
      </c>
      <c r="H254" s="27"/>
      <c r="I254" s="27"/>
      <c r="J254" s="37"/>
      <c r="K254" s="38">
        <f t="shared" si="81"/>
        <v>0</v>
      </c>
      <c r="L254" s="22"/>
      <c r="M254" s="22"/>
      <c r="N254" s="22"/>
      <c r="O254" s="38">
        <f t="shared" si="82"/>
        <v>0</v>
      </c>
      <c r="P254" s="74"/>
      <c r="Q254" s="74"/>
      <c r="R254" s="74"/>
      <c r="S254" s="66">
        <f t="shared" si="83"/>
        <v>0</v>
      </c>
      <c r="T254" s="38">
        <f t="shared" si="84"/>
        <v>138</v>
      </c>
    </row>
    <row r="255" spans="3:20" ht="15.75" x14ac:dyDescent="0.25">
      <c r="C255" s="5" t="s">
        <v>63</v>
      </c>
      <c r="D255" s="22">
        <v>7</v>
      </c>
      <c r="E255" s="22">
        <v>7</v>
      </c>
      <c r="F255" s="22">
        <v>5</v>
      </c>
      <c r="G255" s="38">
        <f t="shared" si="80"/>
        <v>19</v>
      </c>
      <c r="H255" s="35"/>
      <c r="I255" s="35"/>
      <c r="J255" s="36"/>
      <c r="K255" s="38">
        <f t="shared" si="81"/>
        <v>0</v>
      </c>
      <c r="L255" s="22"/>
      <c r="M255" s="22"/>
      <c r="N255" s="22"/>
      <c r="O255" s="38">
        <f t="shared" si="82"/>
        <v>0</v>
      </c>
      <c r="P255" s="89"/>
      <c r="Q255" s="89"/>
      <c r="R255" s="89"/>
      <c r="S255" s="66">
        <f t="shared" si="83"/>
        <v>0</v>
      </c>
      <c r="T255" s="38">
        <f t="shared" si="84"/>
        <v>19</v>
      </c>
    </row>
    <row r="256" spans="3:20" ht="15.75" x14ac:dyDescent="0.25">
      <c r="C256" s="5" t="s">
        <v>66</v>
      </c>
      <c r="D256" s="22">
        <v>3</v>
      </c>
      <c r="E256" s="22">
        <v>5</v>
      </c>
      <c r="F256" s="22">
        <v>7</v>
      </c>
      <c r="G256" s="38">
        <f t="shared" si="80"/>
        <v>15</v>
      </c>
      <c r="H256" s="27"/>
      <c r="I256" s="27"/>
      <c r="J256" s="37"/>
      <c r="K256" s="38">
        <f t="shared" si="81"/>
        <v>0</v>
      </c>
      <c r="L256" s="22"/>
      <c r="M256" s="22"/>
      <c r="N256" s="22"/>
      <c r="O256" s="38">
        <f t="shared" si="82"/>
        <v>0</v>
      </c>
      <c r="P256" s="74"/>
      <c r="Q256" s="74"/>
      <c r="R256" s="74"/>
      <c r="S256" s="66">
        <f t="shared" si="83"/>
        <v>0</v>
      </c>
      <c r="T256" s="38">
        <f t="shared" si="84"/>
        <v>15</v>
      </c>
    </row>
    <row r="257" spans="3:20" ht="15.75" x14ac:dyDescent="0.25">
      <c r="C257" s="5" t="s">
        <v>67</v>
      </c>
      <c r="D257" s="22">
        <v>49</v>
      </c>
      <c r="E257" s="22">
        <v>66</v>
      </c>
      <c r="F257" s="22">
        <v>98</v>
      </c>
      <c r="G257" s="38">
        <f t="shared" si="80"/>
        <v>213</v>
      </c>
      <c r="H257" s="35"/>
      <c r="I257" s="35"/>
      <c r="J257" s="36"/>
      <c r="K257" s="38">
        <f t="shared" si="81"/>
        <v>0</v>
      </c>
      <c r="L257" s="22"/>
      <c r="M257" s="22"/>
      <c r="N257" s="22"/>
      <c r="O257" s="38">
        <f t="shared" si="82"/>
        <v>0</v>
      </c>
      <c r="P257" s="89"/>
      <c r="Q257" s="89"/>
      <c r="R257" s="89"/>
      <c r="S257" s="66">
        <f t="shared" si="83"/>
        <v>0</v>
      </c>
      <c r="T257" s="38">
        <f t="shared" si="84"/>
        <v>213</v>
      </c>
    </row>
    <row r="258" spans="3:20" ht="15.75" x14ac:dyDescent="0.25">
      <c r="C258" s="51" t="s">
        <v>68</v>
      </c>
      <c r="D258" s="38">
        <f t="shared" ref="D258:T258" si="85">SUM(D247:D257)</f>
        <v>3802</v>
      </c>
      <c r="E258" s="38">
        <f t="shared" si="85"/>
        <v>3149</v>
      </c>
      <c r="F258" s="38">
        <f t="shared" si="85"/>
        <v>3215</v>
      </c>
      <c r="G258" s="38">
        <f t="shared" si="85"/>
        <v>10166</v>
      </c>
      <c r="H258" s="38">
        <f t="shared" si="85"/>
        <v>0</v>
      </c>
      <c r="I258" s="38">
        <f t="shared" si="85"/>
        <v>0</v>
      </c>
      <c r="J258" s="38">
        <f t="shared" si="85"/>
        <v>0</v>
      </c>
      <c r="K258" s="38">
        <f t="shared" si="85"/>
        <v>0</v>
      </c>
      <c r="L258" s="38">
        <f t="shared" si="85"/>
        <v>0</v>
      </c>
      <c r="M258" s="38">
        <f t="shared" si="85"/>
        <v>0</v>
      </c>
      <c r="N258" s="38">
        <f t="shared" si="85"/>
        <v>0</v>
      </c>
      <c r="O258" s="38">
        <f t="shared" si="85"/>
        <v>0</v>
      </c>
      <c r="P258" s="38">
        <f t="shared" si="85"/>
        <v>0</v>
      </c>
      <c r="Q258" s="38">
        <f t="shared" si="85"/>
        <v>0</v>
      </c>
      <c r="R258" s="38">
        <f t="shared" si="85"/>
        <v>0</v>
      </c>
      <c r="S258" s="38">
        <f t="shared" si="85"/>
        <v>0</v>
      </c>
      <c r="T258" s="38">
        <f t="shared" si="85"/>
        <v>10166</v>
      </c>
    </row>
    <row r="261" spans="3:20" ht="15.75" thickBot="1" x14ac:dyDescent="0.3"/>
    <row r="262" spans="3:20" ht="15.75" x14ac:dyDescent="0.25">
      <c r="C262" s="103" t="s">
        <v>88</v>
      </c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5"/>
    </row>
    <row r="263" spans="3:20" ht="15.75" x14ac:dyDescent="0.25">
      <c r="C263" s="109" t="s">
        <v>70</v>
      </c>
      <c r="D263" s="106" t="s">
        <v>2</v>
      </c>
      <c r="E263" s="106"/>
      <c r="F263" s="106"/>
      <c r="G263" s="106"/>
      <c r="H263" s="106" t="s">
        <v>3</v>
      </c>
      <c r="I263" s="106"/>
      <c r="J263" s="106"/>
      <c r="K263" s="106"/>
      <c r="L263" s="106" t="s">
        <v>4</v>
      </c>
      <c r="M263" s="106"/>
      <c r="N263" s="106"/>
      <c r="O263" s="106"/>
      <c r="P263" s="106" t="s">
        <v>5</v>
      </c>
      <c r="Q263" s="106"/>
      <c r="R263" s="106"/>
      <c r="S263" s="106"/>
      <c r="T263" s="107" t="s">
        <v>6</v>
      </c>
    </row>
    <row r="264" spans="3:20" ht="16.5" thickBot="1" x14ac:dyDescent="0.3">
      <c r="C264" s="110"/>
      <c r="D264" s="50" t="s">
        <v>7</v>
      </c>
      <c r="E264" s="50" t="s">
        <v>8</v>
      </c>
      <c r="F264" s="50" t="s">
        <v>9</v>
      </c>
      <c r="G264" s="50" t="s">
        <v>10</v>
      </c>
      <c r="H264" s="50" t="s">
        <v>11</v>
      </c>
      <c r="I264" s="50" t="s">
        <v>12</v>
      </c>
      <c r="J264" s="50" t="s">
        <v>13</v>
      </c>
      <c r="K264" s="50" t="s">
        <v>14</v>
      </c>
      <c r="L264" s="50" t="s">
        <v>15</v>
      </c>
      <c r="M264" s="50" t="s">
        <v>16</v>
      </c>
      <c r="N264" s="50" t="s">
        <v>17</v>
      </c>
      <c r="O264" s="50" t="s">
        <v>18</v>
      </c>
      <c r="P264" s="50" t="s">
        <v>19</v>
      </c>
      <c r="Q264" s="50" t="s">
        <v>20</v>
      </c>
      <c r="R264" s="50" t="s">
        <v>21</v>
      </c>
      <c r="S264" s="50" t="s">
        <v>22</v>
      </c>
      <c r="T264" s="108"/>
    </row>
    <row r="265" spans="3:20" ht="15.75" x14ac:dyDescent="0.25">
      <c r="C265" s="6" t="s">
        <v>24</v>
      </c>
      <c r="D265" s="33">
        <v>191</v>
      </c>
      <c r="E265" s="33">
        <v>151</v>
      </c>
      <c r="F265" s="33">
        <v>147</v>
      </c>
      <c r="G265" s="34">
        <f>+SUM(D265:F265)</f>
        <v>489</v>
      </c>
      <c r="H265" s="27"/>
      <c r="I265" s="27"/>
      <c r="J265" s="37"/>
      <c r="K265" s="34">
        <f>SUM(H265:J265)</f>
        <v>0</v>
      </c>
      <c r="L265" s="33"/>
      <c r="M265" s="33"/>
      <c r="N265" s="33"/>
      <c r="O265" s="34">
        <f>SUM(L265:N265)</f>
        <v>0</v>
      </c>
      <c r="P265" s="74"/>
      <c r="Q265" s="74"/>
      <c r="R265" s="74"/>
      <c r="S265" s="66">
        <f>SUM(P265:R265)</f>
        <v>0</v>
      </c>
      <c r="T265" s="34">
        <f>SUM(G265,O265,K265, S265)</f>
        <v>489</v>
      </c>
    </row>
    <row r="266" spans="3:20" ht="15.75" x14ac:dyDescent="0.25">
      <c r="C266" s="5" t="s">
        <v>26</v>
      </c>
      <c r="D266" s="33">
        <v>145</v>
      </c>
      <c r="E266" s="33">
        <v>135</v>
      </c>
      <c r="F266" s="33">
        <v>114</v>
      </c>
      <c r="G266" s="34">
        <f t="shared" ref="G266:G277" si="86">+SUM(D266:F266)</f>
        <v>394</v>
      </c>
      <c r="H266" s="27"/>
      <c r="I266" s="27"/>
      <c r="J266" s="37"/>
      <c r="K266" s="34">
        <f t="shared" ref="K266:K277" si="87">SUM(H266:J266)</f>
        <v>0</v>
      </c>
      <c r="L266" s="33"/>
      <c r="M266" s="33"/>
      <c r="N266" s="33"/>
      <c r="O266" s="34">
        <f t="shared" ref="O266:O277" si="88">SUM(L266:N266)</f>
        <v>0</v>
      </c>
      <c r="P266" s="74"/>
      <c r="Q266" s="74"/>
      <c r="R266" s="74"/>
      <c r="S266" s="66">
        <f t="shared" ref="S266:S277" si="89">SUM(P266:R266)</f>
        <v>0</v>
      </c>
      <c r="T266" s="34">
        <f t="shared" ref="T266:T277" si="90">SUM(G266,O266,K266, S266)</f>
        <v>394</v>
      </c>
    </row>
    <row r="267" spans="3:20" ht="15.75" x14ac:dyDescent="0.25">
      <c r="C267" s="5" t="s">
        <v>28</v>
      </c>
      <c r="D267" s="33">
        <v>6</v>
      </c>
      <c r="E267" s="33">
        <v>1</v>
      </c>
      <c r="F267" s="33">
        <v>4</v>
      </c>
      <c r="G267" s="34">
        <f t="shared" si="86"/>
        <v>11</v>
      </c>
      <c r="H267" s="33"/>
      <c r="I267" s="27"/>
      <c r="J267" s="33"/>
      <c r="K267" s="34">
        <f t="shared" si="87"/>
        <v>0</v>
      </c>
      <c r="L267" s="33"/>
      <c r="M267" s="33"/>
      <c r="N267" s="33"/>
      <c r="O267" s="34">
        <f t="shared" si="88"/>
        <v>0</v>
      </c>
      <c r="P267" s="74"/>
      <c r="Q267" s="74"/>
      <c r="R267" s="74"/>
      <c r="S267" s="66">
        <f t="shared" si="89"/>
        <v>0</v>
      </c>
      <c r="T267" s="34">
        <f t="shared" si="90"/>
        <v>11</v>
      </c>
    </row>
    <row r="268" spans="3:20" ht="15.75" x14ac:dyDescent="0.25">
      <c r="C268" s="5" t="s">
        <v>58</v>
      </c>
      <c r="D268" s="33">
        <v>434</v>
      </c>
      <c r="E268" s="33">
        <v>302</v>
      </c>
      <c r="F268" s="33">
        <v>328</v>
      </c>
      <c r="G268" s="34">
        <f>+SUM(D268:F268)</f>
        <v>1064</v>
      </c>
      <c r="H268" s="35"/>
      <c r="I268" s="35"/>
      <c r="J268" s="36"/>
      <c r="K268" s="34">
        <f>SUM(H268:J268)</f>
        <v>0</v>
      </c>
      <c r="L268" s="33"/>
      <c r="M268" s="33"/>
      <c r="N268" s="33"/>
      <c r="O268" s="34">
        <f t="shared" si="88"/>
        <v>0</v>
      </c>
      <c r="P268" s="74"/>
      <c r="Q268" s="74"/>
      <c r="R268" s="74"/>
      <c r="S268" s="66">
        <f t="shared" si="89"/>
        <v>0</v>
      </c>
      <c r="T268" s="34">
        <f>SUM(G268,O268,K268, S268)</f>
        <v>1064</v>
      </c>
    </row>
    <row r="269" spans="3:20" ht="15.75" x14ac:dyDescent="0.25">
      <c r="C269" s="5" t="s">
        <v>30</v>
      </c>
      <c r="D269" s="33">
        <v>23</v>
      </c>
      <c r="E269" s="33">
        <v>13</v>
      </c>
      <c r="F269" s="33">
        <v>8</v>
      </c>
      <c r="G269" s="34">
        <f t="shared" si="86"/>
        <v>44</v>
      </c>
      <c r="H269" s="27"/>
      <c r="I269" s="27"/>
      <c r="J269" s="37"/>
      <c r="K269" s="34">
        <f t="shared" si="87"/>
        <v>0</v>
      </c>
      <c r="L269" s="33"/>
      <c r="M269" s="33"/>
      <c r="N269" s="33"/>
      <c r="O269" s="34">
        <f t="shared" si="88"/>
        <v>0</v>
      </c>
      <c r="P269" s="74"/>
      <c r="Q269" s="74"/>
      <c r="R269" s="74"/>
      <c r="S269" s="66">
        <f t="shared" si="89"/>
        <v>0</v>
      </c>
      <c r="T269" s="34">
        <f t="shared" si="90"/>
        <v>44</v>
      </c>
    </row>
    <row r="270" spans="3:20" ht="15.75" x14ac:dyDescent="0.25">
      <c r="C270" s="5" t="s">
        <v>41</v>
      </c>
      <c r="D270" s="33">
        <v>1</v>
      </c>
      <c r="E270" s="33">
        <v>1</v>
      </c>
      <c r="F270" s="33">
        <v>2</v>
      </c>
      <c r="G270" s="34">
        <f t="shared" si="86"/>
        <v>4</v>
      </c>
      <c r="H270" s="33"/>
      <c r="I270" s="27"/>
      <c r="J270" s="33"/>
      <c r="K270" s="34">
        <f t="shared" si="87"/>
        <v>0</v>
      </c>
      <c r="L270" s="33"/>
      <c r="M270" s="33"/>
      <c r="N270" s="33"/>
      <c r="O270" s="34">
        <f t="shared" si="88"/>
        <v>0</v>
      </c>
      <c r="P270" s="74"/>
      <c r="Q270" s="74"/>
      <c r="R270" s="74"/>
      <c r="S270" s="66">
        <f t="shared" si="89"/>
        <v>0</v>
      </c>
      <c r="T270" s="34">
        <f t="shared" si="90"/>
        <v>4</v>
      </c>
    </row>
    <row r="271" spans="3:20" ht="15.75" x14ac:dyDescent="0.25">
      <c r="C271" s="5" t="s">
        <v>59</v>
      </c>
      <c r="D271" s="33">
        <v>0</v>
      </c>
      <c r="E271" s="33">
        <v>2</v>
      </c>
      <c r="F271" s="33">
        <v>0</v>
      </c>
      <c r="G271" s="34">
        <f t="shared" si="86"/>
        <v>2</v>
      </c>
      <c r="H271" s="33"/>
      <c r="I271" s="35"/>
      <c r="J271" s="36"/>
      <c r="K271" s="34">
        <f t="shared" si="87"/>
        <v>0</v>
      </c>
      <c r="L271" s="33"/>
      <c r="M271" s="33"/>
      <c r="N271" s="33"/>
      <c r="O271" s="34">
        <f t="shared" si="88"/>
        <v>0</v>
      </c>
      <c r="P271" s="74"/>
      <c r="Q271" s="74"/>
      <c r="R271" s="74"/>
      <c r="S271" s="66">
        <f t="shared" si="89"/>
        <v>0</v>
      </c>
      <c r="T271" s="34">
        <f t="shared" si="90"/>
        <v>2</v>
      </c>
    </row>
    <row r="272" spans="3:20" ht="15.75" x14ac:dyDescent="0.25">
      <c r="C272" s="5" t="s">
        <v>60</v>
      </c>
      <c r="D272" s="33">
        <v>316</v>
      </c>
      <c r="E272" s="33">
        <v>198</v>
      </c>
      <c r="F272" s="33">
        <v>231</v>
      </c>
      <c r="G272" s="34">
        <f t="shared" si="86"/>
        <v>745</v>
      </c>
      <c r="H272" s="35"/>
      <c r="I272" s="35"/>
      <c r="J272" s="36"/>
      <c r="K272" s="34">
        <f t="shared" si="87"/>
        <v>0</v>
      </c>
      <c r="L272" s="33"/>
      <c r="M272" s="33"/>
      <c r="N272" s="33"/>
      <c r="O272" s="34">
        <f t="shared" si="88"/>
        <v>0</v>
      </c>
      <c r="P272" s="89"/>
      <c r="Q272" s="89"/>
      <c r="R272" s="89"/>
      <c r="S272" s="66">
        <f t="shared" si="89"/>
        <v>0</v>
      </c>
      <c r="T272" s="34">
        <f t="shared" si="90"/>
        <v>745</v>
      </c>
    </row>
    <row r="273" spans="3:20" ht="15.75" x14ac:dyDescent="0.25">
      <c r="C273" s="5" t="s">
        <v>61</v>
      </c>
      <c r="D273" s="33">
        <v>95</v>
      </c>
      <c r="E273" s="33">
        <v>86</v>
      </c>
      <c r="F273" s="33">
        <v>82</v>
      </c>
      <c r="G273" s="34">
        <f t="shared" si="86"/>
        <v>263</v>
      </c>
      <c r="H273" s="27"/>
      <c r="I273" s="27"/>
      <c r="J273" s="37"/>
      <c r="K273" s="34">
        <f t="shared" si="87"/>
        <v>0</v>
      </c>
      <c r="L273" s="33"/>
      <c r="M273" s="33"/>
      <c r="N273" s="33"/>
      <c r="O273" s="34">
        <f t="shared" si="88"/>
        <v>0</v>
      </c>
      <c r="P273" s="74"/>
      <c r="Q273" s="74"/>
      <c r="R273" s="74"/>
      <c r="S273" s="66">
        <f t="shared" si="89"/>
        <v>0</v>
      </c>
      <c r="T273" s="34">
        <f t="shared" si="90"/>
        <v>263</v>
      </c>
    </row>
    <row r="274" spans="3:20" ht="15.75" x14ac:dyDescent="0.25">
      <c r="C274" s="5" t="s">
        <v>62</v>
      </c>
      <c r="D274" s="33">
        <v>14</v>
      </c>
      <c r="E274" s="33">
        <v>12</v>
      </c>
      <c r="F274" s="33">
        <v>5</v>
      </c>
      <c r="G274" s="34">
        <f t="shared" si="86"/>
        <v>31</v>
      </c>
      <c r="H274" s="35"/>
      <c r="I274" s="35"/>
      <c r="J274" s="36"/>
      <c r="K274" s="34">
        <f t="shared" si="87"/>
        <v>0</v>
      </c>
      <c r="L274" s="33"/>
      <c r="M274" s="33"/>
      <c r="N274" s="33"/>
      <c r="O274" s="34">
        <f t="shared" si="88"/>
        <v>0</v>
      </c>
      <c r="P274" s="89"/>
      <c r="Q274" s="89"/>
      <c r="R274" s="89"/>
      <c r="S274" s="66">
        <f t="shared" si="89"/>
        <v>0</v>
      </c>
      <c r="T274" s="34">
        <f t="shared" si="90"/>
        <v>31</v>
      </c>
    </row>
    <row r="275" spans="3:20" ht="15.75" x14ac:dyDescent="0.25">
      <c r="C275" s="5" t="s">
        <v>63</v>
      </c>
      <c r="D275" s="33">
        <v>2</v>
      </c>
      <c r="E275" s="33">
        <v>3</v>
      </c>
      <c r="F275" s="33">
        <v>2</v>
      </c>
      <c r="G275" s="34">
        <f t="shared" si="86"/>
        <v>7</v>
      </c>
      <c r="H275" s="27"/>
      <c r="I275" s="33"/>
      <c r="J275" s="37"/>
      <c r="K275" s="34">
        <f t="shared" si="87"/>
        <v>0</v>
      </c>
      <c r="L275" s="33"/>
      <c r="M275" s="33"/>
      <c r="N275" s="33"/>
      <c r="O275" s="34">
        <f t="shared" si="88"/>
        <v>0</v>
      </c>
      <c r="P275" s="74"/>
      <c r="Q275" s="74"/>
      <c r="R275" s="74"/>
      <c r="S275" s="66">
        <f t="shared" si="89"/>
        <v>0</v>
      </c>
      <c r="T275" s="34">
        <f t="shared" si="90"/>
        <v>7</v>
      </c>
    </row>
    <row r="276" spans="3:20" ht="15.75" x14ac:dyDescent="0.25">
      <c r="C276" s="5" t="s">
        <v>66</v>
      </c>
      <c r="D276" s="33">
        <v>5</v>
      </c>
      <c r="E276" s="33">
        <v>37</v>
      </c>
      <c r="F276" s="33">
        <v>10</v>
      </c>
      <c r="G276" s="34">
        <f t="shared" si="86"/>
        <v>52</v>
      </c>
      <c r="H276" s="35"/>
      <c r="I276" s="35"/>
      <c r="J276" s="36"/>
      <c r="K276" s="34">
        <f t="shared" si="87"/>
        <v>0</v>
      </c>
      <c r="L276" s="33"/>
      <c r="M276" s="33"/>
      <c r="N276" s="33"/>
      <c r="O276" s="34">
        <f t="shared" si="88"/>
        <v>0</v>
      </c>
      <c r="P276" s="89"/>
      <c r="Q276" s="89"/>
      <c r="R276" s="89"/>
      <c r="S276" s="66">
        <f t="shared" si="89"/>
        <v>0</v>
      </c>
      <c r="T276" s="34">
        <f t="shared" si="90"/>
        <v>52</v>
      </c>
    </row>
    <row r="277" spans="3:20" ht="15.75" x14ac:dyDescent="0.25">
      <c r="C277" s="5" t="s">
        <v>67</v>
      </c>
      <c r="D277" s="33">
        <v>28</v>
      </c>
      <c r="E277" s="33">
        <v>26</v>
      </c>
      <c r="F277" s="33">
        <v>65</v>
      </c>
      <c r="G277" s="34">
        <f t="shared" si="86"/>
        <v>119</v>
      </c>
      <c r="H277" s="35"/>
      <c r="I277" s="35"/>
      <c r="J277" s="36"/>
      <c r="K277" s="34">
        <f t="shared" si="87"/>
        <v>0</v>
      </c>
      <c r="L277" s="33"/>
      <c r="M277" s="33"/>
      <c r="N277" s="33"/>
      <c r="O277" s="34">
        <f t="shared" si="88"/>
        <v>0</v>
      </c>
      <c r="P277" s="89"/>
      <c r="Q277" s="89"/>
      <c r="R277" s="89"/>
      <c r="S277" s="66">
        <f t="shared" si="89"/>
        <v>0</v>
      </c>
      <c r="T277" s="34">
        <f t="shared" si="90"/>
        <v>119</v>
      </c>
    </row>
    <row r="278" spans="3:20" ht="15.75" x14ac:dyDescent="0.25">
      <c r="C278" s="51" t="s">
        <v>68</v>
      </c>
      <c r="D278" s="34">
        <f t="shared" ref="D278:T278" si="91">SUM(D265:D277)</f>
        <v>1260</v>
      </c>
      <c r="E278" s="34">
        <f t="shared" si="91"/>
        <v>967</v>
      </c>
      <c r="F278" s="34">
        <f t="shared" si="91"/>
        <v>998</v>
      </c>
      <c r="G278" s="34">
        <f t="shared" si="91"/>
        <v>3225</v>
      </c>
      <c r="H278" s="34">
        <f t="shared" si="91"/>
        <v>0</v>
      </c>
      <c r="I278" s="34">
        <f t="shared" si="91"/>
        <v>0</v>
      </c>
      <c r="J278" s="34">
        <f t="shared" si="91"/>
        <v>0</v>
      </c>
      <c r="K278" s="34">
        <f t="shared" si="91"/>
        <v>0</v>
      </c>
      <c r="L278" s="34">
        <f t="shared" si="91"/>
        <v>0</v>
      </c>
      <c r="M278" s="34">
        <f t="shared" si="91"/>
        <v>0</v>
      </c>
      <c r="N278" s="34">
        <f t="shared" si="91"/>
        <v>0</v>
      </c>
      <c r="O278" s="34">
        <f t="shared" si="91"/>
        <v>0</v>
      </c>
      <c r="P278" s="34">
        <f t="shared" si="91"/>
        <v>0</v>
      </c>
      <c r="Q278" s="34">
        <f t="shared" si="91"/>
        <v>0</v>
      </c>
      <c r="R278" s="34">
        <f t="shared" si="91"/>
        <v>0</v>
      </c>
      <c r="S278" s="34">
        <f t="shared" si="91"/>
        <v>0</v>
      </c>
      <c r="T278" s="34">
        <f t="shared" si="91"/>
        <v>3225</v>
      </c>
    </row>
    <row r="280" spans="3:20" ht="15.75" thickBot="1" x14ac:dyDescent="0.3"/>
    <row r="281" spans="3:20" ht="15.75" x14ac:dyDescent="0.25">
      <c r="C281" s="103" t="s">
        <v>89</v>
      </c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5"/>
    </row>
    <row r="282" spans="3:20" ht="15.75" x14ac:dyDescent="0.25">
      <c r="C282" s="109" t="s">
        <v>70</v>
      </c>
      <c r="D282" s="106" t="s">
        <v>2</v>
      </c>
      <c r="E282" s="106"/>
      <c r="F282" s="106"/>
      <c r="G282" s="106"/>
      <c r="H282" s="106" t="s">
        <v>3</v>
      </c>
      <c r="I282" s="106"/>
      <c r="J282" s="106"/>
      <c r="K282" s="106"/>
      <c r="L282" s="106" t="s">
        <v>4</v>
      </c>
      <c r="M282" s="106"/>
      <c r="N282" s="106"/>
      <c r="O282" s="106"/>
      <c r="P282" s="106" t="s">
        <v>5</v>
      </c>
      <c r="Q282" s="106"/>
      <c r="R282" s="106"/>
      <c r="S282" s="106"/>
      <c r="T282" s="107" t="s">
        <v>6</v>
      </c>
    </row>
    <row r="283" spans="3:20" ht="16.5" thickBot="1" x14ac:dyDescent="0.3">
      <c r="C283" s="110"/>
      <c r="D283" s="50" t="s">
        <v>7</v>
      </c>
      <c r="E283" s="50" t="s">
        <v>8</v>
      </c>
      <c r="F283" s="50" t="s">
        <v>9</v>
      </c>
      <c r="G283" s="50" t="s">
        <v>10</v>
      </c>
      <c r="H283" s="50" t="s">
        <v>11</v>
      </c>
      <c r="I283" s="50" t="s">
        <v>12</v>
      </c>
      <c r="J283" s="50" t="s">
        <v>13</v>
      </c>
      <c r="K283" s="50" t="s">
        <v>14</v>
      </c>
      <c r="L283" s="50" t="s">
        <v>15</v>
      </c>
      <c r="M283" s="50" t="s">
        <v>16</v>
      </c>
      <c r="N283" s="50" t="s">
        <v>17</v>
      </c>
      <c r="O283" s="50" t="s">
        <v>18</v>
      </c>
      <c r="P283" s="50" t="s">
        <v>19</v>
      </c>
      <c r="Q283" s="50" t="s">
        <v>20</v>
      </c>
      <c r="R283" s="50" t="s">
        <v>21</v>
      </c>
      <c r="S283" s="50" t="s">
        <v>22</v>
      </c>
      <c r="T283" s="108"/>
    </row>
    <row r="284" spans="3:20" ht="15.75" x14ac:dyDescent="0.25">
      <c r="C284" s="6" t="s">
        <v>24</v>
      </c>
      <c r="D284" s="33">
        <v>174</v>
      </c>
      <c r="E284" s="33">
        <v>164</v>
      </c>
      <c r="F284" s="33">
        <v>144</v>
      </c>
      <c r="G284" s="34">
        <f>+SUM(D284:F284)</f>
        <v>482</v>
      </c>
      <c r="H284" s="27"/>
      <c r="I284" s="27"/>
      <c r="J284" s="37"/>
      <c r="K284" s="34">
        <f>SUM(H284:J284)</f>
        <v>0</v>
      </c>
      <c r="L284" s="33"/>
      <c r="M284" s="33"/>
      <c r="N284" s="33"/>
      <c r="O284" s="34">
        <f>SUM(L284:N284)</f>
        <v>0</v>
      </c>
      <c r="P284" s="74"/>
      <c r="Q284" s="74"/>
      <c r="R284" s="74"/>
      <c r="S284" s="66">
        <f>SUM(P284:R284)</f>
        <v>0</v>
      </c>
      <c r="T284" s="34">
        <f>SUM(G284,O284,K284, S284)</f>
        <v>482</v>
      </c>
    </row>
    <row r="285" spans="3:20" ht="15.75" x14ac:dyDescent="0.25">
      <c r="C285" s="5" t="s">
        <v>26</v>
      </c>
      <c r="D285" s="33">
        <v>145</v>
      </c>
      <c r="E285" s="33">
        <v>126</v>
      </c>
      <c r="F285" s="33">
        <v>122</v>
      </c>
      <c r="G285" s="34">
        <f t="shared" ref="G285:G295" si="92">+SUM(D285:F285)</f>
        <v>393</v>
      </c>
      <c r="H285" s="27"/>
      <c r="I285" s="27"/>
      <c r="J285" s="37"/>
      <c r="K285" s="34">
        <f t="shared" ref="K285:K295" si="93">SUM(H285:J285)</f>
        <v>0</v>
      </c>
      <c r="L285" s="33"/>
      <c r="M285" s="33"/>
      <c r="N285" s="33"/>
      <c r="O285" s="34">
        <f t="shared" ref="O285:O295" si="94">SUM(L285:N285)</f>
        <v>0</v>
      </c>
      <c r="P285" s="74"/>
      <c r="Q285" s="74"/>
      <c r="R285" s="74"/>
      <c r="S285" s="66">
        <f t="shared" ref="S285:S295" si="95">SUM(P285:R285)</f>
        <v>0</v>
      </c>
      <c r="T285" s="34">
        <f t="shared" ref="T285:T295" si="96">SUM(G285,O285,K285, S285)</f>
        <v>393</v>
      </c>
    </row>
    <row r="286" spans="3:20" ht="15.75" x14ac:dyDescent="0.25">
      <c r="C286" s="5" t="s">
        <v>28</v>
      </c>
      <c r="D286" s="33">
        <v>1</v>
      </c>
      <c r="E286" s="33">
        <v>1</v>
      </c>
      <c r="F286" s="33">
        <v>3</v>
      </c>
      <c r="G286" s="34">
        <f t="shared" si="92"/>
        <v>5</v>
      </c>
      <c r="H286" s="27"/>
      <c r="I286" s="33"/>
      <c r="J286" s="37"/>
      <c r="K286" s="34">
        <f t="shared" si="93"/>
        <v>0</v>
      </c>
      <c r="L286" s="33"/>
      <c r="M286" s="33"/>
      <c r="N286" s="33"/>
      <c r="O286" s="34">
        <f t="shared" si="94"/>
        <v>0</v>
      </c>
      <c r="P286" s="74"/>
      <c r="Q286" s="74"/>
      <c r="R286" s="74"/>
      <c r="S286" s="66">
        <f t="shared" si="95"/>
        <v>0</v>
      </c>
      <c r="T286" s="34">
        <f t="shared" si="96"/>
        <v>5</v>
      </c>
    </row>
    <row r="287" spans="3:20" ht="15.75" x14ac:dyDescent="0.25">
      <c r="C287" s="5" t="s">
        <v>58</v>
      </c>
      <c r="D287" s="33">
        <v>525</v>
      </c>
      <c r="E287" s="33">
        <v>337</v>
      </c>
      <c r="F287" s="33">
        <v>308</v>
      </c>
      <c r="G287" s="34">
        <f>+SUM(D287:F287)</f>
        <v>1170</v>
      </c>
      <c r="H287" s="35"/>
      <c r="I287" s="35"/>
      <c r="J287" s="36"/>
      <c r="K287" s="34">
        <f>SUM(H287:J287)</f>
        <v>0</v>
      </c>
      <c r="L287" s="33"/>
      <c r="M287" s="33"/>
      <c r="N287" s="33"/>
      <c r="O287" s="34">
        <f t="shared" si="94"/>
        <v>0</v>
      </c>
      <c r="P287" s="74"/>
      <c r="Q287" s="74"/>
      <c r="R287" s="74"/>
      <c r="S287" s="66">
        <f t="shared" si="95"/>
        <v>0</v>
      </c>
      <c r="T287" s="34">
        <f>SUM(G287,O287,K287, S287)</f>
        <v>1170</v>
      </c>
    </row>
    <row r="288" spans="3:20" ht="15.75" x14ac:dyDescent="0.25">
      <c r="C288" s="5" t="s">
        <v>30</v>
      </c>
      <c r="D288" s="33">
        <v>20</v>
      </c>
      <c r="E288" s="33">
        <v>12</v>
      </c>
      <c r="F288" s="33">
        <v>10</v>
      </c>
      <c r="G288" s="34">
        <f t="shared" si="92"/>
        <v>42</v>
      </c>
      <c r="H288" s="27"/>
      <c r="I288" s="27"/>
      <c r="J288" s="37"/>
      <c r="K288" s="34">
        <f t="shared" si="93"/>
        <v>0</v>
      </c>
      <c r="L288" s="33"/>
      <c r="M288" s="33"/>
      <c r="N288" s="33"/>
      <c r="O288" s="34">
        <f t="shared" si="94"/>
        <v>0</v>
      </c>
      <c r="P288" s="74"/>
      <c r="Q288" s="74"/>
      <c r="R288" s="74"/>
      <c r="S288" s="66">
        <f t="shared" si="95"/>
        <v>0</v>
      </c>
      <c r="T288" s="34">
        <f t="shared" si="96"/>
        <v>42</v>
      </c>
    </row>
    <row r="289" spans="3:20" ht="15.75" x14ac:dyDescent="0.25">
      <c r="C289" s="5" t="s">
        <v>59</v>
      </c>
      <c r="D289" s="33">
        <v>0</v>
      </c>
      <c r="E289" s="33">
        <v>0</v>
      </c>
      <c r="F289" s="33">
        <v>0</v>
      </c>
      <c r="G289" s="34">
        <f t="shared" si="92"/>
        <v>0</v>
      </c>
      <c r="H289" s="33"/>
      <c r="I289" s="33"/>
      <c r="J289" s="37"/>
      <c r="K289" s="34">
        <f t="shared" si="93"/>
        <v>0</v>
      </c>
      <c r="L289" s="33"/>
      <c r="M289" s="33"/>
      <c r="N289" s="33"/>
      <c r="O289" s="34">
        <f t="shared" si="94"/>
        <v>0</v>
      </c>
      <c r="P289" s="74"/>
      <c r="Q289" s="74"/>
      <c r="R289" s="74"/>
      <c r="S289" s="66">
        <f t="shared" si="95"/>
        <v>0</v>
      </c>
      <c r="T289" s="34">
        <f t="shared" si="96"/>
        <v>0</v>
      </c>
    </row>
    <row r="290" spans="3:20" ht="15.75" x14ac:dyDescent="0.25">
      <c r="C290" s="5" t="s">
        <v>60</v>
      </c>
      <c r="D290" s="33">
        <v>399</v>
      </c>
      <c r="E290" s="33">
        <v>252</v>
      </c>
      <c r="F290" s="33">
        <v>243</v>
      </c>
      <c r="G290" s="34">
        <f t="shared" si="92"/>
        <v>894</v>
      </c>
      <c r="H290" s="33"/>
      <c r="I290" s="35"/>
      <c r="J290" s="33"/>
      <c r="K290" s="34">
        <f t="shared" si="93"/>
        <v>0</v>
      </c>
      <c r="L290" s="33"/>
      <c r="M290" s="33"/>
      <c r="N290" s="33"/>
      <c r="O290" s="34">
        <f t="shared" si="94"/>
        <v>0</v>
      </c>
      <c r="P290" s="89"/>
      <c r="Q290" s="89"/>
      <c r="R290" s="89"/>
      <c r="S290" s="66">
        <f t="shared" si="95"/>
        <v>0</v>
      </c>
      <c r="T290" s="34">
        <f t="shared" si="96"/>
        <v>894</v>
      </c>
    </row>
    <row r="291" spans="3:20" ht="15.75" x14ac:dyDescent="0.25">
      <c r="C291" s="5" t="s">
        <v>61</v>
      </c>
      <c r="D291" s="33">
        <v>106</v>
      </c>
      <c r="E291" s="33">
        <v>67</v>
      </c>
      <c r="F291" s="33">
        <v>57</v>
      </c>
      <c r="G291" s="34">
        <f t="shared" si="92"/>
        <v>230</v>
      </c>
      <c r="H291" s="35"/>
      <c r="I291" s="35"/>
      <c r="J291" s="33"/>
      <c r="K291" s="34">
        <f t="shared" si="93"/>
        <v>0</v>
      </c>
      <c r="L291" s="33"/>
      <c r="M291" s="33"/>
      <c r="N291" s="33"/>
      <c r="O291" s="34">
        <f t="shared" si="94"/>
        <v>0</v>
      </c>
      <c r="P291" s="89"/>
      <c r="Q291" s="89"/>
      <c r="R291" s="89"/>
      <c r="S291" s="66">
        <f t="shared" si="95"/>
        <v>0</v>
      </c>
      <c r="T291" s="34">
        <f t="shared" si="96"/>
        <v>230</v>
      </c>
    </row>
    <row r="292" spans="3:20" ht="15.75" x14ac:dyDescent="0.25">
      <c r="C292" s="5" t="s">
        <v>62</v>
      </c>
      <c r="D292" s="33">
        <v>6</v>
      </c>
      <c r="E292" s="33">
        <v>11</v>
      </c>
      <c r="F292" s="33">
        <v>2</v>
      </c>
      <c r="G292" s="34">
        <f t="shared" si="92"/>
        <v>19</v>
      </c>
      <c r="H292" s="27"/>
      <c r="I292" s="27"/>
      <c r="J292" s="33"/>
      <c r="K292" s="34">
        <f t="shared" si="93"/>
        <v>0</v>
      </c>
      <c r="L292" s="33"/>
      <c r="M292" s="33"/>
      <c r="N292" s="33"/>
      <c r="O292" s="34">
        <f t="shared" si="94"/>
        <v>0</v>
      </c>
      <c r="P292" s="74"/>
      <c r="Q292" s="74"/>
      <c r="R292" s="74"/>
      <c r="S292" s="66">
        <f t="shared" si="95"/>
        <v>0</v>
      </c>
      <c r="T292" s="34">
        <f t="shared" si="96"/>
        <v>19</v>
      </c>
    </row>
    <row r="293" spans="3:20" ht="15.75" x14ac:dyDescent="0.25">
      <c r="C293" s="5" t="s">
        <v>63</v>
      </c>
      <c r="D293" s="33">
        <v>7</v>
      </c>
      <c r="E293" s="33">
        <v>5</v>
      </c>
      <c r="F293" s="33">
        <v>1</v>
      </c>
      <c r="G293" s="34">
        <f t="shared" si="92"/>
        <v>13</v>
      </c>
      <c r="H293" s="35"/>
      <c r="I293" s="35"/>
      <c r="J293" s="33"/>
      <c r="K293" s="34">
        <f t="shared" si="93"/>
        <v>0</v>
      </c>
      <c r="L293" s="33"/>
      <c r="M293" s="33"/>
      <c r="N293" s="33"/>
      <c r="O293" s="34">
        <f t="shared" si="94"/>
        <v>0</v>
      </c>
      <c r="P293" s="89"/>
      <c r="Q293" s="89"/>
      <c r="R293" s="89"/>
      <c r="S293" s="66">
        <f t="shared" si="95"/>
        <v>0</v>
      </c>
      <c r="T293" s="34">
        <f t="shared" si="96"/>
        <v>13</v>
      </c>
    </row>
    <row r="294" spans="3:20" ht="15.75" x14ac:dyDescent="0.25">
      <c r="C294" s="5" t="s">
        <v>66</v>
      </c>
      <c r="D294" s="33">
        <v>7</v>
      </c>
      <c r="E294" s="33">
        <v>11</v>
      </c>
      <c r="F294" s="33">
        <v>26</v>
      </c>
      <c r="G294" s="34">
        <f t="shared" si="92"/>
        <v>44</v>
      </c>
      <c r="H294" s="27"/>
      <c r="I294" s="27"/>
      <c r="J294" s="33"/>
      <c r="K294" s="34">
        <f t="shared" si="93"/>
        <v>0</v>
      </c>
      <c r="L294" s="33"/>
      <c r="M294" s="33"/>
      <c r="N294" s="33"/>
      <c r="O294" s="34">
        <f t="shared" si="94"/>
        <v>0</v>
      </c>
      <c r="P294" s="74"/>
      <c r="Q294" s="74"/>
      <c r="R294" s="74"/>
      <c r="S294" s="66">
        <f t="shared" si="95"/>
        <v>0</v>
      </c>
      <c r="T294" s="34">
        <f t="shared" si="96"/>
        <v>44</v>
      </c>
    </row>
    <row r="295" spans="3:20" ht="15.75" x14ac:dyDescent="0.25">
      <c r="C295" s="5" t="s">
        <v>67</v>
      </c>
      <c r="D295" s="33">
        <v>62</v>
      </c>
      <c r="E295" s="33">
        <v>41</v>
      </c>
      <c r="F295" s="33">
        <v>53</v>
      </c>
      <c r="G295" s="34">
        <f t="shared" si="92"/>
        <v>156</v>
      </c>
      <c r="H295" s="35"/>
      <c r="I295" s="35"/>
      <c r="J295" s="33"/>
      <c r="K295" s="34">
        <f t="shared" si="93"/>
        <v>0</v>
      </c>
      <c r="L295" s="33"/>
      <c r="M295" s="33"/>
      <c r="N295" s="33"/>
      <c r="O295" s="34">
        <f t="shared" si="94"/>
        <v>0</v>
      </c>
      <c r="P295" s="89"/>
      <c r="Q295" s="89"/>
      <c r="R295" s="89"/>
      <c r="S295" s="66">
        <f t="shared" si="95"/>
        <v>0</v>
      </c>
      <c r="T295" s="34">
        <f t="shared" si="96"/>
        <v>156</v>
      </c>
    </row>
    <row r="296" spans="3:20" ht="15.75" x14ac:dyDescent="0.25">
      <c r="C296" s="51" t="s">
        <v>68</v>
      </c>
      <c r="D296" s="34">
        <f t="shared" ref="D296:T296" si="97">SUM(D284:D295)</f>
        <v>1452</v>
      </c>
      <c r="E296" s="34">
        <f t="shared" si="97"/>
        <v>1027</v>
      </c>
      <c r="F296" s="34">
        <f t="shared" si="97"/>
        <v>969</v>
      </c>
      <c r="G296" s="34">
        <f t="shared" si="97"/>
        <v>3448</v>
      </c>
      <c r="H296" s="34">
        <f t="shared" si="97"/>
        <v>0</v>
      </c>
      <c r="I296" s="34">
        <f t="shared" si="97"/>
        <v>0</v>
      </c>
      <c r="J296" s="34">
        <f t="shared" si="97"/>
        <v>0</v>
      </c>
      <c r="K296" s="34">
        <f t="shared" si="97"/>
        <v>0</v>
      </c>
      <c r="L296" s="34">
        <f t="shared" si="97"/>
        <v>0</v>
      </c>
      <c r="M296" s="34">
        <f t="shared" si="97"/>
        <v>0</v>
      </c>
      <c r="N296" s="34">
        <f t="shared" si="97"/>
        <v>0</v>
      </c>
      <c r="O296" s="34">
        <f t="shared" si="97"/>
        <v>0</v>
      </c>
      <c r="P296" s="34">
        <f t="shared" si="97"/>
        <v>0</v>
      </c>
      <c r="Q296" s="34">
        <f t="shared" si="97"/>
        <v>0</v>
      </c>
      <c r="R296" s="34">
        <f t="shared" si="97"/>
        <v>0</v>
      </c>
      <c r="S296" s="34">
        <f t="shared" si="97"/>
        <v>0</v>
      </c>
      <c r="T296" s="34">
        <f t="shared" si="97"/>
        <v>3448</v>
      </c>
    </row>
    <row r="299" spans="3:20" ht="15.75" thickBot="1" x14ac:dyDescent="0.3"/>
    <row r="300" spans="3:20" ht="15.75" x14ac:dyDescent="0.25">
      <c r="C300" s="111" t="s">
        <v>90</v>
      </c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2"/>
      <c r="Q300" s="112"/>
      <c r="R300" s="112"/>
      <c r="S300" s="112"/>
      <c r="T300" s="113"/>
    </row>
    <row r="301" spans="3:20" ht="15.75" x14ac:dyDescent="0.25">
      <c r="C301" s="109" t="s">
        <v>70</v>
      </c>
      <c r="D301" s="106" t="s">
        <v>2</v>
      </c>
      <c r="E301" s="106"/>
      <c r="F301" s="106"/>
      <c r="G301" s="106"/>
      <c r="H301" s="106" t="s">
        <v>3</v>
      </c>
      <c r="I301" s="106"/>
      <c r="J301" s="106"/>
      <c r="K301" s="106"/>
      <c r="L301" s="106" t="s">
        <v>4</v>
      </c>
      <c r="M301" s="106"/>
      <c r="N301" s="106"/>
      <c r="O301" s="106"/>
      <c r="P301" s="106" t="s">
        <v>5</v>
      </c>
      <c r="Q301" s="106"/>
      <c r="R301" s="106"/>
      <c r="S301" s="106"/>
      <c r="T301" s="107" t="s">
        <v>6</v>
      </c>
    </row>
    <row r="302" spans="3:20" ht="16.5" thickBot="1" x14ac:dyDescent="0.3">
      <c r="C302" s="110"/>
      <c r="D302" s="50" t="s">
        <v>7</v>
      </c>
      <c r="E302" s="50" t="s">
        <v>8</v>
      </c>
      <c r="F302" s="50" t="s">
        <v>9</v>
      </c>
      <c r="G302" s="50" t="s">
        <v>10</v>
      </c>
      <c r="H302" s="50" t="s">
        <v>11</v>
      </c>
      <c r="I302" s="50" t="s">
        <v>12</v>
      </c>
      <c r="J302" s="50" t="s">
        <v>13</v>
      </c>
      <c r="K302" s="50" t="s">
        <v>14</v>
      </c>
      <c r="L302" s="50" t="s">
        <v>15</v>
      </c>
      <c r="M302" s="50" t="s">
        <v>16</v>
      </c>
      <c r="N302" s="50" t="s">
        <v>17</v>
      </c>
      <c r="O302" s="50" t="s">
        <v>18</v>
      </c>
      <c r="P302" s="50" t="s">
        <v>19</v>
      </c>
      <c r="Q302" s="50" t="s">
        <v>20</v>
      </c>
      <c r="R302" s="50" t="s">
        <v>21</v>
      </c>
      <c r="S302" s="50" t="s">
        <v>22</v>
      </c>
      <c r="T302" s="108"/>
    </row>
    <row r="303" spans="3:20" ht="15.75" x14ac:dyDescent="0.25">
      <c r="C303" s="6" t="s">
        <v>24</v>
      </c>
      <c r="D303" s="33">
        <v>341</v>
      </c>
      <c r="E303" s="33">
        <v>323</v>
      </c>
      <c r="F303" s="33">
        <v>320</v>
      </c>
      <c r="G303" s="34">
        <f>+SUM(D303:F303)</f>
        <v>984</v>
      </c>
      <c r="H303" s="27"/>
      <c r="I303" s="27"/>
      <c r="J303" s="33"/>
      <c r="K303" s="34">
        <f>SUM(H303:J303)</f>
        <v>0</v>
      </c>
      <c r="L303" s="33"/>
      <c r="M303" s="33"/>
      <c r="N303" s="33"/>
      <c r="O303" s="34">
        <f>SUM(L303:N303)</f>
        <v>0</v>
      </c>
      <c r="P303" s="74"/>
      <c r="Q303" s="74"/>
      <c r="R303" s="74"/>
      <c r="S303" s="66">
        <f>SUM(P303:R303)</f>
        <v>0</v>
      </c>
      <c r="T303" s="34">
        <f>SUM(G303,O303,K303, S303)</f>
        <v>984</v>
      </c>
    </row>
    <row r="304" spans="3:20" ht="15.75" x14ac:dyDescent="0.25">
      <c r="C304" s="5" t="s">
        <v>26</v>
      </c>
      <c r="D304" s="33">
        <v>234</v>
      </c>
      <c r="E304" s="33">
        <v>241</v>
      </c>
      <c r="F304" s="33">
        <v>235</v>
      </c>
      <c r="G304" s="34">
        <f t="shared" ref="G304:G314" si="98">+SUM(D304:F304)</f>
        <v>710</v>
      </c>
      <c r="H304" s="27"/>
      <c r="I304" s="27"/>
      <c r="J304" s="33"/>
      <c r="K304" s="34">
        <f t="shared" ref="K304:K314" si="99">SUM(H304:J304)</f>
        <v>0</v>
      </c>
      <c r="L304" s="33"/>
      <c r="M304" s="33"/>
      <c r="N304" s="33"/>
      <c r="O304" s="34">
        <f t="shared" ref="O304:O314" si="100">SUM(L304:N304)</f>
        <v>0</v>
      </c>
      <c r="P304" s="74"/>
      <c r="Q304" s="74"/>
      <c r="R304" s="74"/>
      <c r="S304" s="66">
        <f t="shared" ref="S304:S314" si="101">SUM(P304:R304)</f>
        <v>0</v>
      </c>
      <c r="T304" s="34">
        <f t="shared" ref="T304:T314" si="102">SUM(G304,O304,K304, S304)</f>
        <v>710</v>
      </c>
    </row>
    <row r="305" spans="3:20" ht="15.75" x14ac:dyDescent="0.25">
      <c r="C305" s="5" t="s">
        <v>28</v>
      </c>
      <c r="D305" s="33">
        <v>4</v>
      </c>
      <c r="E305" s="33">
        <v>8</v>
      </c>
      <c r="F305" s="33">
        <v>13</v>
      </c>
      <c r="G305" s="34">
        <f t="shared" si="98"/>
        <v>25</v>
      </c>
      <c r="H305" s="27"/>
      <c r="I305" s="27"/>
      <c r="J305" s="33"/>
      <c r="K305" s="34">
        <f t="shared" si="99"/>
        <v>0</v>
      </c>
      <c r="L305" s="33"/>
      <c r="M305" s="33"/>
      <c r="N305" s="33"/>
      <c r="O305" s="34">
        <f t="shared" si="100"/>
        <v>0</v>
      </c>
      <c r="P305" s="74"/>
      <c r="Q305" s="74"/>
      <c r="R305" s="74"/>
      <c r="S305" s="66">
        <f t="shared" si="101"/>
        <v>0</v>
      </c>
      <c r="T305" s="34">
        <f t="shared" si="102"/>
        <v>25</v>
      </c>
    </row>
    <row r="306" spans="3:20" ht="15.75" x14ac:dyDescent="0.25">
      <c r="C306" s="5" t="s">
        <v>58</v>
      </c>
      <c r="D306" s="33">
        <v>580</v>
      </c>
      <c r="E306" s="33">
        <v>469</v>
      </c>
      <c r="F306" s="33">
        <v>507</v>
      </c>
      <c r="G306" s="34">
        <f>+SUM(D306:F306)</f>
        <v>1556</v>
      </c>
      <c r="H306" s="35"/>
      <c r="I306" s="35"/>
      <c r="J306" s="35"/>
      <c r="K306" s="34">
        <f>SUM(H306:J306)</f>
        <v>0</v>
      </c>
      <c r="L306" s="33"/>
      <c r="M306" s="33"/>
      <c r="N306" s="33"/>
      <c r="O306" s="34">
        <f t="shared" si="100"/>
        <v>0</v>
      </c>
      <c r="P306" s="74"/>
      <c r="Q306" s="74"/>
      <c r="R306" s="74"/>
      <c r="S306" s="66">
        <f t="shared" si="101"/>
        <v>0</v>
      </c>
      <c r="T306" s="34">
        <f>SUM(G306,O306,K306, S306)</f>
        <v>1556</v>
      </c>
    </row>
    <row r="307" spans="3:20" ht="15.75" x14ac:dyDescent="0.25">
      <c r="C307" s="5" t="s">
        <v>30</v>
      </c>
      <c r="D307" s="33">
        <v>31</v>
      </c>
      <c r="E307" s="33">
        <v>18</v>
      </c>
      <c r="F307" s="33">
        <v>30</v>
      </c>
      <c r="G307" s="34">
        <f t="shared" si="98"/>
        <v>79</v>
      </c>
      <c r="H307" s="27"/>
      <c r="I307" s="27"/>
      <c r="J307" s="33"/>
      <c r="K307" s="34">
        <f t="shared" si="99"/>
        <v>0</v>
      </c>
      <c r="L307" s="33"/>
      <c r="M307" s="33"/>
      <c r="N307" s="33"/>
      <c r="O307" s="34">
        <f t="shared" si="100"/>
        <v>0</v>
      </c>
      <c r="P307" s="74"/>
      <c r="Q307" s="74"/>
      <c r="R307" s="74"/>
      <c r="S307" s="66">
        <f t="shared" si="101"/>
        <v>0</v>
      </c>
      <c r="T307" s="34">
        <f t="shared" si="102"/>
        <v>79</v>
      </c>
    </row>
    <row r="308" spans="3:20" ht="15.75" x14ac:dyDescent="0.25">
      <c r="C308" s="5" t="s">
        <v>59</v>
      </c>
      <c r="D308" s="33">
        <v>6</v>
      </c>
      <c r="E308" s="33">
        <v>0</v>
      </c>
      <c r="F308" s="33">
        <v>1</v>
      </c>
      <c r="G308" s="34">
        <f t="shared" si="98"/>
        <v>7</v>
      </c>
      <c r="H308" s="33"/>
      <c r="I308" s="27"/>
      <c r="J308" s="33"/>
      <c r="K308" s="34">
        <f t="shared" si="99"/>
        <v>0</v>
      </c>
      <c r="L308" s="33"/>
      <c r="M308" s="33"/>
      <c r="N308" s="33"/>
      <c r="O308" s="34">
        <f t="shared" si="100"/>
        <v>0</v>
      </c>
      <c r="P308" s="74"/>
      <c r="Q308" s="74"/>
      <c r="R308" s="74"/>
      <c r="S308" s="66">
        <f t="shared" si="101"/>
        <v>0</v>
      </c>
      <c r="T308" s="34">
        <f t="shared" si="102"/>
        <v>7</v>
      </c>
    </row>
    <row r="309" spans="3:20" ht="15.75" x14ac:dyDescent="0.25">
      <c r="C309" s="5" t="s">
        <v>60</v>
      </c>
      <c r="D309" s="33">
        <v>470</v>
      </c>
      <c r="E309" s="33">
        <v>376</v>
      </c>
      <c r="F309" s="33">
        <v>400</v>
      </c>
      <c r="G309" s="34">
        <f>+SUM(D309:F309)</f>
        <v>1246</v>
      </c>
      <c r="H309" s="35"/>
      <c r="I309" s="35"/>
      <c r="J309" s="35"/>
      <c r="K309" s="34">
        <f t="shared" si="99"/>
        <v>0</v>
      </c>
      <c r="L309" s="33"/>
      <c r="M309" s="33"/>
      <c r="N309" s="33"/>
      <c r="O309" s="34">
        <f t="shared" si="100"/>
        <v>0</v>
      </c>
      <c r="P309" s="74"/>
      <c r="Q309" s="74"/>
      <c r="R309" s="74"/>
      <c r="S309" s="66">
        <f t="shared" si="101"/>
        <v>0</v>
      </c>
      <c r="T309" s="34">
        <f t="shared" si="102"/>
        <v>1246</v>
      </c>
    </row>
    <row r="310" spans="3:20" ht="15.75" x14ac:dyDescent="0.25">
      <c r="C310" s="5" t="s">
        <v>61</v>
      </c>
      <c r="D310" s="33">
        <v>79</v>
      </c>
      <c r="E310" s="33">
        <v>74</v>
      </c>
      <c r="F310" s="33">
        <v>76</v>
      </c>
      <c r="G310" s="34">
        <f t="shared" si="98"/>
        <v>229</v>
      </c>
      <c r="H310" s="35"/>
      <c r="I310" s="35"/>
      <c r="J310" s="35"/>
      <c r="K310" s="34">
        <f t="shared" si="99"/>
        <v>0</v>
      </c>
      <c r="L310" s="33"/>
      <c r="M310" s="33"/>
      <c r="N310" s="33"/>
      <c r="O310" s="34">
        <f t="shared" si="100"/>
        <v>0</v>
      </c>
      <c r="P310" s="89"/>
      <c r="Q310" s="89"/>
      <c r="R310" s="89"/>
      <c r="S310" s="66">
        <f t="shared" si="101"/>
        <v>0</v>
      </c>
      <c r="T310" s="34">
        <f t="shared" si="102"/>
        <v>229</v>
      </c>
    </row>
    <row r="311" spans="3:20" ht="15.75" x14ac:dyDescent="0.25">
      <c r="C311" s="5" t="s">
        <v>62</v>
      </c>
      <c r="D311" s="33">
        <v>14</v>
      </c>
      <c r="E311" s="33">
        <v>8</v>
      </c>
      <c r="F311" s="33">
        <v>9</v>
      </c>
      <c r="G311" s="34">
        <f t="shared" si="98"/>
        <v>31</v>
      </c>
      <c r="H311" s="27"/>
      <c r="I311" s="27"/>
      <c r="J311" s="27"/>
      <c r="K311" s="34">
        <f t="shared" si="99"/>
        <v>0</v>
      </c>
      <c r="L311" s="33"/>
      <c r="M311" s="33"/>
      <c r="N311" s="33"/>
      <c r="O311" s="34">
        <f t="shared" si="100"/>
        <v>0</v>
      </c>
      <c r="P311" s="74"/>
      <c r="Q311" s="74"/>
      <c r="R311" s="74"/>
      <c r="S311" s="66">
        <f t="shared" si="101"/>
        <v>0</v>
      </c>
      <c r="T311" s="34">
        <f t="shared" si="102"/>
        <v>31</v>
      </c>
    </row>
    <row r="312" spans="3:20" ht="15.75" x14ac:dyDescent="0.25">
      <c r="C312" s="5" t="s">
        <v>63</v>
      </c>
      <c r="D312" s="33">
        <v>2</v>
      </c>
      <c r="E312" s="33">
        <v>5</v>
      </c>
      <c r="F312" s="33">
        <v>7</v>
      </c>
      <c r="G312" s="34">
        <f t="shared" si="98"/>
        <v>14</v>
      </c>
      <c r="H312" s="35"/>
      <c r="I312" s="35"/>
      <c r="J312" s="35"/>
      <c r="K312" s="34">
        <f t="shared" si="99"/>
        <v>0</v>
      </c>
      <c r="L312" s="33"/>
      <c r="M312" s="33"/>
      <c r="N312" s="33"/>
      <c r="O312" s="34">
        <f t="shared" si="100"/>
        <v>0</v>
      </c>
      <c r="P312" s="89"/>
      <c r="Q312" s="89"/>
      <c r="R312" s="89"/>
      <c r="S312" s="66">
        <f t="shared" si="101"/>
        <v>0</v>
      </c>
      <c r="T312" s="34">
        <f t="shared" si="102"/>
        <v>14</v>
      </c>
    </row>
    <row r="313" spans="3:20" ht="15.75" x14ac:dyDescent="0.25">
      <c r="C313" s="5" t="s">
        <v>66</v>
      </c>
      <c r="D313" s="33">
        <v>8</v>
      </c>
      <c r="E313" s="33">
        <v>19</v>
      </c>
      <c r="F313" s="33">
        <v>13</v>
      </c>
      <c r="G313" s="34">
        <f t="shared" si="98"/>
        <v>40</v>
      </c>
      <c r="H313" s="27"/>
      <c r="I313" s="27"/>
      <c r="J313" s="27"/>
      <c r="K313" s="34">
        <f t="shared" si="99"/>
        <v>0</v>
      </c>
      <c r="L313" s="33"/>
      <c r="M313" s="33"/>
      <c r="N313" s="33"/>
      <c r="O313" s="34">
        <f t="shared" si="100"/>
        <v>0</v>
      </c>
      <c r="P313" s="74"/>
      <c r="Q313" s="74"/>
      <c r="R313" s="74"/>
      <c r="S313" s="66">
        <f t="shared" si="101"/>
        <v>0</v>
      </c>
      <c r="T313" s="34">
        <f t="shared" si="102"/>
        <v>40</v>
      </c>
    </row>
    <row r="314" spans="3:20" ht="15.75" x14ac:dyDescent="0.25">
      <c r="C314" s="5" t="s">
        <v>67</v>
      </c>
      <c r="D314" s="33">
        <v>59</v>
      </c>
      <c r="E314" s="33">
        <v>80</v>
      </c>
      <c r="F314" s="33">
        <v>96</v>
      </c>
      <c r="G314" s="34">
        <f t="shared" si="98"/>
        <v>235</v>
      </c>
      <c r="H314" s="33"/>
      <c r="I314" s="35"/>
      <c r="J314" s="35"/>
      <c r="K314" s="34">
        <f t="shared" si="99"/>
        <v>0</v>
      </c>
      <c r="L314" s="33"/>
      <c r="M314" s="33"/>
      <c r="N314" s="33"/>
      <c r="O314" s="34">
        <f t="shared" si="100"/>
        <v>0</v>
      </c>
      <c r="P314" s="89"/>
      <c r="Q314" s="89"/>
      <c r="R314" s="89"/>
      <c r="S314" s="66">
        <f t="shared" si="101"/>
        <v>0</v>
      </c>
      <c r="T314" s="34">
        <f t="shared" si="102"/>
        <v>235</v>
      </c>
    </row>
    <row r="315" spans="3:20" ht="15.75" x14ac:dyDescent="0.25">
      <c r="C315" s="55" t="s">
        <v>68</v>
      </c>
      <c r="D315" s="34">
        <f t="shared" ref="D315:T315" si="103">SUM(D303:D314)</f>
        <v>1828</v>
      </c>
      <c r="E315" s="34">
        <f t="shared" si="103"/>
        <v>1621</v>
      </c>
      <c r="F315" s="34">
        <f t="shared" si="103"/>
        <v>1707</v>
      </c>
      <c r="G315" s="34">
        <f t="shared" si="103"/>
        <v>5156</v>
      </c>
      <c r="H315" s="34">
        <f t="shared" si="103"/>
        <v>0</v>
      </c>
      <c r="I315" s="34">
        <f t="shared" si="103"/>
        <v>0</v>
      </c>
      <c r="J315" s="34">
        <f t="shared" si="103"/>
        <v>0</v>
      </c>
      <c r="K315" s="34">
        <f t="shared" si="103"/>
        <v>0</v>
      </c>
      <c r="L315" s="34">
        <f t="shared" si="103"/>
        <v>0</v>
      </c>
      <c r="M315" s="34">
        <f t="shared" si="103"/>
        <v>0</v>
      </c>
      <c r="N315" s="34">
        <f t="shared" si="103"/>
        <v>0</v>
      </c>
      <c r="O315" s="34">
        <f t="shared" si="103"/>
        <v>0</v>
      </c>
      <c r="P315" s="34">
        <f t="shared" si="103"/>
        <v>0</v>
      </c>
      <c r="Q315" s="34">
        <f t="shared" si="103"/>
        <v>0</v>
      </c>
      <c r="R315" s="34">
        <f t="shared" si="103"/>
        <v>0</v>
      </c>
      <c r="S315" s="34">
        <f t="shared" si="103"/>
        <v>0</v>
      </c>
      <c r="T315" s="34">
        <f t="shared" si="103"/>
        <v>5156</v>
      </c>
    </row>
    <row r="316" spans="3:20" ht="15.75" x14ac:dyDescent="0.25">
      <c r="C316" s="99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</row>
    <row r="317" spans="3:20" ht="16.5" thickBot="1" x14ac:dyDescent="0.3">
      <c r="C317" s="99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</row>
    <row r="318" spans="3:20" ht="15.75" x14ac:dyDescent="0.25">
      <c r="C318" s="111" t="s">
        <v>149</v>
      </c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2"/>
      <c r="Q318" s="112"/>
      <c r="R318" s="112"/>
      <c r="S318" s="112"/>
      <c r="T318" s="113"/>
    </row>
    <row r="319" spans="3:20" ht="15.75" x14ac:dyDescent="0.25">
      <c r="C319" s="109" t="s">
        <v>70</v>
      </c>
      <c r="D319" s="106" t="s">
        <v>2</v>
      </c>
      <c r="E319" s="106"/>
      <c r="F319" s="106"/>
      <c r="G319" s="106"/>
      <c r="H319" s="106" t="s">
        <v>3</v>
      </c>
      <c r="I319" s="106"/>
      <c r="J319" s="106"/>
      <c r="K319" s="106"/>
      <c r="L319" s="106" t="s">
        <v>4</v>
      </c>
      <c r="M319" s="106"/>
      <c r="N319" s="106"/>
      <c r="O319" s="106"/>
      <c r="P319" s="106" t="s">
        <v>5</v>
      </c>
      <c r="Q319" s="106"/>
      <c r="R319" s="106"/>
      <c r="S319" s="106"/>
      <c r="T319" s="107" t="s">
        <v>6</v>
      </c>
    </row>
    <row r="320" spans="3:20" ht="16.5" thickBot="1" x14ac:dyDescent="0.3">
      <c r="C320" s="110"/>
      <c r="D320" s="50" t="s">
        <v>7</v>
      </c>
      <c r="E320" s="50" t="s">
        <v>8</v>
      </c>
      <c r="F320" s="50" t="s">
        <v>9</v>
      </c>
      <c r="G320" s="50" t="s">
        <v>10</v>
      </c>
      <c r="H320" s="50" t="s">
        <v>11</v>
      </c>
      <c r="I320" s="50" t="s">
        <v>12</v>
      </c>
      <c r="J320" s="50" t="s">
        <v>13</v>
      </c>
      <c r="K320" s="50" t="s">
        <v>14</v>
      </c>
      <c r="L320" s="50" t="s">
        <v>15</v>
      </c>
      <c r="M320" s="50" t="s">
        <v>16</v>
      </c>
      <c r="N320" s="50" t="s">
        <v>17</v>
      </c>
      <c r="O320" s="50" t="s">
        <v>18</v>
      </c>
      <c r="P320" s="50" t="s">
        <v>19</v>
      </c>
      <c r="Q320" s="50" t="s">
        <v>20</v>
      </c>
      <c r="R320" s="50" t="s">
        <v>21</v>
      </c>
      <c r="S320" s="50" t="s">
        <v>22</v>
      </c>
      <c r="T320" s="108"/>
    </row>
    <row r="321" spans="3:20" ht="15.75" x14ac:dyDescent="0.25">
      <c r="C321" s="6" t="s">
        <v>24</v>
      </c>
      <c r="D321" s="33">
        <v>214</v>
      </c>
      <c r="E321" s="33">
        <v>214</v>
      </c>
      <c r="F321" s="33">
        <v>180</v>
      </c>
      <c r="G321" s="34">
        <f>+SUM(D321:F321)</f>
        <v>608</v>
      </c>
      <c r="H321" s="27"/>
      <c r="I321" s="27"/>
      <c r="J321" s="33"/>
      <c r="K321" s="34">
        <f>SUM(H321:J321)</f>
        <v>0</v>
      </c>
      <c r="L321" s="33"/>
      <c r="M321" s="33"/>
      <c r="N321" s="33"/>
      <c r="O321" s="34">
        <f>SUM(L321:N321)</f>
        <v>0</v>
      </c>
      <c r="P321" s="101"/>
      <c r="Q321" s="101"/>
      <c r="R321" s="101"/>
      <c r="S321" s="101">
        <f>SUM(P321:R321)</f>
        <v>0</v>
      </c>
      <c r="T321" s="34">
        <f>SUM(G321,O321,K321, S321)</f>
        <v>608</v>
      </c>
    </row>
    <row r="322" spans="3:20" ht="15.75" x14ac:dyDescent="0.25">
      <c r="C322" s="5" t="s">
        <v>26</v>
      </c>
      <c r="D322" s="33">
        <v>191</v>
      </c>
      <c r="E322" s="33">
        <v>187</v>
      </c>
      <c r="F322" s="33">
        <v>191</v>
      </c>
      <c r="G322" s="34">
        <f t="shared" ref="G322:G323" si="104">+SUM(D322:F322)</f>
        <v>569</v>
      </c>
      <c r="H322" s="27"/>
      <c r="I322" s="27"/>
      <c r="J322" s="33"/>
      <c r="K322" s="34">
        <f t="shared" ref="K322:K323" si="105">SUM(H322:J322)</f>
        <v>0</v>
      </c>
      <c r="L322" s="33"/>
      <c r="M322" s="33"/>
      <c r="N322" s="33"/>
      <c r="O322" s="34">
        <f t="shared" ref="O322:O332" si="106">SUM(L322:N322)</f>
        <v>0</v>
      </c>
      <c r="P322" s="101"/>
      <c r="Q322" s="101"/>
      <c r="R322" s="101"/>
      <c r="S322" s="101">
        <f t="shared" ref="S322:S332" si="107">SUM(P322:R322)</f>
        <v>0</v>
      </c>
      <c r="T322" s="34">
        <f t="shared" ref="T322:T323" si="108">SUM(G322,O322,K322, S322)</f>
        <v>569</v>
      </c>
    </row>
    <row r="323" spans="3:20" ht="15.75" x14ac:dyDescent="0.25">
      <c r="C323" s="5" t="s">
        <v>58</v>
      </c>
      <c r="D323" s="33">
        <v>571</v>
      </c>
      <c r="E323" s="33">
        <v>442</v>
      </c>
      <c r="F323" s="33">
        <v>434</v>
      </c>
      <c r="G323" s="34">
        <f t="shared" si="104"/>
        <v>1447</v>
      </c>
      <c r="H323" s="27"/>
      <c r="I323" s="27"/>
      <c r="J323" s="33"/>
      <c r="K323" s="34">
        <f t="shared" si="105"/>
        <v>0</v>
      </c>
      <c r="L323" s="33"/>
      <c r="M323" s="33"/>
      <c r="N323" s="33"/>
      <c r="O323" s="34">
        <f t="shared" si="106"/>
        <v>0</v>
      </c>
      <c r="P323" s="101"/>
      <c r="Q323" s="101"/>
      <c r="R323" s="101"/>
      <c r="S323" s="101">
        <f t="shared" si="107"/>
        <v>0</v>
      </c>
      <c r="T323" s="34">
        <f t="shared" si="108"/>
        <v>1447</v>
      </c>
    </row>
    <row r="324" spans="3:20" ht="15.75" x14ac:dyDescent="0.25">
      <c r="C324" s="5" t="s">
        <v>30</v>
      </c>
      <c r="D324" s="33">
        <v>22</v>
      </c>
      <c r="E324" s="33">
        <v>27</v>
      </c>
      <c r="F324" s="33">
        <v>24</v>
      </c>
      <c r="G324" s="34">
        <f>+SUM(D324:F324)</f>
        <v>73</v>
      </c>
      <c r="H324" s="35"/>
      <c r="I324" s="35"/>
      <c r="J324" s="35"/>
      <c r="K324" s="34">
        <f>SUM(H324:J324)</f>
        <v>0</v>
      </c>
      <c r="L324" s="33"/>
      <c r="M324" s="33"/>
      <c r="N324" s="33"/>
      <c r="O324" s="34">
        <f t="shared" si="106"/>
        <v>0</v>
      </c>
      <c r="P324" s="101"/>
      <c r="Q324" s="101"/>
      <c r="R324" s="101"/>
      <c r="S324" s="101">
        <f t="shared" si="107"/>
        <v>0</v>
      </c>
      <c r="T324" s="34">
        <f>SUM(G324,O324,K324, S324)</f>
        <v>73</v>
      </c>
    </row>
    <row r="325" spans="3:20" ht="15.75" x14ac:dyDescent="0.25">
      <c r="C325" s="5" t="s">
        <v>150</v>
      </c>
      <c r="D325" s="33">
        <v>3</v>
      </c>
      <c r="E325" s="33">
        <v>3</v>
      </c>
      <c r="F325" s="33">
        <v>7</v>
      </c>
      <c r="G325" s="34">
        <f t="shared" ref="G325:G326" si="109">+SUM(D325:F325)</f>
        <v>13</v>
      </c>
      <c r="H325" s="27"/>
      <c r="I325" s="27"/>
      <c r="J325" s="33"/>
      <c r="K325" s="34">
        <f t="shared" ref="K325:K332" si="110">SUM(H325:J325)</f>
        <v>0</v>
      </c>
      <c r="L325" s="33"/>
      <c r="M325" s="33"/>
      <c r="N325" s="33"/>
      <c r="O325" s="34">
        <f t="shared" si="106"/>
        <v>0</v>
      </c>
      <c r="P325" s="101"/>
      <c r="Q325" s="101"/>
      <c r="R325" s="101"/>
      <c r="S325" s="101">
        <f t="shared" si="107"/>
        <v>0</v>
      </c>
      <c r="T325" s="34">
        <f t="shared" ref="T325:T332" si="111">SUM(G325,O325,K325, S325)</f>
        <v>13</v>
      </c>
    </row>
    <row r="326" spans="3:20" ht="15.75" x14ac:dyDescent="0.25">
      <c r="C326" s="5" t="s">
        <v>59</v>
      </c>
      <c r="D326" s="33">
        <v>0</v>
      </c>
      <c r="E326" s="33">
        <v>0</v>
      </c>
      <c r="F326" s="33">
        <v>0</v>
      </c>
      <c r="G326" s="34">
        <f t="shared" si="109"/>
        <v>0</v>
      </c>
      <c r="H326" s="33"/>
      <c r="I326" s="27"/>
      <c r="J326" s="33"/>
      <c r="K326" s="34">
        <f t="shared" si="110"/>
        <v>0</v>
      </c>
      <c r="L326" s="33"/>
      <c r="M326" s="33"/>
      <c r="N326" s="33"/>
      <c r="O326" s="34">
        <f t="shared" si="106"/>
        <v>0</v>
      </c>
      <c r="P326" s="101"/>
      <c r="Q326" s="101"/>
      <c r="R326" s="101"/>
      <c r="S326" s="101">
        <f t="shared" si="107"/>
        <v>0</v>
      </c>
      <c r="T326" s="34">
        <f t="shared" si="111"/>
        <v>0</v>
      </c>
    </row>
    <row r="327" spans="3:20" ht="15.75" x14ac:dyDescent="0.25">
      <c r="C327" s="5" t="s">
        <v>60</v>
      </c>
      <c r="D327" s="33">
        <v>420</v>
      </c>
      <c r="E327" s="33">
        <v>317</v>
      </c>
      <c r="F327" s="33">
        <v>303</v>
      </c>
      <c r="G327" s="34">
        <f>+SUM(D327:F327)</f>
        <v>1040</v>
      </c>
      <c r="H327" s="35"/>
      <c r="I327" s="35"/>
      <c r="J327" s="35"/>
      <c r="K327" s="34">
        <f t="shared" si="110"/>
        <v>0</v>
      </c>
      <c r="L327" s="33"/>
      <c r="M327" s="33"/>
      <c r="N327" s="33"/>
      <c r="O327" s="34">
        <f t="shared" si="106"/>
        <v>0</v>
      </c>
      <c r="P327" s="101"/>
      <c r="Q327" s="101"/>
      <c r="R327" s="101"/>
      <c r="S327" s="101">
        <f t="shared" si="107"/>
        <v>0</v>
      </c>
      <c r="T327" s="34">
        <f t="shared" si="111"/>
        <v>1040</v>
      </c>
    </row>
    <row r="328" spans="3:20" ht="15.75" x14ac:dyDescent="0.25">
      <c r="C328" s="5" t="s">
        <v>61</v>
      </c>
      <c r="D328" s="33">
        <v>119</v>
      </c>
      <c r="E328" s="33">
        <v>100</v>
      </c>
      <c r="F328" s="33">
        <v>101</v>
      </c>
      <c r="G328" s="34">
        <f t="shared" ref="G328:G332" si="112">+SUM(D328:F328)</f>
        <v>320</v>
      </c>
      <c r="H328" s="35"/>
      <c r="I328" s="35"/>
      <c r="J328" s="35"/>
      <c r="K328" s="34">
        <f t="shared" si="110"/>
        <v>0</v>
      </c>
      <c r="L328" s="33"/>
      <c r="M328" s="33"/>
      <c r="N328" s="33"/>
      <c r="O328" s="34">
        <f t="shared" si="106"/>
        <v>0</v>
      </c>
      <c r="P328" s="102"/>
      <c r="Q328" s="102"/>
      <c r="R328" s="102"/>
      <c r="S328" s="101">
        <f t="shared" si="107"/>
        <v>0</v>
      </c>
      <c r="T328" s="34">
        <f t="shared" si="111"/>
        <v>320</v>
      </c>
    </row>
    <row r="329" spans="3:20" ht="15.75" x14ac:dyDescent="0.25">
      <c r="C329" s="5" t="s">
        <v>62</v>
      </c>
      <c r="D329" s="33">
        <v>19</v>
      </c>
      <c r="E329" s="33">
        <v>14</v>
      </c>
      <c r="F329" s="33">
        <v>16</v>
      </c>
      <c r="G329" s="34">
        <f t="shared" si="112"/>
        <v>49</v>
      </c>
      <c r="H329" s="27"/>
      <c r="I329" s="27"/>
      <c r="J329" s="27"/>
      <c r="K329" s="34">
        <f t="shared" si="110"/>
        <v>0</v>
      </c>
      <c r="L329" s="33"/>
      <c r="M329" s="33"/>
      <c r="N329" s="33"/>
      <c r="O329" s="34">
        <f t="shared" si="106"/>
        <v>0</v>
      </c>
      <c r="P329" s="101"/>
      <c r="Q329" s="101"/>
      <c r="R329" s="101"/>
      <c r="S329" s="101">
        <f t="shared" si="107"/>
        <v>0</v>
      </c>
      <c r="T329" s="34">
        <f t="shared" si="111"/>
        <v>49</v>
      </c>
    </row>
    <row r="330" spans="3:20" ht="15.75" x14ac:dyDescent="0.25">
      <c r="C330" s="5" t="s">
        <v>63</v>
      </c>
      <c r="D330" s="33">
        <v>4</v>
      </c>
      <c r="E330" s="33">
        <v>4</v>
      </c>
      <c r="F330" s="33">
        <v>6</v>
      </c>
      <c r="G330" s="34">
        <f t="shared" si="112"/>
        <v>14</v>
      </c>
      <c r="H330" s="35"/>
      <c r="I330" s="35"/>
      <c r="J330" s="35"/>
      <c r="K330" s="34">
        <f t="shared" si="110"/>
        <v>0</v>
      </c>
      <c r="L330" s="33"/>
      <c r="M330" s="33"/>
      <c r="N330" s="33"/>
      <c r="O330" s="34">
        <f t="shared" si="106"/>
        <v>0</v>
      </c>
      <c r="P330" s="102"/>
      <c r="Q330" s="102"/>
      <c r="R330" s="102"/>
      <c r="S330" s="101">
        <f t="shared" si="107"/>
        <v>0</v>
      </c>
      <c r="T330" s="34">
        <f t="shared" si="111"/>
        <v>14</v>
      </c>
    </row>
    <row r="331" spans="3:20" ht="15.75" x14ac:dyDescent="0.25">
      <c r="C331" s="5" t="s">
        <v>66</v>
      </c>
      <c r="D331" s="33">
        <v>10</v>
      </c>
      <c r="E331" s="33">
        <v>6</v>
      </c>
      <c r="F331" s="33">
        <v>15</v>
      </c>
      <c r="G331" s="34">
        <f t="shared" si="112"/>
        <v>31</v>
      </c>
      <c r="H331" s="27"/>
      <c r="I331" s="27"/>
      <c r="J331" s="27"/>
      <c r="K331" s="34">
        <f t="shared" si="110"/>
        <v>0</v>
      </c>
      <c r="L331" s="33"/>
      <c r="M331" s="33"/>
      <c r="N331" s="33"/>
      <c r="O331" s="34">
        <f t="shared" si="106"/>
        <v>0</v>
      </c>
      <c r="P331" s="101"/>
      <c r="Q331" s="101"/>
      <c r="R331" s="101"/>
      <c r="S331" s="101">
        <f t="shared" si="107"/>
        <v>0</v>
      </c>
      <c r="T331" s="34">
        <f t="shared" si="111"/>
        <v>31</v>
      </c>
    </row>
    <row r="332" spans="3:20" ht="15.75" x14ac:dyDescent="0.25">
      <c r="C332" s="5" t="s">
        <v>67</v>
      </c>
      <c r="D332" s="33">
        <v>81</v>
      </c>
      <c r="E332" s="33">
        <v>97</v>
      </c>
      <c r="F332" s="33">
        <v>80</v>
      </c>
      <c r="G332" s="34">
        <f t="shared" si="112"/>
        <v>258</v>
      </c>
      <c r="H332" s="33"/>
      <c r="I332" s="35"/>
      <c r="J332" s="35"/>
      <c r="K332" s="34">
        <f t="shared" si="110"/>
        <v>0</v>
      </c>
      <c r="L332" s="33"/>
      <c r="M332" s="33"/>
      <c r="N332" s="33"/>
      <c r="O332" s="34">
        <f t="shared" si="106"/>
        <v>0</v>
      </c>
      <c r="P332" s="102"/>
      <c r="Q332" s="102"/>
      <c r="R332" s="102"/>
      <c r="S332" s="101">
        <f t="shared" si="107"/>
        <v>0</v>
      </c>
      <c r="T332" s="34">
        <f t="shared" si="111"/>
        <v>258</v>
      </c>
    </row>
    <row r="333" spans="3:20" ht="15.75" x14ac:dyDescent="0.25">
      <c r="C333" s="55" t="s">
        <v>68</v>
      </c>
      <c r="D333" s="34">
        <f t="shared" ref="D333:T333" si="113">SUM(D321:D332)</f>
        <v>1654</v>
      </c>
      <c r="E333" s="34">
        <f t="shared" si="113"/>
        <v>1411</v>
      </c>
      <c r="F333" s="34">
        <f t="shared" si="113"/>
        <v>1357</v>
      </c>
      <c r="G333" s="34">
        <f t="shared" si="113"/>
        <v>4422</v>
      </c>
      <c r="H333" s="34">
        <f t="shared" si="113"/>
        <v>0</v>
      </c>
      <c r="I333" s="34">
        <f t="shared" si="113"/>
        <v>0</v>
      </c>
      <c r="J333" s="34">
        <f t="shared" si="113"/>
        <v>0</v>
      </c>
      <c r="K333" s="34">
        <f t="shared" si="113"/>
        <v>0</v>
      </c>
      <c r="L333" s="34">
        <f t="shared" si="113"/>
        <v>0</v>
      </c>
      <c r="M333" s="34">
        <f t="shared" si="113"/>
        <v>0</v>
      </c>
      <c r="N333" s="34">
        <f t="shared" si="113"/>
        <v>0</v>
      </c>
      <c r="O333" s="34">
        <f t="shared" si="113"/>
        <v>0</v>
      </c>
      <c r="P333" s="34">
        <f t="shared" si="113"/>
        <v>0</v>
      </c>
      <c r="Q333" s="34">
        <f t="shared" si="113"/>
        <v>0</v>
      </c>
      <c r="R333" s="34">
        <f t="shared" si="113"/>
        <v>0</v>
      </c>
      <c r="S333" s="34">
        <f t="shared" si="113"/>
        <v>0</v>
      </c>
      <c r="T333" s="34">
        <f t="shared" si="113"/>
        <v>4422</v>
      </c>
    </row>
    <row r="334" spans="3:20" ht="15.75" x14ac:dyDescent="0.25">
      <c r="C334" s="99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</row>
    <row r="335" spans="3:20" ht="15.75" x14ac:dyDescent="0.25">
      <c r="C335" s="99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</row>
    <row r="336" spans="3:20" ht="15.75" x14ac:dyDescent="0.25">
      <c r="C336" s="99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</row>
    <row r="338" spans="3:20" ht="15.75" thickBot="1" x14ac:dyDescent="0.3"/>
    <row r="339" spans="3:20" ht="15.75" x14ac:dyDescent="0.25">
      <c r="C339" s="111" t="s">
        <v>91</v>
      </c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3"/>
    </row>
    <row r="340" spans="3:20" ht="15.75" x14ac:dyDescent="0.25">
      <c r="C340" s="109" t="s">
        <v>70</v>
      </c>
      <c r="D340" s="106" t="s">
        <v>2</v>
      </c>
      <c r="E340" s="106"/>
      <c r="F340" s="106"/>
      <c r="G340" s="106"/>
      <c r="H340" s="106" t="s">
        <v>3</v>
      </c>
      <c r="I340" s="106"/>
      <c r="J340" s="106"/>
      <c r="K340" s="106"/>
      <c r="L340" s="106" t="s">
        <v>4</v>
      </c>
      <c r="M340" s="106"/>
      <c r="N340" s="106"/>
      <c r="O340" s="106"/>
      <c r="P340" s="106" t="s">
        <v>5</v>
      </c>
      <c r="Q340" s="106"/>
      <c r="R340" s="106"/>
      <c r="S340" s="106"/>
      <c r="T340" s="107" t="s">
        <v>6</v>
      </c>
    </row>
    <row r="341" spans="3:20" ht="16.5" thickBot="1" x14ac:dyDescent="0.3">
      <c r="C341" s="110"/>
      <c r="D341" s="50" t="s">
        <v>7</v>
      </c>
      <c r="E341" s="50" t="s">
        <v>8</v>
      </c>
      <c r="F341" s="50" t="s">
        <v>9</v>
      </c>
      <c r="G341" s="50" t="s">
        <v>10</v>
      </c>
      <c r="H341" s="50" t="s">
        <v>11</v>
      </c>
      <c r="I341" s="50" t="s">
        <v>12</v>
      </c>
      <c r="J341" s="50" t="s">
        <v>13</v>
      </c>
      <c r="K341" s="50" t="s">
        <v>14</v>
      </c>
      <c r="L341" s="50" t="s">
        <v>15</v>
      </c>
      <c r="M341" s="50" t="s">
        <v>16</v>
      </c>
      <c r="N341" s="50" t="s">
        <v>17</v>
      </c>
      <c r="O341" s="50" t="s">
        <v>18</v>
      </c>
      <c r="P341" s="50" t="s">
        <v>19</v>
      </c>
      <c r="Q341" s="50" t="s">
        <v>20</v>
      </c>
      <c r="R341" s="50" t="s">
        <v>21</v>
      </c>
      <c r="S341" s="50" t="s">
        <v>22</v>
      </c>
      <c r="T341" s="108"/>
    </row>
    <row r="342" spans="3:20" ht="15.75" x14ac:dyDescent="0.25">
      <c r="C342" s="6" t="s">
        <v>92</v>
      </c>
      <c r="D342" s="33">
        <v>514</v>
      </c>
      <c r="E342" s="33">
        <v>434</v>
      </c>
      <c r="F342" s="33">
        <v>461</v>
      </c>
      <c r="G342" s="34">
        <f>+SUM(D342:F342)</f>
        <v>1409</v>
      </c>
      <c r="H342" s="27"/>
      <c r="I342" s="27"/>
      <c r="J342" s="27"/>
      <c r="K342" s="34">
        <f>SUM(H342:J342)</f>
        <v>0</v>
      </c>
      <c r="L342" s="33"/>
      <c r="M342" s="33"/>
      <c r="N342" s="33"/>
      <c r="O342" s="34">
        <f>SUM(L342:N342)</f>
        <v>0</v>
      </c>
      <c r="P342" s="74"/>
      <c r="Q342" s="74"/>
      <c r="R342" s="74"/>
      <c r="S342" s="66">
        <f>SUM(P342:R342)</f>
        <v>0</v>
      </c>
      <c r="T342" s="34">
        <f>SUM(G342,O342,K342, S342)</f>
        <v>1409</v>
      </c>
    </row>
    <row r="343" spans="3:20" ht="15.75" x14ac:dyDescent="0.25">
      <c r="C343" s="5" t="s">
        <v>26</v>
      </c>
      <c r="D343" s="33">
        <v>434</v>
      </c>
      <c r="E343" s="33">
        <v>400</v>
      </c>
      <c r="F343" s="33">
        <v>406</v>
      </c>
      <c r="G343" s="34">
        <f t="shared" ref="G343:G353" si="114">+SUM(D343:F343)</f>
        <v>1240</v>
      </c>
      <c r="H343" s="27"/>
      <c r="I343" s="27"/>
      <c r="J343" s="27"/>
      <c r="K343" s="34">
        <f t="shared" ref="K343:K353" si="115">SUM(H343:J343)</f>
        <v>0</v>
      </c>
      <c r="L343" s="33"/>
      <c r="M343" s="33"/>
      <c r="N343" s="33"/>
      <c r="O343" s="34">
        <f t="shared" ref="O343:O353" si="116">SUM(L343:N343)</f>
        <v>0</v>
      </c>
      <c r="P343" s="74"/>
      <c r="Q343" s="74"/>
      <c r="R343" s="74"/>
      <c r="S343" s="66">
        <f t="shared" ref="S343:S353" si="117">SUM(P343:R343)</f>
        <v>0</v>
      </c>
      <c r="T343" s="34">
        <f t="shared" ref="T343:T353" si="118">SUM(G343,O343,K343, S343)</f>
        <v>1240</v>
      </c>
    </row>
    <row r="344" spans="3:20" ht="15.75" x14ac:dyDescent="0.25">
      <c r="C344" s="5" t="s">
        <v>28</v>
      </c>
      <c r="D344" s="33">
        <v>0</v>
      </c>
      <c r="E344" s="33">
        <v>0</v>
      </c>
      <c r="F344" s="33">
        <v>0</v>
      </c>
      <c r="G344" s="34">
        <f t="shared" si="114"/>
        <v>0</v>
      </c>
      <c r="H344" s="33"/>
      <c r="I344" s="33"/>
      <c r="J344" s="33"/>
      <c r="K344" s="34">
        <f t="shared" si="115"/>
        <v>0</v>
      </c>
      <c r="L344" s="33"/>
      <c r="M344" s="33"/>
      <c r="N344" s="33"/>
      <c r="O344" s="34">
        <f t="shared" si="116"/>
        <v>0</v>
      </c>
      <c r="P344" s="74"/>
      <c r="Q344" s="74"/>
      <c r="R344" s="74"/>
      <c r="S344" s="66">
        <f t="shared" si="117"/>
        <v>0</v>
      </c>
      <c r="T344" s="34">
        <f t="shared" si="118"/>
        <v>0</v>
      </c>
    </row>
    <row r="345" spans="3:20" ht="15.75" x14ac:dyDescent="0.25">
      <c r="C345" s="5" t="s">
        <v>58</v>
      </c>
      <c r="D345" s="33">
        <v>1119</v>
      </c>
      <c r="E345" s="33">
        <v>840</v>
      </c>
      <c r="F345" s="33">
        <v>829</v>
      </c>
      <c r="G345" s="34">
        <f>+SUM(D345:F345)</f>
        <v>2788</v>
      </c>
      <c r="H345" s="35"/>
      <c r="I345" s="35"/>
      <c r="J345" s="35"/>
      <c r="K345" s="34">
        <f>SUM(H345:J345)</f>
        <v>0</v>
      </c>
      <c r="L345" s="33"/>
      <c r="M345" s="33"/>
      <c r="N345" s="33"/>
      <c r="O345" s="34">
        <f t="shared" si="116"/>
        <v>0</v>
      </c>
      <c r="P345" s="74"/>
      <c r="Q345" s="74"/>
      <c r="R345" s="74"/>
      <c r="S345" s="66">
        <f t="shared" si="117"/>
        <v>0</v>
      </c>
      <c r="T345" s="34">
        <f>SUM(G345,O345,K345, S345)</f>
        <v>2788</v>
      </c>
    </row>
    <row r="346" spans="3:20" ht="15.75" x14ac:dyDescent="0.25">
      <c r="C346" s="5" t="s">
        <v>30</v>
      </c>
      <c r="D346" s="33">
        <v>59</v>
      </c>
      <c r="E346" s="33">
        <v>51</v>
      </c>
      <c r="F346" s="33">
        <v>29</v>
      </c>
      <c r="G346" s="34">
        <f t="shared" si="114"/>
        <v>139</v>
      </c>
      <c r="H346" s="27"/>
      <c r="I346" s="27"/>
      <c r="J346" s="27"/>
      <c r="K346" s="34">
        <f t="shared" si="115"/>
        <v>0</v>
      </c>
      <c r="L346" s="33"/>
      <c r="M346" s="33"/>
      <c r="N346" s="33"/>
      <c r="O346" s="34">
        <f t="shared" si="116"/>
        <v>0</v>
      </c>
      <c r="P346" s="74"/>
      <c r="Q346" s="74"/>
      <c r="R346" s="74"/>
      <c r="S346" s="66">
        <f t="shared" si="117"/>
        <v>0</v>
      </c>
      <c r="T346" s="34">
        <f t="shared" si="118"/>
        <v>139</v>
      </c>
    </row>
    <row r="347" spans="3:20" ht="15.75" x14ac:dyDescent="0.25">
      <c r="C347" s="5" t="s">
        <v>59</v>
      </c>
      <c r="D347" s="33">
        <v>1</v>
      </c>
      <c r="E347" s="33">
        <v>0</v>
      </c>
      <c r="F347" s="33">
        <v>0</v>
      </c>
      <c r="G347" s="34">
        <f t="shared" si="114"/>
        <v>1</v>
      </c>
      <c r="H347" s="27"/>
      <c r="I347" s="27"/>
      <c r="J347" s="27"/>
      <c r="K347" s="34">
        <f t="shared" si="115"/>
        <v>0</v>
      </c>
      <c r="L347" s="33"/>
      <c r="M347" s="33"/>
      <c r="N347" s="33"/>
      <c r="O347" s="34">
        <f t="shared" si="116"/>
        <v>0</v>
      </c>
      <c r="P347" s="74"/>
      <c r="Q347" s="74"/>
      <c r="R347" s="74"/>
      <c r="S347" s="66">
        <f t="shared" si="117"/>
        <v>0</v>
      </c>
      <c r="T347" s="34">
        <f t="shared" si="118"/>
        <v>1</v>
      </c>
    </row>
    <row r="348" spans="3:20" ht="15.75" x14ac:dyDescent="0.25">
      <c r="C348" s="5" t="s">
        <v>60</v>
      </c>
      <c r="D348" s="33">
        <v>930</v>
      </c>
      <c r="E348" s="33">
        <v>707</v>
      </c>
      <c r="F348" s="33">
        <v>689</v>
      </c>
      <c r="G348" s="34">
        <f t="shared" si="114"/>
        <v>2326</v>
      </c>
      <c r="H348" s="33"/>
      <c r="I348" s="33"/>
      <c r="J348" s="33"/>
      <c r="K348" s="34">
        <f t="shared" si="115"/>
        <v>0</v>
      </c>
      <c r="L348" s="33"/>
      <c r="M348" s="33"/>
      <c r="N348" s="33"/>
      <c r="O348" s="34">
        <f t="shared" si="116"/>
        <v>0</v>
      </c>
      <c r="P348" s="74"/>
      <c r="Q348" s="74"/>
      <c r="R348" s="74"/>
      <c r="S348" s="66">
        <f t="shared" si="117"/>
        <v>0</v>
      </c>
      <c r="T348" s="34">
        <f t="shared" si="118"/>
        <v>2326</v>
      </c>
    </row>
    <row r="349" spans="3:20" ht="15.75" x14ac:dyDescent="0.25">
      <c r="C349" s="5" t="s">
        <v>61</v>
      </c>
      <c r="D349" s="33">
        <v>149</v>
      </c>
      <c r="E349" s="33">
        <v>108</v>
      </c>
      <c r="F349" s="33">
        <v>109</v>
      </c>
      <c r="G349" s="34">
        <f t="shared" si="114"/>
        <v>366</v>
      </c>
      <c r="H349" s="35"/>
      <c r="I349" s="35"/>
      <c r="J349" s="35"/>
      <c r="K349" s="34">
        <f t="shared" si="115"/>
        <v>0</v>
      </c>
      <c r="L349" s="33"/>
      <c r="M349" s="33"/>
      <c r="N349" s="33"/>
      <c r="O349" s="34">
        <f t="shared" si="116"/>
        <v>0</v>
      </c>
      <c r="P349" s="89"/>
      <c r="Q349" s="89"/>
      <c r="R349" s="89"/>
      <c r="S349" s="66">
        <f t="shared" si="117"/>
        <v>0</v>
      </c>
      <c r="T349" s="34">
        <f t="shared" si="118"/>
        <v>366</v>
      </c>
    </row>
    <row r="350" spans="3:20" ht="15.75" x14ac:dyDescent="0.25">
      <c r="C350" s="5" t="s">
        <v>62</v>
      </c>
      <c r="D350" s="33">
        <v>18</v>
      </c>
      <c r="E350" s="33">
        <v>12</v>
      </c>
      <c r="F350" s="33">
        <v>18</v>
      </c>
      <c r="G350" s="34">
        <f t="shared" si="114"/>
        <v>48</v>
      </c>
      <c r="H350" s="27"/>
      <c r="I350" s="27"/>
      <c r="J350" s="27"/>
      <c r="K350" s="34">
        <f t="shared" si="115"/>
        <v>0</v>
      </c>
      <c r="L350" s="33"/>
      <c r="M350" s="33"/>
      <c r="N350" s="33"/>
      <c r="O350" s="34">
        <f t="shared" si="116"/>
        <v>0</v>
      </c>
      <c r="P350" s="74"/>
      <c r="Q350" s="74"/>
      <c r="R350" s="74"/>
      <c r="S350" s="66">
        <f t="shared" si="117"/>
        <v>0</v>
      </c>
      <c r="T350" s="34">
        <f t="shared" si="118"/>
        <v>48</v>
      </c>
    </row>
    <row r="351" spans="3:20" ht="15.75" x14ac:dyDescent="0.25">
      <c r="C351" s="5" t="s">
        <v>63</v>
      </c>
      <c r="D351" s="33">
        <v>7</v>
      </c>
      <c r="E351" s="33">
        <v>5</v>
      </c>
      <c r="F351" s="33">
        <v>3</v>
      </c>
      <c r="G351" s="34">
        <f>+SUM(D351:F351)</f>
        <v>15</v>
      </c>
      <c r="H351" s="35"/>
      <c r="I351" s="35"/>
      <c r="J351" s="35"/>
      <c r="K351" s="34">
        <f t="shared" si="115"/>
        <v>0</v>
      </c>
      <c r="L351" s="33"/>
      <c r="M351" s="33"/>
      <c r="N351" s="33"/>
      <c r="O351" s="34">
        <f t="shared" si="116"/>
        <v>0</v>
      </c>
      <c r="P351" s="89"/>
      <c r="Q351" s="89"/>
      <c r="R351" s="89"/>
      <c r="S351" s="66">
        <f t="shared" si="117"/>
        <v>0</v>
      </c>
      <c r="T351" s="34">
        <f t="shared" si="118"/>
        <v>15</v>
      </c>
    </row>
    <row r="352" spans="3:20" ht="15.75" x14ac:dyDescent="0.25">
      <c r="C352" s="5" t="s">
        <v>66</v>
      </c>
      <c r="D352" s="33">
        <v>8</v>
      </c>
      <c r="E352" s="33">
        <v>19</v>
      </c>
      <c r="F352" s="33">
        <v>13</v>
      </c>
      <c r="G352" s="34">
        <f t="shared" si="114"/>
        <v>40</v>
      </c>
      <c r="H352" s="27"/>
      <c r="I352" s="27"/>
      <c r="J352" s="27"/>
      <c r="K352" s="34">
        <f t="shared" si="115"/>
        <v>0</v>
      </c>
      <c r="L352" s="33"/>
      <c r="M352" s="33"/>
      <c r="N352" s="33"/>
      <c r="O352" s="34">
        <f t="shared" si="116"/>
        <v>0</v>
      </c>
      <c r="P352" s="74"/>
      <c r="Q352" s="74"/>
      <c r="R352" s="74"/>
      <c r="S352" s="66">
        <f t="shared" si="117"/>
        <v>0</v>
      </c>
      <c r="T352" s="34">
        <f t="shared" si="118"/>
        <v>40</v>
      </c>
    </row>
    <row r="353" spans="3:20" ht="15.75" x14ac:dyDescent="0.25">
      <c r="C353" s="5" t="s">
        <v>67</v>
      </c>
      <c r="D353" s="33">
        <v>59</v>
      </c>
      <c r="E353" s="33">
        <v>80</v>
      </c>
      <c r="F353" s="33">
        <v>96</v>
      </c>
      <c r="G353" s="34">
        <f t="shared" si="114"/>
        <v>235</v>
      </c>
      <c r="H353" s="35"/>
      <c r="I353" s="35"/>
      <c r="J353" s="35"/>
      <c r="K353" s="34">
        <f t="shared" si="115"/>
        <v>0</v>
      </c>
      <c r="L353" s="33"/>
      <c r="M353" s="33"/>
      <c r="N353" s="33"/>
      <c r="O353" s="34">
        <f t="shared" si="116"/>
        <v>0</v>
      </c>
      <c r="P353" s="89"/>
      <c r="Q353" s="89"/>
      <c r="R353" s="89"/>
      <c r="S353" s="66">
        <f t="shared" si="117"/>
        <v>0</v>
      </c>
      <c r="T353" s="34">
        <f t="shared" si="118"/>
        <v>235</v>
      </c>
    </row>
    <row r="354" spans="3:20" ht="15.75" x14ac:dyDescent="0.25">
      <c r="C354" s="55" t="s">
        <v>68</v>
      </c>
      <c r="D354" s="34">
        <f t="shared" ref="D354:T354" si="119">SUM(D342:D353)</f>
        <v>3298</v>
      </c>
      <c r="E354" s="34">
        <f t="shared" si="119"/>
        <v>2656</v>
      </c>
      <c r="F354" s="34">
        <f t="shared" si="119"/>
        <v>2653</v>
      </c>
      <c r="G354" s="34">
        <f t="shared" si="119"/>
        <v>8607</v>
      </c>
      <c r="H354" s="34">
        <f t="shared" si="119"/>
        <v>0</v>
      </c>
      <c r="I354" s="34">
        <f t="shared" si="119"/>
        <v>0</v>
      </c>
      <c r="J354" s="34">
        <f t="shared" si="119"/>
        <v>0</v>
      </c>
      <c r="K354" s="34">
        <f t="shared" si="119"/>
        <v>0</v>
      </c>
      <c r="L354" s="34">
        <f t="shared" si="119"/>
        <v>0</v>
      </c>
      <c r="M354" s="34">
        <f t="shared" si="119"/>
        <v>0</v>
      </c>
      <c r="N354" s="34">
        <f t="shared" si="119"/>
        <v>0</v>
      </c>
      <c r="O354" s="34">
        <f t="shared" si="119"/>
        <v>0</v>
      </c>
      <c r="P354" s="34">
        <f t="shared" si="119"/>
        <v>0</v>
      </c>
      <c r="Q354" s="34">
        <f t="shared" si="119"/>
        <v>0</v>
      </c>
      <c r="R354" s="34">
        <f t="shared" si="119"/>
        <v>0</v>
      </c>
      <c r="S354" s="34">
        <f t="shared" si="119"/>
        <v>0</v>
      </c>
      <c r="T354" s="34">
        <f t="shared" si="119"/>
        <v>8607</v>
      </c>
    </row>
    <row r="356" spans="3:20" ht="15.75" thickBot="1" x14ac:dyDescent="0.3"/>
    <row r="357" spans="3:20" ht="15.75" x14ac:dyDescent="0.25">
      <c r="C357" s="111" t="s">
        <v>93</v>
      </c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2"/>
      <c r="Q357" s="112"/>
      <c r="R357" s="112"/>
      <c r="S357" s="112"/>
      <c r="T357" s="113"/>
    </row>
    <row r="358" spans="3:20" ht="15.75" x14ac:dyDescent="0.25">
      <c r="C358" s="109" t="s">
        <v>70</v>
      </c>
      <c r="D358" s="106" t="s">
        <v>2</v>
      </c>
      <c r="E358" s="106"/>
      <c r="F358" s="106"/>
      <c r="G358" s="106"/>
      <c r="H358" s="106" t="s">
        <v>3</v>
      </c>
      <c r="I358" s="106"/>
      <c r="J358" s="106"/>
      <c r="K358" s="106"/>
      <c r="L358" s="106" t="s">
        <v>4</v>
      </c>
      <c r="M358" s="106"/>
      <c r="N358" s="106"/>
      <c r="O358" s="106"/>
      <c r="P358" s="106" t="s">
        <v>5</v>
      </c>
      <c r="Q358" s="106"/>
      <c r="R358" s="106"/>
      <c r="S358" s="106"/>
      <c r="T358" s="107" t="s">
        <v>6</v>
      </c>
    </row>
    <row r="359" spans="3:20" ht="16.5" thickBot="1" x14ac:dyDescent="0.3">
      <c r="C359" s="110"/>
      <c r="D359" s="50" t="s">
        <v>7</v>
      </c>
      <c r="E359" s="50" t="s">
        <v>8</v>
      </c>
      <c r="F359" s="50" t="s">
        <v>9</v>
      </c>
      <c r="G359" s="50" t="s">
        <v>10</v>
      </c>
      <c r="H359" s="50" t="s">
        <v>11</v>
      </c>
      <c r="I359" s="50" t="s">
        <v>12</v>
      </c>
      <c r="J359" s="50" t="s">
        <v>13</v>
      </c>
      <c r="K359" s="50" t="s">
        <v>14</v>
      </c>
      <c r="L359" s="50" t="s">
        <v>15</v>
      </c>
      <c r="M359" s="50" t="s">
        <v>16</v>
      </c>
      <c r="N359" s="50" t="s">
        <v>17</v>
      </c>
      <c r="O359" s="50" t="s">
        <v>18</v>
      </c>
      <c r="P359" s="50" t="s">
        <v>19</v>
      </c>
      <c r="Q359" s="50" t="s">
        <v>20</v>
      </c>
      <c r="R359" s="50" t="s">
        <v>21</v>
      </c>
      <c r="S359" s="50" t="s">
        <v>22</v>
      </c>
      <c r="T359" s="108"/>
    </row>
    <row r="360" spans="3:20" ht="15.75" x14ac:dyDescent="0.25">
      <c r="C360" s="5" t="s">
        <v>30</v>
      </c>
      <c r="D360" s="33">
        <v>42</v>
      </c>
      <c r="E360" s="33">
        <v>50</v>
      </c>
      <c r="F360" s="33">
        <v>60</v>
      </c>
      <c r="G360" s="34">
        <f>+SUM(D360:F360)</f>
        <v>152</v>
      </c>
      <c r="H360" s="33"/>
      <c r="I360" s="27"/>
      <c r="J360" s="27"/>
      <c r="K360" s="34">
        <f>SUM(H360:J360)</f>
        <v>0</v>
      </c>
      <c r="L360" s="33"/>
      <c r="M360" s="33"/>
      <c r="N360" s="33"/>
      <c r="O360" s="34">
        <f>SUM(L360:N360)</f>
        <v>0</v>
      </c>
      <c r="P360" s="66"/>
      <c r="Q360" s="66"/>
      <c r="R360" s="66"/>
      <c r="S360" s="66">
        <f>SUM(P360:R360)</f>
        <v>0</v>
      </c>
      <c r="T360" s="34">
        <f>SUM(G360,O360,K360, S360)</f>
        <v>152</v>
      </c>
    </row>
    <row r="361" spans="3:20" ht="15.75" x14ac:dyDescent="0.25">
      <c r="C361" s="5" t="s">
        <v>60</v>
      </c>
      <c r="D361" s="33">
        <v>250</v>
      </c>
      <c r="E361" s="33">
        <v>217</v>
      </c>
      <c r="F361" s="33">
        <v>260</v>
      </c>
      <c r="G361" s="34">
        <f t="shared" ref="G361:G364" si="120">+SUM(D361:F361)</f>
        <v>727</v>
      </c>
      <c r="H361" s="56"/>
      <c r="I361" s="27"/>
      <c r="J361" s="27"/>
      <c r="K361" s="34">
        <f t="shared" ref="K361:K364" si="121">SUM(H361:J361)</f>
        <v>0</v>
      </c>
      <c r="L361" s="33"/>
      <c r="M361" s="33"/>
      <c r="N361" s="33"/>
      <c r="O361" s="34">
        <f t="shared" ref="O361:O364" si="122">SUM(L361:N361)</f>
        <v>0</v>
      </c>
      <c r="P361" s="66"/>
      <c r="Q361" s="66"/>
      <c r="R361" s="66"/>
      <c r="S361" s="66">
        <f t="shared" ref="S361:S364" si="123">SUM(P361:R361)</f>
        <v>0</v>
      </c>
      <c r="T361" s="34">
        <f>SUM(G361,O361,K361, S361)</f>
        <v>727</v>
      </c>
    </row>
    <row r="362" spans="3:20" ht="15.75" x14ac:dyDescent="0.25">
      <c r="C362" s="5" t="s">
        <v>61</v>
      </c>
      <c r="D362" s="33">
        <v>24</v>
      </c>
      <c r="E362" s="33">
        <v>20</v>
      </c>
      <c r="F362" s="33">
        <v>25</v>
      </c>
      <c r="G362" s="34">
        <f t="shared" si="120"/>
        <v>69</v>
      </c>
      <c r="H362" s="33"/>
      <c r="I362" s="33"/>
      <c r="J362" s="33"/>
      <c r="K362" s="34">
        <f t="shared" si="121"/>
        <v>0</v>
      </c>
      <c r="L362" s="33"/>
      <c r="M362" s="33"/>
      <c r="N362" s="33"/>
      <c r="O362" s="34">
        <f t="shared" si="122"/>
        <v>0</v>
      </c>
      <c r="P362" s="66"/>
      <c r="Q362" s="66"/>
      <c r="R362" s="66"/>
      <c r="S362" s="66">
        <f t="shared" si="123"/>
        <v>0</v>
      </c>
      <c r="T362" s="34">
        <f t="shared" ref="T362:T363" si="124">SUM(G362,O362,K362, S362)</f>
        <v>69</v>
      </c>
    </row>
    <row r="363" spans="3:20" ht="15.75" x14ac:dyDescent="0.25">
      <c r="C363" s="5" t="s">
        <v>62</v>
      </c>
      <c r="D363" s="33">
        <v>3</v>
      </c>
      <c r="E363" s="33">
        <v>7</v>
      </c>
      <c r="F363" s="33">
        <v>5</v>
      </c>
      <c r="G363" s="34">
        <f t="shared" si="120"/>
        <v>15</v>
      </c>
      <c r="H363" s="33"/>
      <c r="I363" s="33"/>
      <c r="J363" s="33"/>
      <c r="K363" s="34">
        <f t="shared" si="121"/>
        <v>0</v>
      </c>
      <c r="L363" s="33"/>
      <c r="M363" s="33"/>
      <c r="N363" s="33"/>
      <c r="O363" s="34">
        <f t="shared" si="122"/>
        <v>0</v>
      </c>
      <c r="P363" s="66"/>
      <c r="Q363" s="66"/>
      <c r="R363" s="66"/>
      <c r="S363" s="66">
        <f t="shared" si="123"/>
        <v>0</v>
      </c>
      <c r="T363" s="34">
        <f t="shared" si="124"/>
        <v>15</v>
      </c>
    </row>
    <row r="364" spans="3:20" ht="15.75" x14ac:dyDescent="0.25">
      <c r="C364" s="5" t="s">
        <v>63</v>
      </c>
      <c r="D364" s="33">
        <v>3</v>
      </c>
      <c r="E364" s="33">
        <v>4</v>
      </c>
      <c r="F364" s="33">
        <v>0</v>
      </c>
      <c r="G364" s="34">
        <f t="shared" si="120"/>
        <v>7</v>
      </c>
      <c r="H364" s="33"/>
      <c r="I364" s="33"/>
      <c r="J364" s="33"/>
      <c r="K364" s="34">
        <f t="shared" si="121"/>
        <v>0</v>
      </c>
      <c r="L364" s="33"/>
      <c r="M364" s="33"/>
      <c r="N364" s="33"/>
      <c r="O364" s="34">
        <f t="shared" si="122"/>
        <v>0</v>
      </c>
      <c r="P364" s="66"/>
      <c r="Q364" s="66"/>
      <c r="R364" s="66"/>
      <c r="S364" s="66">
        <f t="shared" si="123"/>
        <v>0</v>
      </c>
      <c r="T364" s="34">
        <f>SUM(G364,O364,K364, S364)</f>
        <v>7</v>
      </c>
    </row>
    <row r="365" spans="3:20" ht="15.75" x14ac:dyDescent="0.25">
      <c r="C365" s="55" t="s">
        <v>68</v>
      </c>
      <c r="D365" s="34">
        <f t="shared" ref="D365:T365" si="125">SUM(D360:D361)</f>
        <v>292</v>
      </c>
      <c r="E365" s="34">
        <f t="shared" si="125"/>
        <v>267</v>
      </c>
      <c r="F365" s="34">
        <f t="shared" si="125"/>
        <v>320</v>
      </c>
      <c r="G365" s="34">
        <f t="shared" si="125"/>
        <v>879</v>
      </c>
      <c r="H365" s="34">
        <f t="shared" si="125"/>
        <v>0</v>
      </c>
      <c r="I365" s="34">
        <f t="shared" si="125"/>
        <v>0</v>
      </c>
      <c r="J365" s="34">
        <f t="shared" si="125"/>
        <v>0</v>
      </c>
      <c r="K365" s="34">
        <f t="shared" si="125"/>
        <v>0</v>
      </c>
      <c r="L365" s="34">
        <f t="shared" si="125"/>
        <v>0</v>
      </c>
      <c r="M365" s="34">
        <f t="shared" si="125"/>
        <v>0</v>
      </c>
      <c r="N365" s="34">
        <f t="shared" si="125"/>
        <v>0</v>
      </c>
      <c r="O365" s="34">
        <f t="shared" si="125"/>
        <v>0</v>
      </c>
      <c r="P365" s="34">
        <f t="shared" si="125"/>
        <v>0</v>
      </c>
      <c r="Q365" s="34">
        <f t="shared" si="125"/>
        <v>0</v>
      </c>
      <c r="R365" s="34">
        <f t="shared" si="125"/>
        <v>0</v>
      </c>
      <c r="S365" s="34">
        <f t="shared" si="125"/>
        <v>0</v>
      </c>
      <c r="T365" s="34">
        <f t="shared" si="125"/>
        <v>879</v>
      </c>
    </row>
    <row r="368" spans="3:20" ht="15.75" thickBot="1" x14ac:dyDescent="0.3"/>
    <row r="369" spans="3:20" ht="15.75" x14ac:dyDescent="0.25">
      <c r="C369" s="111" t="s">
        <v>94</v>
      </c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2"/>
      <c r="Q369" s="112"/>
      <c r="R369" s="112"/>
      <c r="S369" s="112"/>
      <c r="T369" s="113"/>
    </row>
    <row r="370" spans="3:20" ht="15.75" x14ac:dyDescent="0.25">
      <c r="C370" s="109" t="s">
        <v>70</v>
      </c>
      <c r="D370" s="106" t="s">
        <v>2</v>
      </c>
      <c r="E370" s="106"/>
      <c r="F370" s="106"/>
      <c r="G370" s="106"/>
      <c r="H370" s="106" t="s">
        <v>3</v>
      </c>
      <c r="I370" s="106"/>
      <c r="J370" s="106"/>
      <c r="K370" s="106"/>
      <c r="L370" s="106" t="s">
        <v>4</v>
      </c>
      <c r="M370" s="106"/>
      <c r="N370" s="106"/>
      <c r="O370" s="106"/>
      <c r="P370" s="106" t="s">
        <v>5</v>
      </c>
      <c r="Q370" s="106"/>
      <c r="R370" s="106"/>
      <c r="S370" s="106"/>
      <c r="T370" s="107" t="s">
        <v>6</v>
      </c>
    </row>
    <row r="371" spans="3:20" ht="16.5" thickBot="1" x14ac:dyDescent="0.3">
      <c r="C371" s="110"/>
      <c r="D371" s="50" t="s">
        <v>7</v>
      </c>
      <c r="E371" s="50" t="s">
        <v>8</v>
      </c>
      <c r="F371" s="50" t="s">
        <v>9</v>
      </c>
      <c r="G371" s="50" t="s">
        <v>10</v>
      </c>
      <c r="H371" s="50" t="s">
        <v>11</v>
      </c>
      <c r="I371" s="50" t="s">
        <v>12</v>
      </c>
      <c r="J371" s="50" t="s">
        <v>13</v>
      </c>
      <c r="K371" s="50" t="s">
        <v>14</v>
      </c>
      <c r="L371" s="50" t="s">
        <v>15</v>
      </c>
      <c r="M371" s="50" t="s">
        <v>16</v>
      </c>
      <c r="N371" s="50" t="s">
        <v>17</v>
      </c>
      <c r="O371" s="50" t="s">
        <v>18</v>
      </c>
      <c r="P371" s="50" t="s">
        <v>19</v>
      </c>
      <c r="Q371" s="50" t="s">
        <v>20</v>
      </c>
      <c r="R371" s="50" t="s">
        <v>21</v>
      </c>
      <c r="S371" s="50" t="s">
        <v>22</v>
      </c>
      <c r="T371" s="108"/>
    </row>
    <row r="372" spans="3:20" ht="15.75" x14ac:dyDescent="0.25">
      <c r="C372" s="5" t="s">
        <v>30</v>
      </c>
      <c r="D372" s="33">
        <v>15</v>
      </c>
      <c r="E372" s="33">
        <v>16</v>
      </c>
      <c r="F372" s="33">
        <v>13</v>
      </c>
      <c r="G372" s="34">
        <f>F372+E372+D372</f>
        <v>44</v>
      </c>
      <c r="H372" s="33"/>
      <c r="I372" s="27"/>
      <c r="J372" s="27"/>
      <c r="K372" s="34">
        <f>SUM(H372:J372)</f>
        <v>0</v>
      </c>
      <c r="L372" s="27"/>
      <c r="M372" s="27"/>
      <c r="N372" s="27"/>
      <c r="O372" s="34">
        <f>SUM(L372:N372)</f>
        <v>0</v>
      </c>
      <c r="P372" s="66"/>
      <c r="Q372" s="66"/>
      <c r="R372" s="66"/>
      <c r="S372" s="66">
        <f>SUM(P372:R372)</f>
        <v>0</v>
      </c>
      <c r="T372" s="34">
        <f>SUM(G372,O372,K372, S372)</f>
        <v>44</v>
      </c>
    </row>
    <row r="373" spans="3:20" ht="15.75" x14ac:dyDescent="0.25">
      <c r="C373" s="5" t="s">
        <v>60</v>
      </c>
      <c r="D373" s="33">
        <v>96</v>
      </c>
      <c r="E373" s="33">
        <v>65</v>
      </c>
      <c r="F373" s="33">
        <v>77</v>
      </c>
      <c r="G373" s="34">
        <f>F373+E373+D373</f>
        <v>238</v>
      </c>
      <c r="H373" s="57"/>
      <c r="I373" s="27"/>
      <c r="J373" s="27"/>
      <c r="K373" s="34">
        <f t="shared" ref="K373:K376" si="126">SUM(H373:J373)</f>
        <v>0</v>
      </c>
      <c r="L373" s="35"/>
      <c r="M373" s="35"/>
      <c r="N373" s="35"/>
      <c r="O373" s="34">
        <f t="shared" ref="O373:O376" si="127">SUM(L373:N373)</f>
        <v>0</v>
      </c>
      <c r="P373" s="66"/>
      <c r="Q373" s="66"/>
      <c r="R373" s="66"/>
      <c r="S373" s="66">
        <f t="shared" ref="S373:S376" si="128">SUM(P373:R373)</f>
        <v>0</v>
      </c>
      <c r="T373" s="34">
        <f>SUM(G373,O373,K373, S373)</f>
        <v>238</v>
      </c>
    </row>
    <row r="374" spans="3:20" ht="15.75" x14ac:dyDescent="0.25">
      <c r="C374" s="5" t="s">
        <v>61</v>
      </c>
      <c r="D374" s="33">
        <v>14</v>
      </c>
      <c r="E374" s="33">
        <v>12</v>
      </c>
      <c r="F374" s="33">
        <v>14</v>
      </c>
      <c r="G374" s="34">
        <f>F374+E374+D374</f>
        <v>40</v>
      </c>
      <c r="H374" s="33"/>
      <c r="I374" s="33"/>
      <c r="J374" s="33"/>
      <c r="K374" s="34">
        <f t="shared" si="126"/>
        <v>0</v>
      </c>
      <c r="L374" s="27"/>
      <c r="M374" s="27"/>
      <c r="N374" s="27"/>
      <c r="O374" s="34">
        <f t="shared" si="127"/>
        <v>0</v>
      </c>
      <c r="P374" s="66"/>
      <c r="Q374" s="66"/>
      <c r="R374" s="66"/>
      <c r="S374" s="66">
        <f t="shared" si="128"/>
        <v>0</v>
      </c>
      <c r="T374" s="34">
        <f t="shared" ref="T374:T375" si="129">SUM(G374,O374,K374, S374)</f>
        <v>40</v>
      </c>
    </row>
    <row r="375" spans="3:20" ht="15.75" x14ac:dyDescent="0.25">
      <c r="C375" s="5" t="s">
        <v>62</v>
      </c>
      <c r="D375" s="33">
        <v>0</v>
      </c>
      <c r="E375" s="33">
        <v>2</v>
      </c>
      <c r="F375" s="33">
        <v>2</v>
      </c>
      <c r="G375" s="34">
        <f>F375+E375+D375</f>
        <v>4</v>
      </c>
      <c r="H375" s="33"/>
      <c r="I375" s="33"/>
      <c r="J375" s="33"/>
      <c r="K375" s="34">
        <f t="shared" si="126"/>
        <v>0</v>
      </c>
      <c r="L375" s="35"/>
      <c r="M375" s="35"/>
      <c r="N375" s="35"/>
      <c r="O375" s="34">
        <f t="shared" si="127"/>
        <v>0</v>
      </c>
      <c r="P375" s="67"/>
      <c r="Q375" s="67"/>
      <c r="R375" s="67"/>
      <c r="S375" s="66">
        <f t="shared" si="128"/>
        <v>0</v>
      </c>
      <c r="T375" s="34">
        <f t="shared" si="129"/>
        <v>4</v>
      </c>
    </row>
    <row r="376" spans="3:20" ht="15.75" x14ac:dyDescent="0.25">
      <c r="C376" s="5" t="s">
        <v>63</v>
      </c>
      <c r="D376" s="33">
        <v>0</v>
      </c>
      <c r="E376" s="33">
        <v>1</v>
      </c>
      <c r="F376" s="33">
        <v>0</v>
      </c>
      <c r="G376" s="34">
        <f>F376+E376+D376</f>
        <v>1</v>
      </c>
      <c r="H376" s="33"/>
      <c r="I376" s="33"/>
      <c r="J376" s="33"/>
      <c r="K376" s="34">
        <f t="shared" si="126"/>
        <v>0</v>
      </c>
      <c r="L376" s="27"/>
      <c r="M376" s="27"/>
      <c r="N376" s="27"/>
      <c r="O376" s="34">
        <f t="shared" si="127"/>
        <v>0</v>
      </c>
      <c r="P376" s="66"/>
      <c r="Q376" s="66"/>
      <c r="R376" s="66"/>
      <c r="S376" s="66">
        <f t="shared" si="128"/>
        <v>0</v>
      </c>
      <c r="T376" s="34">
        <f>SUM(G376,O376,K376, S376)</f>
        <v>1</v>
      </c>
    </row>
    <row r="377" spans="3:20" ht="15.75" x14ac:dyDescent="0.25">
      <c r="C377" s="55" t="s">
        <v>68</v>
      </c>
      <c r="D377" s="34">
        <f t="shared" ref="D377:T377" si="130">SUM(D372:D373)</f>
        <v>111</v>
      </c>
      <c r="E377" s="34">
        <f t="shared" si="130"/>
        <v>81</v>
      </c>
      <c r="F377" s="34">
        <f t="shared" si="130"/>
        <v>90</v>
      </c>
      <c r="G377" s="34">
        <f t="shared" si="130"/>
        <v>282</v>
      </c>
      <c r="H377" s="34">
        <f t="shared" si="130"/>
        <v>0</v>
      </c>
      <c r="I377" s="34">
        <f t="shared" si="130"/>
        <v>0</v>
      </c>
      <c r="J377" s="34">
        <f t="shared" si="130"/>
        <v>0</v>
      </c>
      <c r="K377" s="34">
        <f t="shared" si="130"/>
        <v>0</v>
      </c>
      <c r="L377" s="34">
        <f t="shared" si="130"/>
        <v>0</v>
      </c>
      <c r="M377" s="34">
        <f t="shared" si="130"/>
        <v>0</v>
      </c>
      <c r="N377" s="34">
        <f t="shared" si="130"/>
        <v>0</v>
      </c>
      <c r="O377" s="34">
        <f t="shared" si="130"/>
        <v>0</v>
      </c>
      <c r="P377" s="34">
        <f t="shared" si="130"/>
        <v>0</v>
      </c>
      <c r="Q377" s="34">
        <f t="shared" si="130"/>
        <v>0</v>
      </c>
      <c r="R377" s="34">
        <f t="shared" si="130"/>
        <v>0</v>
      </c>
      <c r="S377" s="34">
        <f t="shared" si="130"/>
        <v>0</v>
      </c>
      <c r="T377" s="34">
        <f t="shared" si="130"/>
        <v>282</v>
      </c>
    </row>
    <row r="380" spans="3:20" ht="15.75" thickBot="1" x14ac:dyDescent="0.3"/>
    <row r="381" spans="3:20" ht="15.75" x14ac:dyDescent="0.25">
      <c r="C381" s="111" t="s">
        <v>95</v>
      </c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2"/>
      <c r="Q381" s="112"/>
      <c r="R381" s="112"/>
      <c r="S381" s="112"/>
      <c r="T381" s="113"/>
    </row>
    <row r="382" spans="3:20" ht="15.75" x14ac:dyDescent="0.25">
      <c r="C382" s="109" t="s">
        <v>70</v>
      </c>
      <c r="D382" s="106" t="s">
        <v>2</v>
      </c>
      <c r="E382" s="106"/>
      <c r="F382" s="106"/>
      <c r="G382" s="106"/>
      <c r="H382" s="106" t="s">
        <v>3</v>
      </c>
      <c r="I382" s="106"/>
      <c r="J382" s="106"/>
      <c r="K382" s="106"/>
      <c r="L382" s="106" t="s">
        <v>4</v>
      </c>
      <c r="M382" s="106"/>
      <c r="N382" s="106"/>
      <c r="O382" s="106"/>
      <c r="P382" s="106" t="s">
        <v>5</v>
      </c>
      <c r="Q382" s="106"/>
      <c r="R382" s="106"/>
      <c r="S382" s="106"/>
      <c r="T382" s="107" t="s">
        <v>6</v>
      </c>
    </row>
    <row r="383" spans="3:20" ht="16.5" thickBot="1" x14ac:dyDescent="0.3">
      <c r="C383" s="110"/>
      <c r="D383" s="50" t="s">
        <v>7</v>
      </c>
      <c r="E383" s="50" t="s">
        <v>8</v>
      </c>
      <c r="F383" s="50" t="s">
        <v>9</v>
      </c>
      <c r="G383" s="50" t="s">
        <v>10</v>
      </c>
      <c r="H383" s="50" t="s">
        <v>11</v>
      </c>
      <c r="I383" s="50" t="s">
        <v>12</v>
      </c>
      <c r="J383" s="50" t="s">
        <v>13</v>
      </c>
      <c r="K383" s="50" t="s">
        <v>14</v>
      </c>
      <c r="L383" s="50" t="s">
        <v>15</v>
      </c>
      <c r="M383" s="50" t="s">
        <v>16</v>
      </c>
      <c r="N383" s="50" t="s">
        <v>17</v>
      </c>
      <c r="O383" s="50" t="s">
        <v>18</v>
      </c>
      <c r="P383" s="50" t="s">
        <v>19</v>
      </c>
      <c r="Q383" s="50" t="s">
        <v>20</v>
      </c>
      <c r="R383" s="50" t="s">
        <v>21</v>
      </c>
      <c r="S383" s="50" t="s">
        <v>22</v>
      </c>
      <c r="T383" s="108"/>
    </row>
    <row r="384" spans="3:20" ht="15.75" x14ac:dyDescent="0.25">
      <c r="C384" s="5" t="s">
        <v>26</v>
      </c>
      <c r="D384" s="33">
        <v>172</v>
      </c>
      <c r="E384" s="33">
        <v>149</v>
      </c>
      <c r="F384" s="33">
        <v>202</v>
      </c>
      <c r="G384" s="34">
        <f>+SUM(D384:F384)</f>
        <v>523</v>
      </c>
      <c r="H384" s="33"/>
      <c r="I384" s="33"/>
      <c r="J384" s="33"/>
      <c r="K384" s="34">
        <f>SUM(H384:J384)</f>
        <v>0</v>
      </c>
      <c r="L384" s="33"/>
      <c r="M384" s="33"/>
      <c r="N384" s="33"/>
      <c r="O384" s="34">
        <f>SUM(L384:N384)</f>
        <v>0</v>
      </c>
      <c r="P384" s="66"/>
      <c r="Q384" s="66"/>
      <c r="R384" s="66"/>
      <c r="S384" s="66">
        <f>SUM(P384:R384)</f>
        <v>0</v>
      </c>
      <c r="T384" s="34">
        <f t="shared" ref="T384:T387" si="131">SUM(G384,O384,K384, S384)</f>
        <v>523</v>
      </c>
    </row>
    <row r="385" spans="3:20" ht="15.75" x14ac:dyDescent="0.25">
      <c r="C385" s="5" t="s">
        <v>96</v>
      </c>
      <c r="D385" s="33">
        <v>912</v>
      </c>
      <c r="E385" s="33">
        <v>652</v>
      </c>
      <c r="F385" s="33">
        <v>644</v>
      </c>
      <c r="G385" s="34">
        <f t="shared" ref="G385:G387" si="132">+SUM(D385:F385)</f>
        <v>2208</v>
      </c>
      <c r="H385" s="33"/>
      <c r="I385" s="33"/>
      <c r="J385" s="33"/>
      <c r="K385" s="34">
        <f t="shared" ref="K385:K387" si="133">SUM(H385:J385)</f>
        <v>0</v>
      </c>
      <c r="L385" s="33"/>
      <c r="M385" s="33"/>
      <c r="N385" s="33"/>
      <c r="O385" s="34">
        <f t="shared" ref="O385:O387" si="134">SUM(L385:N385)</f>
        <v>0</v>
      </c>
      <c r="P385" s="66"/>
      <c r="Q385" s="66"/>
      <c r="R385" s="66"/>
      <c r="S385" s="66">
        <f t="shared" ref="S385:S387" si="135">SUM(P385:R385)</f>
        <v>0</v>
      </c>
      <c r="T385" s="34">
        <f t="shared" si="131"/>
        <v>2208</v>
      </c>
    </row>
    <row r="386" spans="3:20" ht="15.75" x14ac:dyDescent="0.25">
      <c r="C386" s="5" t="s">
        <v>30</v>
      </c>
      <c r="D386" s="33">
        <v>13</v>
      </c>
      <c r="E386" s="33">
        <v>12</v>
      </c>
      <c r="F386" s="33">
        <v>27</v>
      </c>
      <c r="G386" s="34">
        <f t="shared" si="132"/>
        <v>52</v>
      </c>
      <c r="H386" s="33"/>
      <c r="I386" s="33"/>
      <c r="J386" s="33"/>
      <c r="K386" s="34">
        <f t="shared" si="133"/>
        <v>0</v>
      </c>
      <c r="L386" s="33"/>
      <c r="M386" s="33"/>
      <c r="N386" s="33"/>
      <c r="O386" s="34">
        <f t="shared" si="134"/>
        <v>0</v>
      </c>
      <c r="P386" s="66"/>
      <c r="Q386" s="66"/>
      <c r="R386" s="66"/>
      <c r="S386" s="66">
        <f t="shared" si="135"/>
        <v>0</v>
      </c>
      <c r="T386" s="34">
        <f t="shared" si="131"/>
        <v>52</v>
      </c>
    </row>
    <row r="387" spans="3:20" ht="15.75" x14ac:dyDescent="0.25">
      <c r="C387" s="5" t="s">
        <v>97</v>
      </c>
      <c r="D387" s="33">
        <v>50</v>
      </c>
      <c r="E387" s="33">
        <v>36</v>
      </c>
      <c r="F387" s="33">
        <v>54</v>
      </c>
      <c r="G387" s="34">
        <f t="shared" si="132"/>
        <v>140</v>
      </c>
      <c r="H387" s="33"/>
      <c r="I387" s="33"/>
      <c r="J387" s="33"/>
      <c r="K387" s="34">
        <f t="shared" si="133"/>
        <v>0</v>
      </c>
      <c r="L387" s="33"/>
      <c r="M387" s="33"/>
      <c r="N387" s="33"/>
      <c r="O387" s="34">
        <f t="shared" si="134"/>
        <v>0</v>
      </c>
      <c r="P387" s="68"/>
      <c r="Q387" s="68"/>
      <c r="R387" s="68"/>
      <c r="S387" s="66">
        <f t="shared" si="135"/>
        <v>0</v>
      </c>
      <c r="T387" s="34">
        <f t="shared" si="131"/>
        <v>140</v>
      </c>
    </row>
    <row r="388" spans="3:20" ht="15.75" x14ac:dyDescent="0.25">
      <c r="C388" s="55" t="s">
        <v>68</v>
      </c>
      <c r="D388" s="34">
        <f t="shared" ref="D388:T388" si="136">SUM(D384:D387)</f>
        <v>1147</v>
      </c>
      <c r="E388" s="34">
        <f t="shared" si="136"/>
        <v>849</v>
      </c>
      <c r="F388" s="34">
        <f t="shared" si="136"/>
        <v>927</v>
      </c>
      <c r="G388" s="34">
        <f t="shared" si="136"/>
        <v>2923</v>
      </c>
      <c r="H388" s="34">
        <f t="shared" si="136"/>
        <v>0</v>
      </c>
      <c r="I388" s="34">
        <f t="shared" si="136"/>
        <v>0</v>
      </c>
      <c r="J388" s="34">
        <f t="shared" si="136"/>
        <v>0</v>
      </c>
      <c r="K388" s="34">
        <f t="shared" si="136"/>
        <v>0</v>
      </c>
      <c r="L388" s="34">
        <f t="shared" si="136"/>
        <v>0</v>
      </c>
      <c r="M388" s="34">
        <f t="shared" si="136"/>
        <v>0</v>
      </c>
      <c r="N388" s="34">
        <f t="shared" si="136"/>
        <v>0</v>
      </c>
      <c r="O388" s="34">
        <f t="shared" si="136"/>
        <v>0</v>
      </c>
      <c r="P388" s="34">
        <f t="shared" si="136"/>
        <v>0</v>
      </c>
      <c r="Q388" s="34">
        <f t="shared" si="136"/>
        <v>0</v>
      </c>
      <c r="R388" s="34">
        <f t="shared" si="136"/>
        <v>0</v>
      </c>
      <c r="S388" s="34">
        <f t="shared" si="136"/>
        <v>0</v>
      </c>
      <c r="T388" s="34">
        <f t="shared" si="136"/>
        <v>2923</v>
      </c>
    </row>
    <row r="412" spans="3:3" x14ac:dyDescent="0.25">
      <c r="C412" s="1" t="s">
        <v>151</v>
      </c>
    </row>
    <row r="753" spans="4:20" x14ac:dyDescent="0.25">
      <c r="D753" s="7"/>
      <c r="E753" s="7"/>
      <c r="F753" s="7"/>
      <c r="G753" s="10"/>
      <c r="H753" s="7"/>
      <c r="I753" s="7"/>
      <c r="J753" s="7"/>
      <c r="K753" s="10"/>
      <c r="L753" s="7"/>
      <c r="M753" s="7"/>
      <c r="N753" s="7"/>
      <c r="O753" s="10"/>
      <c r="P753" s="26"/>
      <c r="Q753" s="26"/>
      <c r="R753" s="26"/>
      <c r="S753" s="84"/>
      <c r="T753" s="84"/>
    </row>
    <row r="754" spans="4:20" x14ac:dyDescent="0.25">
      <c r="D754" s="7"/>
      <c r="E754" s="7"/>
      <c r="F754" s="7"/>
      <c r="G754" s="10"/>
      <c r="H754" s="7"/>
      <c r="I754" s="7"/>
      <c r="J754" s="7"/>
      <c r="K754" s="10"/>
      <c r="L754" s="7"/>
      <c r="M754" s="7"/>
      <c r="N754" s="7"/>
      <c r="O754" s="10"/>
      <c r="P754" s="26"/>
      <c r="Q754" s="26"/>
      <c r="R754" s="26"/>
      <c r="S754" s="84"/>
      <c r="T754" s="84"/>
    </row>
    <row r="755" spans="4:20" x14ac:dyDescent="0.25">
      <c r="D755" s="7"/>
      <c r="E755" s="7"/>
      <c r="F755" s="7"/>
      <c r="G755" s="10"/>
      <c r="H755" s="7"/>
      <c r="I755" s="7"/>
      <c r="J755" s="7"/>
      <c r="K755" s="10"/>
      <c r="L755" s="7"/>
      <c r="M755" s="7"/>
      <c r="N755" s="7"/>
      <c r="O755" s="10"/>
      <c r="P755" s="26"/>
      <c r="Q755" s="26"/>
      <c r="R755" s="26"/>
      <c r="S755" s="84"/>
      <c r="T755" s="84"/>
    </row>
    <row r="756" spans="4:20" x14ac:dyDescent="0.25">
      <c r="D756" s="7"/>
      <c r="E756" s="7"/>
      <c r="F756" s="7"/>
      <c r="G756" s="10"/>
      <c r="H756" s="7"/>
      <c r="I756" s="7"/>
      <c r="J756" s="7"/>
      <c r="K756" s="10"/>
      <c r="L756" s="7"/>
      <c r="M756" s="7"/>
      <c r="N756" s="7"/>
      <c r="O756" s="10"/>
      <c r="P756" s="26"/>
      <c r="Q756" s="26"/>
      <c r="R756" s="26"/>
      <c r="S756" s="84"/>
      <c r="T756" s="84"/>
    </row>
    <row r="757" spans="4:20" x14ac:dyDescent="0.25">
      <c r="D757" s="7"/>
      <c r="E757" s="7"/>
      <c r="F757" s="7"/>
      <c r="G757" s="10"/>
      <c r="H757" s="7"/>
      <c r="I757" s="7"/>
      <c r="J757" s="7"/>
      <c r="K757" s="10"/>
      <c r="L757" s="7"/>
      <c r="M757" s="7"/>
      <c r="N757" s="7"/>
      <c r="O757" s="10"/>
      <c r="P757" s="26"/>
      <c r="Q757" s="26"/>
      <c r="R757" s="26"/>
      <c r="S757" s="84"/>
      <c r="T757" s="84"/>
    </row>
    <row r="758" spans="4:20" x14ac:dyDescent="0.25">
      <c r="D758" s="7"/>
      <c r="E758" s="7"/>
      <c r="F758" s="7"/>
      <c r="G758" s="10"/>
      <c r="H758" s="7"/>
      <c r="I758" s="7"/>
      <c r="J758" s="7"/>
      <c r="K758" s="10"/>
      <c r="L758" s="7"/>
      <c r="M758" s="7"/>
      <c r="N758" s="7"/>
      <c r="O758" s="10"/>
      <c r="P758" s="26"/>
      <c r="Q758" s="26"/>
      <c r="R758" s="26"/>
      <c r="S758" s="84"/>
      <c r="T758" s="84"/>
    </row>
    <row r="759" spans="4:20" x14ac:dyDescent="0.25">
      <c r="D759" s="7"/>
      <c r="E759" s="7"/>
      <c r="F759" s="7"/>
      <c r="G759" s="10"/>
      <c r="H759" s="7"/>
      <c r="I759" s="7"/>
      <c r="J759" s="7"/>
      <c r="K759" s="10"/>
      <c r="L759" s="7"/>
      <c r="M759" s="7"/>
      <c r="N759" s="7"/>
      <c r="O759" s="10"/>
      <c r="P759" s="26"/>
      <c r="Q759" s="26"/>
      <c r="R759" s="26"/>
      <c r="S759" s="84"/>
      <c r="T759" s="84"/>
    </row>
    <row r="760" spans="4:20" x14ac:dyDescent="0.25">
      <c r="D760" s="7"/>
      <c r="E760" s="7"/>
      <c r="F760" s="7"/>
      <c r="G760" s="10"/>
      <c r="H760" s="7"/>
      <c r="I760" s="7"/>
      <c r="J760" s="7"/>
      <c r="K760" s="10"/>
      <c r="L760" s="7"/>
      <c r="M760" s="7"/>
      <c r="N760" s="7"/>
      <c r="O760" s="10"/>
      <c r="P760" s="26"/>
      <c r="Q760" s="26"/>
      <c r="R760" s="26"/>
      <c r="S760" s="84"/>
      <c r="T760" s="84"/>
    </row>
    <row r="761" spans="4:20" x14ac:dyDescent="0.25">
      <c r="D761" s="7"/>
      <c r="E761" s="7"/>
      <c r="F761" s="7"/>
      <c r="G761" s="10"/>
      <c r="H761" s="7"/>
      <c r="I761" s="7"/>
      <c r="J761" s="7"/>
      <c r="K761" s="10"/>
      <c r="L761" s="7"/>
      <c r="M761" s="7"/>
      <c r="N761" s="7"/>
      <c r="O761" s="10"/>
      <c r="P761" s="26"/>
      <c r="Q761" s="26"/>
      <c r="R761" s="26"/>
      <c r="S761" s="84"/>
      <c r="T761" s="84"/>
    </row>
    <row r="762" spans="4:20" x14ac:dyDescent="0.25">
      <c r="D762" s="7"/>
      <c r="E762" s="7"/>
      <c r="F762" s="7"/>
      <c r="G762" s="10"/>
      <c r="H762" s="7"/>
      <c r="I762" s="7"/>
      <c r="J762" s="7"/>
      <c r="K762" s="10"/>
      <c r="L762" s="7"/>
      <c r="M762" s="7"/>
      <c r="N762" s="7"/>
      <c r="O762" s="10"/>
      <c r="P762" s="26"/>
      <c r="Q762" s="26"/>
      <c r="R762" s="26"/>
      <c r="S762" s="84"/>
      <c r="T762" s="84"/>
    </row>
    <row r="763" spans="4:20" x14ac:dyDescent="0.25">
      <c r="D763" s="7"/>
      <c r="E763" s="7"/>
      <c r="F763" s="7"/>
      <c r="G763" s="10"/>
      <c r="H763" s="7"/>
      <c r="I763" s="7"/>
      <c r="J763" s="7"/>
      <c r="K763" s="10"/>
      <c r="L763" s="7"/>
      <c r="M763" s="7"/>
      <c r="N763" s="7"/>
      <c r="O763" s="10"/>
      <c r="P763" s="26"/>
      <c r="Q763" s="26"/>
      <c r="R763" s="26"/>
      <c r="S763" s="84"/>
      <c r="T763" s="84"/>
    </row>
    <row r="764" spans="4:20" x14ac:dyDescent="0.25">
      <c r="D764" s="7"/>
      <c r="E764" s="7"/>
      <c r="F764" s="7"/>
      <c r="G764" s="10"/>
      <c r="H764" s="7"/>
      <c r="I764" s="7"/>
      <c r="J764" s="7"/>
      <c r="K764" s="10"/>
      <c r="L764" s="7"/>
      <c r="M764" s="7"/>
      <c r="N764" s="7"/>
      <c r="O764" s="10"/>
      <c r="P764" s="26"/>
      <c r="Q764" s="26"/>
      <c r="R764" s="26"/>
      <c r="S764" s="84"/>
      <c r="T764" s="84"/>
    </row>
    <row r="765" spans="4:20" x14ac:dyDescent="0.25">
      <c r="D765" s="7"/>
      <c r="E765" s="7"/>
      <c r="F765" s="7"/>
      <c r="G765" s="10"/>
      <c r="H765" s="7"/>
      <c r="I765" s="7"/>
      <c r="J765" s="7"/>
      <c r="K765" s="10"/>
      <c r="L765" s="7"/>
      <c r="M765" s="7"/>
      <c r="N765" s="7"/>
      <c r="O765" s="10"/>
      <c r="P765" s="26"/>
      <c r="Q765" s="26"/>
      <c r="R765" s="26"/>
      <c r="S765" s="84"/>
      <c r="T765" s="84"/>
    </row>
    <row r="766" spans="4:20" x14ac:dyDescent="0.25">
      <c r="D766" s="7"/>
      <c r="E766" s="7"/>
      <c r="F766" s="7"/>
      <c r="G766" s="10"/>
      <c r="H766" s="7"/>
      <c r="I766" s="7"/>
      <c r="J766" s="7"/>
      <c r="K766" s="10"/>
      <c r="L766" s="7"/>
      <c r="M766" s="7"/>
      <c r="N766" s="7"/>
      <c r="O766" s="10"/>
      <c r="P766" s="26"/>
      <c r="Q766" s="26"/>
      <c r="R766" s="26"/>
      <c r="S766" s="84"/>
      <c r="T766" s="84"/>
    </row>
    <row r="767" spans="4:20" x14ac:dyDescent="0.25">
      <c r="D767" s="7"/>
      <c r="E767" s="7"/>
      <c r="F767" s="7"/>
      <c r="G767" s="10"/>
      <c r="H767" s="7"/>
      <c r="I767" s="7"/>
      <c r="J767" s="7"/>
      <c r="K767" s="10"/>
      <c r="L767" s="7"/>
      <c r="M767" s="7"/>
      <c r="N767" s="7"/>
      <c r="O767" s="10"/>
      <c r="P767" s="26"/>
      <c r="Q767" s="26"/>
      <c r="R767" s="26"/>
      <c r="S767" s="84"/>
      <c r="T767" s="84"/>
    </row>
    <row r="768" spans="4:20" x14ac:dyDescent="0.25">
      <c r="D768" s="7"/>
      <c r="E768" s="7"/>
      <c r="F768" s="7"/>
      <c r="G768" s="10"/>
      <c r="H768" s="7"/>
      <c r="I768" s="7"/>
      <c r="J768" s="7"/>
      <c r="K768" s="10"/>
      <c r="L768" s="7"/>
      <c r="M768" s="7"/>
      <c r="N768" s="7"/>
      <c r="O768" s="10"/>
      <c r="P768" s="26"/>
      <c r="Q768" s="26"/>
      <c r="R768" s="26"/>
      <c r="S768" s="84"/>
      <c r="T768" s="84"/>
    </row>
    <row r="769" spans="4:20" x14ac:dyDescent="0.25">
      <c r="D769" s="7"/>
      <c r="E769" s="7"/>
      <c r="F769" s="7"/>
      <c r="G769" s="10"/>
      <c r="H769" s="7"/>
      <c r="I769" s="7"/>
      <c r="J769" s="7"/>
      <c r="K769" s="10"/>
      <c r="L769" s="7"/>
      <c r="M769" s="7"/>
      <c r="N769" s="7"/>
      <c r="O769" s="10"/>
      <c r="P769" s="26"/>
      <c r="Q769" s="26"/>
      <c r="R769" s="26"/>
      <c r="S769" s="84"/>
      <c r="T769" s="84"/>
    </row>
    <row r="770" spans="4:20" x14ac:dyDescent="0.25">
      <c r="D770" s="7"/>
      <c r="E770" s="7"/>
      <c r="F770" s="7"/>
      <c r="G770" s="10"/>
      <c r="H770" s="7"/>
      <c r="I770" s="7"/>
      <c r="J770" s="7"/>
      <c r="K770" s="10"/>
      <c r="L770" s="7"/>
      <c r="M770" s="7"/>
      <c r="N770" s="7"/>
      <c r="O770" s="10"/>
      <c r="P770" s="26"/>
      <c r="Q770" s="26"/>
      <c r="R770" s="26"/>
      <c r="S770" s="84"/>
      <c r="T770" s="84"/>
    </row>
    <row r="771" spans="4:20" x14ac:dyDescent="0.25">
      <c r="D771" s="7"/>
      <c r="E771" s="7"/>
      <c r="F771" s="7"/>
      <c r="G771" s="10"/>
      <c r="H771" s="7"/>
      <c r="I771" s="7"/>
      <c r="J771" s="7"/>
      <c r="K771" s="10"/>
      <c r="L771" s="7"/>
      <c r="M771" s="7"/>
      <c r="N771" s="7"/>
      <c r="O771" s="10"/>
      <c r="P771" s="26"/>
      <c r="Q771" s="26"/>
      <c r="R771" s="26"/>
      <c r="S771" s="84"/>
      <c r="T771" s="84"/>
    </row>
    <row r="772" spans="4:20" x14ac:dyDescent="0.25">
      <c r="D772" s="7"/>
      <c r="E772" s="7"/>
      <c r="F772" s="7"/>
      <c r="G772" s="10"/>
      <c r="H772" s="7"/>
      <c r="I772" s="7"/>
      <c r="J772" s="7"/>
      <c r="K772" s="10"/>
      <c r="L772" s="7"/>
      <c r="M772" s="7"/>
      <c r="N772" s="7"/>
      <c r="O772" s="10"/>
      <c r="P772" s="26"/>
      <c r="Q772" s="26"/>
      <c r="R772" s="26"/>
      <c r="S772" s="84"/>
      <c r="T772" s="84"/>
    </row>
    <row r="773" spans="4:20" x14ac:dyDescent="0.25">
      <c r="D773" s="7"/>
      <c r="E773" s="7"/>
      <c r="F773" s="7"/>
      <c r="G773" s="10"/>
      <c r="H773" s="7"/>
      <c r="I773" s="7"/>
      <c r="J773" s="7"/>
      <c r="K773" s="10"/>
      <c r="L773" s="7"/>
      <c r="M773" s="7"/>
      <c r="N773" s="7"/>
      <c r="O773" s="10"/>
      <c r="P773" s="26"/>
      <c r="Q773" s="26"/>
      <c r="R773" s="26"/>
      <c r="S773" s="84"/>
      <c r="T773" s="84"/>
    </row>
    <row r="774" spans="4:20" x14ac:dyDescent="0.25">
      <c r="D774" s="7"/>
      <c r="E774" s="7"/>
      <c r="F774" s="7"/>
      <c r="G774" s="10"/>
      <c r="H774" s="7"/>
      <c r="I774" s="7"/>
      <c r="J774" s="7"/>
      <c r="K774" s="10"/>
      <c r="L774" s="7"/>
      <c r="M774" s="7"/>
      <c r="N774" s="7"/>
      <c r="O774" s="10"/>
      <c r="P774" s="26"/>
      <c r="Q774" s="26"/>
      <c r="R774" s="26"/>
      <c r="S774" s="84"/>
      <c r="T774" s="84"/>
    </row>
    <row r="775" spans="4:20" x14ac:dyDescent="0.25">
      <c r="D775" s="7"/>
      <c r="E775" s="7"/>
      <c r="F775" s="7"/>
      <c r="G775" s="10"/>
      <c r="H775" s="7"/>
      <c r="I775" s="7"/>
      <c r="J775" s="7"/>
      <c r="K775" s="10"/>
      <c r="L775" s="7"/>
      <c r="M775" s="7"/>
      <c r="N775" s="7"/>
      <c r="O775" s="10"/>
      <c r="P775" s="26"/>
      <c r="Q775" s="26"/>
      <c r="R775" s="26"/>
      <c r="S775" s="84"/>
      <c r="T775" s="84"/>
    </row>
    <row r="776" spans="4:20" x14ac:dyDescent="0.25">
      <c r="D776" s="7"/>
      <c r="E776" s="7"/>
      <c r="F776" s="7"/>
      <c r="G776" s="10"/>
      <c r="H776" s="7"/>
      <c r="I776" s="7"/>
      <c r="J776" s="7"/>
      <c r="K776" s="10"/>
      <c r="L776" s="7"/>
      <c r="M776" s="7"/>
      <c r="N776" s="7"/>
      <c r="O776" s="10"/>
      <c r="P776" s="26"/>
      <c r="Q776" s="26"/>
      <c r="R776" s="26"/>
      <c r="S776" s="84"/>
      <c r="T776" s="84"/>
    </row>
    <row r="777" spans="4:20" x14ac:dyDescent="0.25">
      <c r="D777" s="7"/>
      <c r="E777" s="7"/>
      <c r="F777" s="7"/>
      <c r="G777" s="10"/>
      <c r="H777" s="7"/>
      <c r="I777" s="7"/>
      <c r="J777" s="7"/>
      <c r="K777" s="10"/>
      <c r="L777" s="7"/>
      <c r="M777" s="7"/>
      <c r="N777" s="7"/>
      <c r="O777" s="10"/>
      <c r="P777" s="26"/>
      <c r="Q777" s="26"/>
      <c r="R777" s="26"/>
      <c r="S777" s="84"/>
      <c r="T777" s="84"/>
    </row>
    <row r="778" spans="4:20" x14ac:dyDescent="0.25">
      <c r="D778" s="7"/>
      <c r="E778" s="7"/>
      <c r="F778" s="7"/>
      <c r="G778" s="10"/>
      <c r="H778" s="7"/>
      <c r="I778" s="7"/>
      <c r="J778" s="7"/>
      <c r="K778" s="10"/>
      <c r="L778" s="7"/>
      <c r="M778" s="7"/>
      <c r="N778" s="7"/>
      <c r="O778" s="10"/>
      <c r="P778" s="26"/>
      <c r="Q778" s="26"/>
      <c r="R778" s="26"/>
      <c r="S778" s="84"/>
      <c r="T778" s="84"/>
    </row>
    <row r="779" spans="4:20" x14ac:dyDescent="0.25">
      <c r="D779" s="7"/>
      <c r="E779" s="7"/>
      <c r="F779" s="7"/>
      <c r="G779" s="10"/>
      <c r="H779" s="7"/>
      <c r="I779" s="7"/>
      <c r="J779" s="7"/>
      <c r="K779" s="10"/>
      <c r="L779" s="7"/>
      <c r="M779" s="7"/>
      <c r="N779" s="7"/>
      <c r="O779" s="10"/>
      <c r="P779" s="26"/>
      <c r="Q779" s="26"/>
      <c r="R779" s="26"/>
      <c r="S779" s="84"/>
      <c r="T779" s="84"/>
    </row>
    <row r="780" spans="4:20" x14ac:dyDescent="0.25">
      <c r="D780" s="7"/>
      <c r="E780" s="7"/>
      <c r="F780" s="7"/>
      <c r="G780" s="10"/>
      <c r="H780" s="7"/>
      <c r="I780" s="7"/>
      <c r="J780" s="7"/>
      <c r="K780" s="10"/>
      <c r="L780" s="7"/>
      <c r="M780" s="7"/>
      <c r="N780" s="7"/>
      <c r="O780" s="10"/>
      <c r="P780" s="26"/>
      <c r="Q780" s="26"/>
      <c r="R780" s="26"/>
      <c r="S780" s="84"/>
      <c r="T780" s="84"/>
    </row>
    <row r="781" spans="4:20" x14ac:dyDescent="0.25">
      <c r="D781" s="7"/>
      <c r="E781" s="7"/>
      <c r="F781" s="7"/>
      <c r="G781" s="10"/>
      <c r="H781" s="7"/>
      <c r="I781" s="7"/>
      <c r="J781" s="7"/>
      <c r="K781" s="10"/>
      <c r="L781" s="7"/>
      <c r="M781" s="7"/>
      <c r="N781" s="7"/>
      <c r="O781" s="10"/>
      <c r="P781" s="26"/>
      <c r="Q781" s="26"/>
      <c r="R781" s="26"/>
      <c r="S781" s="84"/>
      <c r="T781" s="84"/>
    </row>
    <row r="782" spans="4:20" x14ac:dyDescent="0.25">
      <c r="D782" s="7"/>
      <c r="E782" s="7"/>
      <c r="F782" s="7"/>
      <c r="G782" s="10"/>
      <c r="H782" s="7"/>
      <c r="I782" s="7"/>
      <c r="J782" s="7"/>
      <c r="K782" s="10"/>
      <c r="L782" s="7"/>
      <c r="M782" s="7"/>
      <c r="N782" s="7"/>
      <c r="O782" s="10"/>
      <c r="P782" s="26"/>
      <c r="Q782" s="26"/>
      <c r="R782" s="26"/>
      <c r="S782" s="84"/>
      <c r="T782" s="84"/>
    </row>
    <row r="783" spans="4:20" x14ac:dyDescent="0.25">
      <c r="D783" s="7"/>
      <c r="E783" s="7"/>
      <c r="F783" s="7"/>
      <c r="G783" s="10"/>
      <c r="H783" s="7"/>
      <c r="I783" s="7"/>
      <c r="J783" s="7"/>
      <c r="K783" s="10"/>
      <c r="L783" s="7"/>
      <c r="M783" s="7"/>
      <c r="N783" s="7"/>
      <c r="O783" s="10"/>
      <c r="P783" s="26"/>
      <c r="Q783" s="26"/>
      <c r="R783" s="26"/>
      <c r="S783" s="84"/>
      <c r="T783" s="84"/>
    </row>
    <row r="784" spans="4:20" x14ac:dyDescent="0.25">
      <c r="D784" s="7"/>
      <c r="E784" s="7"/>
      <c r="F784" s="7"/>
      <c r="G784" s="10"/>
      <c r="H784" s="7"/>
      <c r="I784" s="7"/>
      <c r="J784" s="7"/>
      <c r="K784" s="10"/>
      <c r="L784" s="7"/>
      <c r="M784" s="7"/>
      <c r="N784" s="7"/>
      <c r="O784" s="10"/>
      <c r="P784" s="26"/>
      <c r="Q784" s="26"/>
      <c r="R784" s="26"/>
      <c r="S784" s="84"/>
      <c r="T784" s="84"/>
    </row>
    <row r="785" spans="4:20" x14ac:dyDescent="0.25">
      <c r="D785" s="7"/>
      <c r="E785" s="7"/>
      <c r="F785" s="7"/>
      <c r="G785" s="10"/>
      <c r="H785" s="7"/>
      <c r="I785" s="7"/>
      <c r="J785" s="7"/>
      <c r="K785" s="10"/>
      <c r="L785" s="7"/>
      <c r="M785" s="7"/>
      <c r="N785" s="7"/>
      <c r="O785" s="10"/>
      <c r="P785" s="26"/>
      <c r="Q785" s="26"/>
      <c r="R785" s="26"/>
      <c r="S785" s="84"/>
      <c r="T785" s="84"/>
    </row>
    <row r="786" spans="4:20" x14ac:dyDescent="0.25">
      <c r="D786" s="7"/>
      <c r="E786" s="7"/>
      <c r="F786" s="7"/>
      <c r="G786" s="10"/>
      <c r="H786" s="7"/>
      <c r="I786" s="7"/>
      <c r="J786" s="7"/>
      <c r="K786" s="10"/>
      <c r="L786" s="7"/>
      <c r="M786" s="7"/>
      <c r="N786" s="7"/>
      <c r="O786" s="10"/>
      <c r="P786" s="26"/>
      <c r="Q786" s="26"/>
      <c r="R786" s="26"/>
      <c r="S786" s="84"/>
      <c r="T786" s="84"/>
    </row>
    <row r="787" spans="4:20" x14ac:dyDescent="0.25">
      <c r="D787" s="7"/>
      <c r="E787" s="7"/>
      <c r="F787" s="7"/>
      <c r="G787" s="10"/>
      <c r="H787" s="7"/>
      <c r="I787" s="7"/>
      <c r="J787" s="7"/>
      <c r="K787" s="10"/>
      <c r="L787" s="7"/>
      <c r="M787" s="7"/>
      <c r="N787" s="7"/>
      <c r="O787" s="10"/>
      <c r="P787" s="26"/>
      <c r="Q787" s="26"/>
      <c r="R787" s="26"/>
      <c r="S787" s="84"/>
      <c r="T787" s="84"/>
    </row>
    <row r="788" spans="4:20" x14ac:dyDescent="0.25">
      <c r="D788" s="7"/>
      <c r="E788" s="7"/>
      <c r="F788" s="7"/>
      <c r="G788" s="10"/>
      <c r="H788" s="7"/>
      <c r="I788" s="7"/>
      <c r="J788" s="7"/>
      <c r="K788" s="10"/>
      <c r="L788" s="7"/>
      <c r="M788" s="7"/>
      <c r="N788" s="7"/>
      <c r="O788" s="10"/>
      <c r="P788" s="26"/>
      <c r="Q788" s="26"/>
      <c r="R788" s="26"/>
      <c r="S788" s="84"/>
      <c r="T788" s="84"/>
    </row>
    <row r="789" spans="4:20" x14ac:dyDescent="0.25">
      <c r="D789" s="7"/>
      <c r="E789" s="7"/>
      <c r="F789" s="7"/>
      <c r="G789" s="10"/>
      <c r="H789" s="7"/>
      <c r="I789" s="7"/>
      <c r="J789" s="7"/>
      <c r="K789" s="10"/>
      <c r="L789" s="7"/>
      <c r="M789" s="7"/>
      <c r="N789" s="7"/>
      <c r="O789" s="10"/>
      <c r="P789" s="26"/>
      <c r="Q789" s="26"/>
      <c r="R789" s="26"/>
      <c r="S789" s="84"/>
      <c r="T789" s="84"/>
    </row>
    <row r="790" spans="4:20" x14ac:dyDescent="0.25">
      <c r="D790" s="7"/>
      <c r="E790" s="7"/>
      <c r="F790" s="7"/>
      <c r="G790" s="10"/>
      <c r="H790" s="7"/>
      <c r="I790" s="7"/>
      <c r="J790" s="7"/>
      <c r="K790" s="10"/>
      <c r="L790" s="7"/>
      <c r="M790" s="7"/>
      <c r="N790" s="7"/>
      <c r="O790" s="10"/>
      <c r="P790" s="26"/>
      <c r="Q790" s="26"/>
      <c r="R790" s="26"/>
      <c r="S790" s="84"/>
      <c r="T790" s="84"/>
    </row>
    <row r="791" spans="4:20" x14ac:dyDescent="0.25">
      <c r="D791" s="7"/>
      <c r="E791" s="7"/>
      <c r="F791" s="7"/>
      <c r="G791" s="10"/>
      <c r="H791" s="7"/>
      <c r="I791" s="7"/>
      <c r="J791" s="7"/>
      <c r="K791" s="10"/>
      <c r="L791" s="7"/>
      <c r="M791" s="7"/>
      <c r="N791" s="7"/>
      <c r="O791" s="10"/>
      <c r="P791" s="26"/>
      <c r="Q791" s="26"/>
      <c r="R791" s="26"/>
      <c r="S791" s="84"/>
      <c r="T791" s="84"/>
    </row>
    <row r="792" spans="4:20" x14ac:dyDescent="0.25">
      <c r="D792" s="7"/>
      <c r="E792" s="7"/>
      <c r="F792" s="7"/>
      <c r="G792" s="10"/>
      <c r="H792" s="7"/>
      <c r="I792" s="7"/>
      <c r="J792" s="7"/>
      <c r="K792" s="10"/>
      <c r="L792" s="7"/>
      <c r="M792" s="7"/>
      <c r="N792" s="7"/>
      <c r="O792" s="10"/>
      <c r="P792" s="26"/>
      <c r="Q792" s="26"/>
      <c r="R792" s="26"/>
      <c r="S792" s="84"/>
      <c r="T792" s="84"/>
    </row>
    <row r="793" spans="4:20" x14ac:dyDescent="0.25">
      <c r="D793" s="7"/>
      <c r="E793" s="7"/>
      <c r="F793" s="7"/>
      <c r="G793" s="10"/>
      <c r="H793" s="7"/>
      <c r="I793" s="7"/>
      <c r="J793" s="7"/>
      <c r="K793" s="10"/>
      <c r="L793" s="7"/>
      <c r="M793" s="7"/>
      <c r="N793" s="7"/>
      <c r="O793" s="10"/>
      <c r="P793" s="26"/>
      <c r="Q793" s="26"/>
      <c r="R793" s="26"/>
      <c r="S793" s="84"/>
      <c r="T793" s="84"/>
    </row>
    <row r="794" spans="4:20" x14ac:dyDescent="0.25">
      <c r="D794" s="7"/>
      <c r="E794" s="7"/>
      <c r="F794" s="7"/>
      <c r="G794" s="10"/>
      <c r="H794" s="7"/>
      <c r="I794" s="7"/>
      <c r="J794" s="7"/>
      <c r="K794" s="10"/>
      <c r="L794" s="7"/>
      <c r="M794" s="7"/>
      <c r="N794" s="7"/>
      <c r="O794" s="10"/>
      <c r="P794" s="26"/>
      <c r="Q794" s="26"/>
      <c r="R794" s="26"/>
      <c r="S794" s="84"/>
      <c r="T794" s="84"/>
    </row>
    <row r="977" ht="17.25" customHeight="1" x14ac:dyDescent="0.25"/>
  </sheetData>
  <mergeCells count="147">
    <mergeCell ref="C370:C371"/>
    <mergeCell ref="D370:G370"/>
    <mergeCell ref="H370:K370"/>
    <mergeCell ref="L370:O370"/>
    <mergeCell ref="P370:S370"/>
    <mergeCell ref="T370:T371"/>
    <mergeCell ref="C381:T381"/>
    <mergeCell ref="D382:G382"/>
    <mergeCell ref="H382:K382"/>
    <mergeCell ref="L382:O382"/>
    <mergeCell ref="P382:S382"/>
    <mergeCell ref="T382:T383"/>
    <mergeCell ref="C382:C383"/>
    <mergeCell ref="C357:T357"/>
    <mergeCell ref="D358:G358"/>
    <mergeCell ref="H358:K358"/>
    <mergeCell ref="L358:O358"/>
    <mergeCell ref="P358:S358"/>
    <mergeCell ref="T358:T359"/>
    <mergeCell ref="C358:C359"/>
    <mergeCell ref="C369:T369"/>
    <mergeCell ref="C339:T339"/>
    <mergeCell ref="D340:G340"/>
    <mergeCell ref="H340:K340"/>
    <mergeCell ref="L340:O340"/>
    <mergeCell ref="P340:S340"/>
    <mergeCell ref="T340:T341"/>
    <mergeCell ref="C300:T300"/>
    <mergeCell ref="D301:G301"/>
    <mergeCell ref="H301:K301"/>
    <mergeCell ref="L301:O301"/>
    <mergeCell ref="P301:S301"/>
    <mergeCell ref="T301:T302"/>
    <mergeCell ref="C301:C302"/>
    <mergeCell ref="C340:C341"/>
    <mergeCell ref="C281:T281"/>
    <mergeCell ref="D282:G282"/>
    <mergeCell ref="H282:K282"/>
    <mergeCell ref="L282:O282"/>
    <mergeCell ref="P282:S282"/>
    <mergeCell ref="T282:T283"/>
    <mergeCell ref="C318:T318"/>
    <mergeCell ref="C319:C320"/>
    <mergeCell ref="D319:G319"/>
    <mergeCell ref="H319:K319"/>
    <mergeCell ref="L319:O319"/>
    <mergeCell ref="P319:S319"/>
    <mergeCell ref="T319:T320"/>
    <mergeCell ref="C262:T262"/>
    <mergeCell ref="D263:G263"/>
    <mergeCell ref="H263:K263"/>
    <mergeCell ref="L263:O263"/>
    <mergeCell ref="P263:S263"/>
    <mergeCell ref="T263:T264"/>
    <mergeCell ref="C263:C264"/>
    <mergeCell ref="C282:C283"/>
    <mergeCell ref="C244:T244"/>
    <mergeCell ref="D245:G245"/>
    <mergeCell ref="H245:K245"/>
    <mergeCell ref="L245:O245"/>
    <mergeCell ref="P245:S245"/>
    <mergeCell ref="T245:T246"/>
    <mergeCell ref="C224:T224"/>
    <mergeCell ref="D225:G225"/>
    <mergeCell ref="H225:K225"/>
    <mergeCell ref="L225:O225"/>
    <mergeCell ref="P225:S225"/>
    <mergeCell ref="T225:T226"/>
    <mergeCell ref="C225:C226"/>
    <mergeCell ref="C245:C246"/>
    <mergeCell ref="C205:T205"/>
    <mergeCell ref="D206:G206"/>
    <mergeCell ref="H206:K206"/>
    <mergeCell ref="L206:O206"/>
    <mergeCell ref="P206:S206"/>
    <mergeCell ref="T206:T207"/>
    <mergeCell ref="C184:T184"/>
    <mergeCell ref="D185:G185"/>
    <mergeCell ref="H185:K185"/>
    <mergeCell ref="L185:O185"/>
    <mergeCell ref="P185:S185"/>
    <mergeCell ref="T185:T186"/>
    <mergeCell ref="C185:C186"/>
    <mergeCell ref="C206:C207"/>
    <mergeCell ref="C164:T164"/>
    <mergeCell ref="D165:G165"/>
    <mergeCell ref="H165:K165"/>
    <mergeCell ref="L165:O165"/>
    <mergeCell ref="P165:S165"/>
    <mergeCell ref="T165:T166"/>
    <mergeCell ref="C144:T144"/>
    <mergeCell ref="D145:G145"/>
    <mergeCell ref="H145:K145"/>
    <mergeCell ref="L145:O145"/>
    <mergeCell ref="P145:S145"/>
    <mergeCell ref="T145:T146"/>
    <mergeCell ref="C145:C146"/>
    <mergeCell ref="C165:C166"/>
    <mergeCell ref="C121:T121"/>
    <mergeCell ref="D122:G122"/>
    <mergeCell ref="H122:K122"/>
    <mergeCell ref="L122:O122"/>
    <mergeCell ref="P122:S122"/>
    <mergeCell ref="T122:T123"/>
    <mergeCell ref="C104:T104"/>
    <mergeCell ref="D105:G105"/>
    <mergeCell ref="H105:K105"/>
    <mergeCell ref="L105:O105"/>
    <mergeCell ref="P105:S105"/>
    <mergeCell ref="T105:T106"/>
    <mergeCell ref="C105:C106"/>
    <mergeCell ref="C122:C123"/>
    <mergeCell ref="C91:T91"/>
    <mergeCell ref="D92:G92"/>
    <mergeCell ref="H92:K92"/>
    <mergeCell ref="L92:O92"/>
    <mergeCell ref="P92:S92"/>
    <mergeCell ref="T92:T93"/>
    <mergeCell ref="C80:T80"/>
    <mergeCell ref="D81:G81"/>
    <mergeCell ref="H81:K81"/>
    <mergeCell ref="L81:O81"/>
    <mergeCell ref="P81:S81"/>
    <mergeCell ref="T81:T82"/>
    <mergeCell ref="C81:C82"/>
    <mergeCell ref="C92:C93"/>
    <mergeCell ref="D69:G69"/>
    <mergeCell ref="H69:K69"/>
    <mergeCell ref="L69:O69"/>
    <mergeCell ref="P69:S69"/>
    <mergeCell ref="T69:T70"/>
    <mergeCell ref="C38:T38"/>
    <mergeCell ref="D39:G39"/>
    <mergeCell ref="H39:K39"/>
    <mergeCell ref="L39:O39"/>
    <mergeCell ref="P39:S39"/>
    <mergeCell ref="T39:T40"/>
    <mergeCell ref="C69:C70"/>
    <mergeCell ref="C4:T4"/>
    <mergeCell ref="T5:T6"/>
    <mergeCell ref="D5:G5"/>
    <mergeCell ref="H5:K5"/>
    <mergeCell ref="L5:O5"/>
    <mergeCell ref="P5:S5"/>
    <mergeCell ref="C5:C6"/>
    <mergeCell ref="C39:C40"/>
    <mergeCell ref="C68:T68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310"/>
  <sheetViews>
    <sheetView showGridLines="0" view="pageBreakPreview" topLeftCell="B1" zoomScaleNormal="50" zoomScaleSheetLayoutView="100" workbookViewId="0">
      <selection activeCell="B21" sqref="B21"/>
    </sheetView>
  </sheetViews>
  <sheetFormatPr baseColWidth="10" defaultColWidth="11.42578125" defaultRowHeight="15" x14ac:dyDescent="0.25"/>
  <cols>
    <col min="1" max="1" width="25.7109375" customWidth="1"/>
    <col min="2" max="2" width="67.7109375" style="1" customWidth="1"/>
    <col min="3" max="11" width="11.42578125" customWidth="1"/>
    <col min="12" max="12" width="15" customWidth="1"/>
    <col min="13" max="13" width="17.85546875" customWidth="1"/>
    <col min="14" max="14" width="13.42578125" customWidth="1"/>
    <col min="16" max="16" width="16.5703125" bestFit="1" customWidth="1"/>
    <col min="19" max="19" width="26.85546875" bestFit="1" customWidth="1"/>
  </cols>
  <sheetData>
    <row r="6" spans="2:19" ht="15.75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2:19" ht="16.5" thickBot="1" x14ac:dyDescent="0.3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2:19" ht="15.75" x14ac:dyDescent="0.25">
      <c r="B8" s="111" t="s">
        <v>98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3"/>
    </row>
    <row r="9" spans="2:19" ht="15.75" x14ac:dyDescent="0.25">
      <c r="B9" s="109" t="s">
        <v>147</v>
      </c>
      <c r="C9" s="106" t="s">
        <v>2</v>
      </c>
      <c r="D9" s="106"/>
      <c r="E9" s="106"/>
      <c r="F9" s="106"/>
      <c r="G9" s="106" t="s">
        <v>3</v>
      </c>
      <c r="H9" s="106"/>
      <c r="I9" s="106"/>
      <c r="J9" s="106"/>
      <c r="K9" s="106" t="s">
        <v>4</v>
      </c>
      <c r="L9" s="106"/>
      <c r="M9" s="106"/>
      <c r="N9" s="106"/>
      <c r="O9" s="106" t="s">
        <v>5</v>
      </c>
      <c r="P9" s="106"/>
      <c r="Q9" s="106"/>
      <c r="R9" s="106"/>
      <c r="S9" s="107" t="s">
        <v>6</v>
      </c>
    </row>
    <row r="10" spans="2:19" ht="16.5" thickBot="1" x14ac:dyDescent="0.3">
      <c r="B10" s="110"/>
      <c r="C10" s="50" t="s">
        <v>7</v>
      </c>
      <c r="D10" s="50" t="s">
        <v>8</v>
      </c>
      <c r="E10" s="50" t="s">
        <v>9</v>
      </c>
      <c r="F10" s="50" t="s">
        <v>10</v>
      </c>
      <c r="G10" s="50" t="s">
        <v>11</v>
      </c>
      <c r="H10" s="50" t="s">
        <v>12</v>
      </c>
      <c r="I10" s="50" t="s">
        <v>13</v>
      </c>
      <c r="J10" s="50" t="s">
        <v>14</v>
      </c>
      <c r="K10" s="50" t="s">
        <v>15</v>
      </c>
      <c r="L10" s="50" t="s">
        <v>16</v>
      </c>
      <c r="M10" s="50" t="s">
        <v>17</v>
      </c>
      <c r="N10" s="50" t="s">
        <v>18</v>
      </c>
      <c r="O10" s="50" t="s">
        <v>19</v>
      </c>
      <c r="P10" s="50" t="s">
        <v>20</v>
      </c>
      <c r="Q10" s="50" t="s">
        <v>21</v>
      </c>
      <c r="R10" s="50" t="s">
        <v>22</v>
      </c>
      <c r="S10" s="108"/>
    </row>
    <row r="11" spans="2:19" s="40" customFormat="1" ht="15.75" x14ac:dyDescent="0.25">
      <c r="B11" s="31" t="s">
        <v>99</v>
      </c>
      <c r="C11" s="25">
        <v>31</v>
      </c>
      <c r="D11" s="25">
        <v>10</v>
      </c>
      <c r="E11" s="25">
        <v>114</v>
      </c>
      <c r="F11" s="23">
        <f t="shared" ref="F11:F15" si="0">E11+D11+C11</f>
        <v>155</v>
      </c>
      <c r="G11" s="25"/>
      <c r="H11" s="25"/>
      <c r="I11" s="25"/>
      <c r="J11" s="23">
        <f>G11+H11+I11</f>
        <v>0</v>
      </c>
      <c r="K11" s="25"/>
      <c r="L11" s="25"/>
      <c r="M11" s="25"/>
      <c r="N11" s="23">
        <f>SUM(K11:M11)</f>
        <v>0</v>
      </c>
      <c r="O11" s="25"/>
      <c r="P11" s="25"/>
      <c r="Q11" s="25"/>
      <c r="R11" s="23">
        <f>SUM(O11:Q11)</f>
        <v>0</v>
      </c>
      <c r="S11" s="23">
        <f>R11+N11+J11+F11</f>
        <v>155</v>
      </c>
    </row>
    <row r="12" spans="2:19" s="40" customFormat="1" ht="15.75" x14ac:dyDescent="0.25">
      <c r="B12" s="5" t="s">
        <v>100</v>
      </c>
      <c r="C12" s="22">
        <v>2159</v>
      </c>
      <c r="D12" s="22">
        <v>5894</v>
      </c>
      <c r="E12" s="22">
        <v>5979</v>
      </c>
      <c r="F12" s="34">
        <f t="shared" si="0"/>
        <v>14032</v>
      </c>
      <c r="G12" s="22"/>
      <c r="H12" s="22"/>
      <c r="I12" s="22"/>
      <c r="J12" s="34">
        <f>G12+H12+I12</f>
        <v>0</v>
      </c>
      <c r="K12" s="22"/>
      <c r="L12" s="22"/>
      <c r="M12" s="22"/>
      <c r="N12" s="23">
        <f t="shared" ref="N12:N15" si="1">SUM(K12:M12)</f>
        <v>0</v>
      </c>
      <c r="O12" s="22"/>
      <c r="P12" s="22"/>
      <c r="Q12" s="22"/>
      <c r="R12" s="23">
        <f t="shared" ref="R12:R15" si="2">SUM(O12:Q12)</f>
        <v>0</v>
      </c>
      <c r="S12" s="34">
        <f t="shared" ref="S12:S15" si="3">R12+N12+J12+F12</f>
        <v>14032</v>
      </c>
    </row>
    <row r="13" spans="2:19" s="40" customFormat="1" ht="15.75" x14ac:dyDescent="0.25">
      <c r="B13" s="5" t="s">
        <v>101</v>
      </c>
      <c r="C13" s="22">
        <v>2</v>
      </c>
      <c r="D13" s="22">
        <v>1</v>
      </c>
      <c r="E13" s="22">
        <v>1</v>
      </c>
      <c r="F13" s="34">
        <f t="shared" si="0"/>
        <v>4</v>
      </c>
      <c r="G13" s="22"/>
      <c r="H13" s="22"/>
      <c r="I13" s="22"/>
      <c r="J13" s="34">
        <f>G13+H13+I13</f>
        <v>0</v>
      </c>
      <c r="K13" s="22"/>
      <c r="L13" s="22"/>
      <c r="M13" s="22"/>
      <c r="N13" s="23">
        <f t="shared" si="1"/>
        <v>0</v>
      </c>
      <c r="O13" s="22"/>
      <c r="P13" s="22"/>
      <c r="Q13" s="22"/>
      <c r="R13" s="23">
        <f t="shared" si="2"/>
        <v>0</v>
      </c>
      <c r="S13" s="34">
        <f t="shared" si="3"/>
        <v>4</v>
      </c>
    </row>
    <row r="14" spans="2:19" ht="15.75" x14ac:dyDescent="0.25">
      <c r="B14" s="5" t="s">
        <v>102</v>
      </c>
      <c r="C14" s="22">
        <v>87</v>
      </c>
      <c r="D14" s="22">
        <v>22</v>
      </c>
      <c r="E14" s="22">
        <v>42</v>
      </c>
      <c r="F14" s="34">
        <f t="shared" si="0"/>
        <v>151</v>
      </c>
      <c r="G14" s="22"/>
      <c r="H14" s="22"/>
      <c r="I14" s="22"/>
      <c r="J14" s="34">
        <f>G14+H14+I14</f>
        <v>0</v>
      </c>
      <c r="K14" s="22"/>
      <c r="L14" s="22"/>
      <c r="M14" s="22"/>
      <c r="N14" s="23">
        <f t="shared" si="1"/>
        <v>0</v>
      </c>
      <c r="O14" s="22"/>
      <c r="P14" s="22"/>
      <c r="Q14" s="22"/>
      <c r="R14" s="23">
        <f t="shared" si="2"/>
        <v>0</v>
      </c>
      <c r="S14" s="34">
        <f t="shared" si="3"/>
        <v>151</v>
      </c>
    </row>
    <row r="15" spans="2:19" ht="15.75" x14ac:dyDescent="0.25">
      <c r="B15" s="5" t="s">
        <v>103</v>
      </c>
      <c r="C15" s="22">
        <v>4678</v>
      </c>
      <c r="D15" s="22">
        <v>0</v>
      </c>
      <c r="E15" s="22">
        <v>19362</v>
      </c>
      <c r="F15" s="34">
        <f t="shared" si="0"/>
        <v>24040</v>
      </c>
      <c r="G15" s="22"/>
      <c r="H15" s="22"/>
      <c r="I15" s="22"/>
      <c r="J15" s="34">
        <f>G15+H15+I15</f>
        <v>0</v>
      </c>
      <c r="K15" s="22"/>
      <c r="L15" s="22"/>
      <c r="M15" s="22"/>
      <c r="N15" s="23">
        <f t="shared" si="1"/>
        <v>0</v>
      </c>
      <c r="O15" s="22"/>
      <c r="P15" s="22"/>
      <c r="Q15" s="22"/>
      <c r="R15" s="23">
        <f t="shared" si="2"/>
        <v>0</v>
      </c>
      <c r="S15" s="34">
        <f t="shared" si="3"/>
        <v>24040</v>
      </c>
    </row>
    <row r="16" spans="2:19" ht="15.75" x14ac:dyDescent="0.25">
      <c r="B16" s="55" t="s">
        <v>6</v>
      </c>
      <c r="C16" s="34">
        <f t="shared" ref="C16:S16" si="4">SUM(C11:C15)</f>
        <v>6957</v>
      </c>
      <c r="D16" s="34">
        <f t="shared" si="4"/>
        <v>5927</v>
      </c>
      <c r="E16" s="34">
        <f t="shared" si="4"/>
        <v>25498</v>
      </c>
      <c r="F16" s="34">
        <f t="shared" si="4"/>
        <v>38382</v>
      </c>
      <c r="G16" s="34">
        <f t="shared" si="4"/>
        <v>0</v>
      </c>
      <c r="H16" s="34">
        <f t="shared" si="4"/>
        <v>0</v>
      </c>
      <c r="I16" s="34">
        <f t="shared" si="4"/>
        <v>0</v>
      </c>
      <c r="J16" s="34">
        <f t="shared" si="4"/>
        <v>0</v>
      </c>
      <c r="K16" s="34">
        <f t="shared" si="4"/>
        <v>0</v>
      </c>
      <c r="L16" s="34">
        <f t="shared" si="4"/>
        <v>0</v>
      </c>
      <c r="M16" s="34">
        <f t="shared" si="4"/>
        <v>0</v>
      </c>
      <c r="N16" s="34">
        <f t="shared" si="4"/>
        <v>0</v>
      </c>
      <c r="O16" s="34">
        <f t="shared" si="4"/>
        <v>0</v>
      </c>
      <c r="P16" s="34">
        <f t="shared" si="4"/>
        <v>0</v>
      </c>
      <c r="Q16" s="34">
        <f t="shared" si="4"/>
        <v>0</v>
      </c>
      <c r="R16" s="34">
        <f t="shared" si="4"/>
        <v>0</v>
      </c>
      <c r="S16" s="34">
        <f t="shared" si="4"/>
        <v>38382</v>
      </c>
    </row>
    <row r="17" spans="2:19" ht="15.75" x14ac:dyDescent="0.25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2:19" ht="15.75" x14ac:dyDescent="0.25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2:19" ht="15.75" x14ac:dyDescent="0.25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2:19" ht="15.75" x14ac:dyDescent="0.25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2:19" ht="15.75" x14ac:dyDescent="0.25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2:19" ht="15.75" x14ac:dyDescent="0.25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2:19" ht="15.75" x14ac:dyDescent="0.25">
      <c r="M23" s="4"/>
      <c r="N23" s="4"/>
      <c r="O23" s="4"/>
      <c r="P23" s="4"/>
      <c r="Q23" s="4"/>
      <c r="R23" s="4"/>
      <c r="S23" s="4"/>
    </row>
    <row r="24" spans="2:19" ht="15.75" x14ac:dyDescent="0.25">
      <c r="M24" s="4"/>
      <c r="N24" s="4"/>
      <c r="O24" s="4"/>
      <c r="P24" s="4"/>
      <c r="Q24" s="4"/>
      <c r="R24" s="4"/>
      <c r="S24" s="4"/>
    </row>
    <row r="25" spans="2:19" ht="15.75" x14ac:dyDescent="0.25">
      <c r="M25" s="4"/>
      <c r="N25" s="4"/>
      <c r="O25" s="4"/>
      <c r="P25" s="4"/>
      <c r="Q25" s="4"/>
      <c r="R25" s="4"/>
      <c r="S25" s="4"/>
    </row>
    <row r="26" spans="2:19" ht="15.75" x14ac:dyDescent="0.25">
      <c r="M26" s="4"/>
      <c r="N26" s="4"/>
      <c r="O26" s="4"/>
      <c r="P26" s="4"/>
      <c r="Q26" s="4"/>
      <c r="R26" s="4"/>
      <c r="S26" s="4"/>
    </row>
    <row r="27" spans="2:19" ht="15.75" x14ac:dyDescent="0.25">
      <c r="M27" s="4"/>
      <c r="N27" s="4"/>
      <c r="O27" s="4"/>
      <c r="P27" s="4"/>
      <c r="Q27" s="4"/>
      <c r="R27" s="4"/>
      <c r="S27" s="4"/>
    </row>
    <row r="28" spans="2:19" ht="15.75" x14ac:dyDescent="0.25">
      <c r="M28" s="4"/>
      <c r="N28" s="4"/>
      <c r="O28" s="4"/>
      <c r="P28" s="4"/>
      <c r="Q28" s="4"/>
      <c r="R28" s="4"/>
      <c r="S28" s="4"/>
    </row>
    <row r="29" spans="2:19" ht="15.75" x14ac:dyDescent="0.25">
      <c r="M29" s="4"/>
      <c r="N29" s="4"/>
      <c r="O29" s="4"/>
      <c r="P29" s="4"/>
      <c r="Q29" s="4"/>
      <c r="R29" s="4"/>
      <c r="S29" s="4"/>
    </row>
    <row r="30" spans="2:19" ht="15.75" x14ac:dyDescent="0.25">
      <c r="M30" s="4"/>
      <c r="N30" s="4"/>
      <c r="O30" s="4"/>
      <c r="P30" s="4"/>
      <c r="Q30" s="4"/>
      <c r="R30" s="4"/>
      <c r="S30" s="4"/>
    </row>
    <row r="31" spans="2:19" ht="15.75" x14ac:dyDescent="0.25">
      <c r="M31" s="4"/>
      <c r="N31" s="4"/>
      <c r="O31" s="4"/>
      <c r="P31" s="4"/>
      <c r="Q31" s="4"/>
      <c r="R31" s="4"/>
      <c r="S31" s="4"/>
    </row>
    <row r="32" spans="2:19" ht="15.75" x14ac:dyDescent="0.25">
      <c r="M32" s="4"/>
      <c r="N32" s="4"/>
      <c r="O32" s="4"/>
      <c r="P32" s="4"/>
      <c r="Q32" s="4"/>
      <c r="R32" s="4"/>
      <c r="S32" s="4"/>
    </row>
    <row r="33" spans="13:19" ht="15.75" x14ac:dyDescent="0.25">
      <c r="M33" s="4"/>
      <c r="N33" s="4"/>
      <c r="O33" s="4"/>
      <c r="P33" s="4"/>
      <c r="Q33" s="4"/>
      <c r="R33" s="4"/>
      <c r="S33" s="4"/>
    </row>
    <row r="34" spans="13:19" ht="15.75" x14ac:dyDescent="0.25">
      <c r="M34" s="4"/>
      <c r="N34" s="4"/>
      <c r="O34" s="4"/>
      <c r="P34" s="4"/>
      <c r="Q34" s="4"/>
      <c r="R34" s="4"/>
      <c r="S34" s="4"/>
    </row>
    <row r="35" spans="13:19" ht="15.75" x14ac:dyDescent="0.25">
      <c r="M35" s="4"/>
      <c r="N35" s="4"/>
      <c r="O35" s="4"/>
      <c r="P35" s="4"/>
      <c r="Q35" s="4"/>
      <c r="R35" s="4"/>
      <c r="S35" s="4"/>
    </row>
    <row r="36" spans="13:19" ht="15.75" x14ac:dyDescent="0.25">
      <c r="M36" s="4"/>
      <c r="N36" s="4"/>
      <c r="O36" s="4"/>
      <c r="P36" s="4"/>
      <c r="Q36" s="4"/>
      <c r="R36" s="4"/>
      <c r="S36" s="4"/>
    </row>
    <row r="37" spans="13:19" ht="15.75" x14ac:dyDescent="0.25">
      <c r="M37" s="4"/>
      <c r="N37" s="4"/>
      <c r="O37" s="4"/>
      <c r="P37" s="4"/>
      <c r="Q37" s="4"/>
      <c r="R37" s="4"/>
      <c r="S37" s="4"/>
    </row>
    <row r="38" spans="13:19" ht="15.75" x14ac:dyDescent="0.25">
      <c r="M38" s="4"/>
      <c r="N38" s="4"/>
      <c r="O38" s="4"/>
      <c r="P38" s="4"/>
      <c r="Q38" s="4"/>
      <c r="R38" s="4"/>
      <c r="S38" s="4"/>
    </row>
    <row r="39" spans="13:19" ht="15.75" x14ac:dyDescent="0.25">
      <c r="M39" s="4"/>
      <c r="N39" s="4"/>
      <c r="O39" s="4"/>
      <c r="P39" s="4"/>
      <c r="Q39" s="4"/>
      <c r="R39" s="4"/>
      <c r="S39" s="4"/>
    </row>
    <row r="40" spans="13:19" ht="15.75" x14ac:dyDescent="0.25">
      <c r="M40" s="4"/>
      <c r="N40" s="4"/>
      <c r="O40" s="4"/>
      <c r="P40" s="4"/>
      <c r="Q40" s="4"/>
      <c r="R40" s="4"/>
      <c r="S40" s="4"/>
    </row>
    <row r="41" spans="13:19" ht="15.75" x14ac:dyDescent="0.25">
      <c r="M41" s="4"/>
      <c r="N41" s="4"/>
      <c r="O41" s="4"/>
      <c r="P41" s="4"/>
      <c r="Q41" s="4"/>
      <c r="R41" s="4"/>
      <c r="S41" s="4"/>
    </row>
    <row r="42" spans="13:19" ht="15.75" x14ac:dyDescent="0.25">
      <c r="M42" s="4"/>
      <c r="N42" s="4"/>
      <c r="O42" s="4"/>
      <c r="P42" s="4"/>
      <c r="Q42" s="4"/>
      <c r="R42" s="4"/>
      <c r="S42" s="4"/>
    </row>
    <row r="43" spans="13:19" ht="15.75" x14ac:dyDescent="0.25">
      <c r="M43" s="4"/>
      <c r="N43" s="4"/>
      <c r="O43" s="4"/>
      <c r="P43" s="4"/>
      <c r="Q43" s="4"/>
      <c r="R43" s="4"/>
      <c r="S43" s="4"/>
    </row>
    <row r="44" spans="13:19" ht="15.75" x14ac:dyDescent="0.25">
      <c r="M44" s="4"/>
      <c r="N44" s="4"/>
      <c r="O44" s="4"/>
      <c r="P44" s="4"/>
      <c r="Q44" s="4"/>
      <c r="R44" s="4"/>
      <c r="S44" s="4"/>
    </row>
    <row r="45" spans="13:19" ht="15.75" x14ac:dyDescent="0.25">
      <c r="M45" s="4"/>
      <c r="N45" s="4"/>
      <c r="O45" s="4"/>
      <c r="P45" s="4"/>
      <c r="Q45" s="4"/>
      <c r="R45" s="4"/>
      <c r="S45" s="4"/>
    </row>
    <row r="50" spans="13:19" ht="15.75" x14ac:dyDescent="0.25">
      <c r="M50" s="12"/>
      <c r="N50" s="12"/>
      <c r="O50" s="12"/>
      <c r="P50" s="12"/>
      <c r="Q50" s="12"/>
      <c r="R50" s="12"/>
      <c r="S50" s="12"/>
    </row>
    <row r="51" spans="13:19" ht="15.75" x14ac:dyDescent="0.25">
      <c r="M51" s="9"/>
      <c r="N51" s="9"/>
      <c r="O51" s="9"/>
      <c r="P51" s="9"/>
      <c r="Q51" s="9"/>
      <c r="R51" s="9"/>
      <c r="S51" s="114"/>
    </row>
    <row r="52" spans="13:19" ht="15.75" x14ac:dyDescent="0.25">
      <c r="M52" s="13"/>
      <c r="N52" s="13"/>
      <c r="O52" s="13"/>
      <c r="P52" s="13"/>
      <c r="Q52" s="13"/>
      <c r="R52" s="13"/>
      <c r="S52" s="114"/>
    </row>
    <row r="53" spans="13:19" ht="15.75" x14ac:dyDescent="0.25">
      <c r="M53" s="14"/>
      <c r="O53" s="14"/>
      <c r="P53" s="14"/>
      <c r="Q53" s="16"/>
      <c r="R53" s="15"/>
      <c r="S53" s="17"/>
    </row>
    <row r="54" spans="13:19" ht="15.75" x14ac:dyDescent="0.25">
      <c r="M54" s="14"/>
      <c r="O54" s="14"/>
      <c r="P54" s="14"/>
      <c r="Q54" s="16"/>
      <c r="R54" s="15"/>
      <c r="S54" s="17"/>
    </row>
    <row r="55" spans="13:19" ht="15.75" x14ac:dyDescent="0.25">
      <c r="M55" s="14"/>
      <c r="O55" s="14"/>
      <c r="P55" s="14"/>
      <c r="Q55" s="16"/>
      <c r="R55" s="15"/>
      <c r="S55" s="17"/>
    </row>
    <row r="56" spans="13:19" ht="15.75" x14ac:dyDescent="0.25">
      <c r="M56" s="14"/>
      <c r="O56" s="14"/>
      <c r="P56" s="14"/>
      <c r="Q56" s="16"/>
      <c r="R56" s="15"/>
      <c r="S56" s="17"/>
    </row>
    <row r="57" spans="13:19" ht="15.75" x14ac:dyDescent="0.25">
      <c r="M57" s="14"/>
      <c r="O57" s="14"/>
      <c r="P57" s="14"/>
      <c r="Q57" s="16"/>
      <c r="R57" s="15"/>
      <c r="S57" s="17"/>
    </row>
    <row r="58" spans="13:19" ht="15.75" x14ac:dyDescent="0.25">
      <c r="M58" s="14"/>
      <c r="O58" s="14"/>
      <c r="P58" s="14"/>
      <c r="Q58" s="16"/>
      <c r="R58" s="15"/>
      <c r="S58" s="17"/>
    </row>
    <row r="59" spans="13:19" ht="15.75" x14ac:dyDescent="0.25">
      <c r="M59" s="14"/>
      <c r="O59" s="14"/>
      <c r="P59" s="14"/>
      <c r="Q59" s="16"/>
      <c r="R59" s="15"/>
      <c r="S59" s="17"/>
    </row>
    <row r="60" spans="13:19" ht="15.75" x14ac:dyDescent="0.25">
      <c r="M60" s="14"/>
      <c r="O60" s="14"/>
      <c r="P60" s="14"/>
      <c r="Q60" s="16"/>
      <c r="R60" s="15"/>
      <c r="S60" s="17"/>
    </row>
    <row r="61" spans="13:19" ht="15.75" x14ac:dyDescent="0.25">
      <c r="M61" s="14"/>
      <c r="O61" s="14"/>
      <c r="P61" s="14"/>
      <c r="Q61" s="16"/>
      <c r="R61" s="15"/>
      <c r="S61" s="17"/>
    </row>
    <row r="62" spans="13:19" ht="15.75" x14ac:dyDescent="0.25">
      <c r="M62" s="14"/>
      <c r="O62" s="14"/>
      <c r="P62" s="14"/>
      <c r="Q62" s="16"/>
      <c r="R62" s="15"/>
      <c r="S62" s="17"/>
    </row>
    <row r="63" spans="13:19" ht="15.75" x14ac:dyDescent="0.25">
      <c r="M63" s="14"/>
      <c r="O63" s="14"/>
      <c r="P63" s="14"/>
      <c r="Q63" s="16"/>
      <c r="R63" s="15"/>
      <c r="S63" s="17"/>
    </row>
    <row r="64" spans="13:19" ht="15.75" x14ac:dyDescent="0.25">
      <c r="M64" s="15"/>
      <c r="N64" s="15"/>
      <c r="O64" s="15"/>
      <c r="P64" s="15"/>
      <c r="Q64" s="15"/>
      <c r="R64" s="15"/>
      <c r="S64" s="15"/>
    </row>
    <row r="223" spans="14:15" x14ac:dyDescent="0.25">
      <c r="N223" s="1"/>
    </row>
    <row r="224" spans="14:15" x14ac:dyDescent="0.25">
      <c r="N224" s="1"/>
      <c r="O224" s="1"/>
    </row>
    <row r="225" spans="14:15" x14ac:dyDescent="0.25">
      <c r="N225" s="1"/>
      <c r="O225" s="1"/>
    </row>
    <row r="226" spans="14:15" x14ac:dyDescent="0.25">
      <c r="N226" s="1"/>
      <c r="O226" s="1"/>
    </row>
    <row r="227" spans="14:15" x14ac:dyDescent="0.25">
      <c r="N227" s="1"/>
      <c r="O227" s="1"/>
    </row>
    <row r="228" spans="14:15" x14ac:dyDescent="0.25">
      <c r="N228" s="1"/>
      <c r="O228" s="1"/>
    </row>
    <row r="229" spans="14:15" x14ac:dyDescent="0.25">
      <c r="N229" s="1"/>
      <c r="O229" s="1"/>
    </row>
    <row r="230" spans="14:15" x14ac:dyDescent="0.25">
      <c r="N230" s="1"/>
      <c r="O230" s="1"/>
    </row>
    <row r="231" spans="14:15" x14ac:dyDescent="0.25">
      <c r="N231" s="1"/>
      <c r="O231" s="1"/>
    </row>
    <row r="232" spans="14:15" x14ac:dyDescent="0.25">
      <c r="N232" s="1"/>
      <c r="O232" s="1"/>
    </row>
    <row r="233" spans="14:15" x14ac:dyDescent="0.25">
      <c r="N233" s="1"/>
      <c r="O233" s="1"/>
    </row>
    <row r="234" spans="14:15" x14ac:dyDescent="0.25">
      <c r="N234" s="1"/>
      <c r="O234" s="1"/>
    </row>
    <row r="235" spans="14:15" x14ac:dyDescent="0.25">
      <c r="N235" s="1"/>
      <c r="O235" s="1"/>
    </row>
    <row r="236" spans="14:15" x14ac:dyDescent="0.25">
      <c r="N236" s="1"/>
      <c r="O236" s="1"/>
    </row>
    <row r="237" spans="14:15" x14ac:dyDescent="0.25">
      <c r="N237" s="1"/>
      <c r="O237" s="1"/>
    </row>
    <row r="238" spans="14:15" x14ac:dyDescent="0.25">
      <c r="N238" s="1"/>
      <c r="O238" s="1"/>
    </row>
    <row r="239" spans="14:15" x14ac:dyDescent="0.25">
      <c r="N239" s="1"/>
      <c r="O239" s="1"/>
    </row>
    <row r="240" spans="14:15" x14ac:dyDescent="0.25">
      <c r="N240" s="1"/>
      <c r="O240" s="1"/>
    </row>
    <row r="241" spans="14:15" x14ac:dyDescent="0.25">
      <c r="N241" s="1"/>
      <c r="O241" s="1"/>
    </row>
    <row r="242" spans="14:15" x14ac:dyDescent="0.25">
      <c r="N242" s="1"/>
      <c r="O242" s="1"/>
    </row>
    <row r="243" spans="14:15" x14ac:dyDescent="0.25">
      <c r="N243" s="1"/>
      <c r="O243" s="1"/>
    </row>
    <row r="244" spans="14:15" x14ac:dyDescent="0.25">
      <c r="N244" s="1"/>
      <c r="O244" s="1"/>
    </row>
    <row r="245" spans="14:15" x14ac:dyDescent="0.25">
      <c r="N245" s="1"/>
      <c r="O245" s="1"/>
    </row>
    <row r="246" spans="14:15" x14ac:dyDescent="0.25">
      <c r="N246" s="1"/>
      <c r="O246" s="1"/>
    </row>
    <row r="247" spans="14:15" x14ac:dyDescent="0.25">
      <c r="N247" s="1"/>
      <c r="O247" s="1"/>
    </row>
    <row r="248" spans="14:15" x14ac:dyDescent="0.25">
      <c r="N248" s="1"/>
      <c r="O248" s="1"/>
    </row>
    <row r="249" spans="14:15" x14ac:dyDescent="0.25">
      <c r="N249" s="1"/>
      <c r="O249" s="1"/>
    </row>
    <row r="250" spans="14:15" x14ac:dyDescent="0.25">
      <c r="N250" s="1"/>
      <c r="O250" s="1"/>
    </row>
    <row r="251" spans="14:15" x14ac:dyDescent="0.25">
      <c r="N251" s="1"/>
      <c r="O251" s="1"/>
    </row>
    <row r="252" spans="14:15" x14ac:dyDescent="0.25">
      <c r="N252" s="1"/>
      <c r="O252" s="1"/>
    </row>
    <row r="253" spans="14:15" x14ac:dyDescent="0.25">
      <c r="N253" s="1"/>
      <c r="O253" s="1"/>
    </row>
    <row r="254" spans="14:15" x14ac:dyDescent="0.25">
      <c r="N254" s="1"/>
      <c r="O254" s="1"/>
    </row>
    <row r="255" spans="14:15" x14ac:dyDescent="0.25">
      <c r="N255" s="1"/>
      <c r="O255" s="1"/>
    </row>
    <row r="256" spans="14:15" x14ac:dyDescent="0.25">
      <c r="N256" s="1"/>
      <c r="O256" s="1"/>
    </row>
    <row r="257" spans="14:15" x14ac:dyDescent="0.25">
      <c r="N257" s="1"/>
      <c r="O257" s="1"/>
    </row>
    <row r="258" spans="14:15" x14ac:dyDescent="0.25">
      <c r="N258" s="1"/>
      <c r="O258" s="1"/>
    </row>
    <row r="259" spans="14:15" x14ac:dyDescent="0.25">
      <c r="N259" s="1"/>
      <c r="O259" s="1"/>
    </row>
    <row r="260" spans="14:15" x14ac:dyDescent="0.25">
      <c r="N260" s="1"/>
      <c r="O260" s="1"/>
    </row>
    <row r="261" spans="14:15" x14ac:dyDescent="0.25">
      <c r="N261" s="1"/>
      <c r="O261" s="1"/>
    </row>
    <row r="262" spans="14:15" x14ac:dyDescent="0.25">
      <c r="N262" s="1"/>
      <c r="O262" s="1"/>
    </row>
    <row r="263" spans="14:15" x14ac:dyDescent="0.25">
      <c r="N263" s="1"/>
      <c r="O263" s="1"/>
    </row>
    <row r="264" spans="14:15" x14ac:dyDescent="0.25">
      <c r="N264" s="1"/>
      <c r="O264" s="1"/>
    </row>
    <row r="265" spans="14:15" x14ac:dyDescent="0.25">
      <c r="N265" s="1"/>
      <c r="O265" s="1"/>
    </row>
    <row r="266" spans="14:15" x14ac:dyDescent="0.25">
      <c r="N266" s="1"/>
      <c r="O266" s="1"/>
    </row>
    <row r="267" spans="14:15" x14ac:dyDescent="0.25">
      <c r="N267" s="1"/>
      <c r="O267" s="1"/>
    </row>
    <row r="268" spans="14:15" x14ac:dyDescent="0.25">
      <c r="N268" s="1"/>
      <c r="O268" s="1"/>
    </row>
    <row r="269" spans="14:15" x14ac:dyDescent="0.25">
      <c r="N269" s="1"/>
      <c r="O269" s="1"/>
    </row>
    <row r="270" spans="14:15" x14ac:dyDescent="0.25">
      <c r="N270" s="1"/>
      <c r="O270" s="1"/>
    </row>
    <row r="271" spans="14:15" x14ac:dyDescent="0.25">
      <c r="N271" s="1"/>
      <c r="O271" s="1"/>
    </row>
    <row r="272" spans="14:15" x14ac:dyDescent="0.25">
      <c r="N272" s="1"/>
      <c r="O272" s="1"/>
    </row>
    <row r="273" spans="14:15" x14ac:dyDescent="0.25">
      <c r="N273" s="1"/>
      <c r="O273" s="1"/>
    </row>
    <row r="274" spans="14:15" x14ac:dyDescent="0.25">
      <c r="N274" s="1"/>
      <c r="O274" s="1"/>
    </row>
    <row r="275" spans="14:15" x14ac:dyDescent="0.25">
      <c r="N275" s="1"/>
      <c r="O275" s="1"/>
    </row>
    <row r="276" spans="14:15" x14ac:dyDescent="0.25">
      <c r="N276" s="1"/>
      <c r="O276" s="1"/>
    </row>
    <row r="277" spans="14:15" x14ac:dyDescent="0.25">
      <c r="N277" s="1"/>
      <c r="O277" s="1"/>
    </row>
    <row r="278" spans="14:15" x14ac:dyDescent="0.25">
      <c r="N278" s="1"/>
      <c r="O278" s="1"/>
    </row>
    <row r="279" spans="14:15" x14ac:dyDescent="0.25">
      <c r="N279" s="1"/>
    </row>
    <row r="280" spans="14:15" x14ac:dyDescent="0.25">
      <c r="N280" s="1"/>
    </row>
    <row r="281" spans="14:15" x14ac:dyDescent="0.25">
      <c r="N281" s="1"/>
    </row>
    <row r="282" spans="14:15" x14ac:dyDescent="0.25">
      <c r="N282" s="1"/>
    </row>
    <row r="283" spans="14:15" x14ac:dyDescent="0.25">
      <c r="N283" s="1"/>
    </row>
    <row r="284" spans="14:15" x14ac:dyDescent="0.25">
      <c r="N284" s="1"/>
    </row>
    <row r="285" spans="14:15" x14ac:dyDescent="0.25">
      <c r="N285" s="1"/>
    </row>
    <row r="286" spans="14:15" x14ac:dyDescent="0.25">
      <c r="N286" s="1"/>
    </row>
    <row r="287" spans="14:15" x14ac:dyDescent="0.25">
      <c r="N287" s="1"/>
    </row>
    <row r="288" spans="14:15" x14ac:dyDescent="0.25">
      <c r="N288" s="1"/>
    </row>
    <row r="289" spans="14:14" x14ac:dyDescent="0.25">
      <c r="N289" s="1"/>
    </row>
    <row r="290" spans="14:14" x14ac:dyDescent="0.25">
      <c r="N290" s="1"/>
    </row>
    <row r="291" spans="14:14" x14ac:dyDescent="0.25">
      <c r="N291" s="1"/>
    </row>
    <row r="292" spans="14:14" x14ac:dyDescent="0.25">
      <c r="N292" s="1"/>
    </row>
    <row r="293" spans="14:14" x14ac:dyDescent="0.25">
      <c r="N293" s="1"/>
    </row>
    <row r="294" spans="14:14" x14ac:dyDescent="0.25">
      <c r="N294" s="1"/>
    </row>
    <row r="295" spans="14:14" x14ac:dyDescent="0.25">
      <c r="N295" s="1"/>
    </row>
    <row r="296" spans="14:14" x14ac:dyDescent="0.25">
      <c r="N296" s="1"/>
    </row>
    <row r="297" spans="14:14" x14ac:dyDescent="0.25">
      <c r="N297" s="1"/>
    </row>
    <row r="298" spans="14:14" x14ac:dyDescent="0.25">
      <c r="N298" s="1"/>
    </row>
    <row r="299" spans="14:14" x14ac:dyDescent="0.25">
      <c r="N299" s="1"/>
    </row>
    <row r="300" spans="14:14" x14ac:dyDescent="0.25">
      <c r="N300" s="1"/>
    </row>
    <row r="301" spans="14:14" x14ac:dyDescent="0.25">
      <c r="N301" s="1"/>
    </row>
    <row r="302" spans="14:14" x14ac:dyDescent="0.25">
      <c r="N302" s="1"/>
    </row>
    <row r="303" spans="14:14" x14ac:dyDescent="0.25">
      <c r="N303" s="1"/>
    </row>
    <row r="304" spans="14:14" x14ac:dyDescent="0.25">
      <c r="N304" s="1"/>
    </row>
    <row r="305" spans="14:14" x14ac:dyDescent="0.25">
      <c r="N305" s="1"/>
    </row>
    <row r="306" spans="14:14" x14ac:dyDescent="0.25">
      <c r="N306" s="1"/>
    </row>
    <row r="307" spans="14:14" x14ac:dyDescent="0.25">
      <c r="N307" s="1"/>
    </row>
    <row r="308" spans="14:14" x14ac:dyDescent="0.25">
      <c r="N308" s="1"/>
    </row>
    <row r="309" spans="14:14" x14ac:dyDescent="0.25">
      <c r="N309" s="1"/>
    </row>
    <row r="310" spans="14:14" x14ac:dyDescent="0.25">
      <c r="N310" s="1"/>
    </row>
  </sheetData>
  <mergeCells count="8">
    <mergeCell ref="S51:S52"/>
    <mergeCell ref="B9:B10"/>
    <mergeCell ref="B8:S8"/>
    <mergeCell ref="C9:F9"/>
    <mergeCell ref="G9:J9"/>
    <mergeCell ref="K9:N9"/>
    <mergeCell ref="O9:R9"/>
    <mergeCell ref="S9:S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view="pageBreakPreview" zoomScaleNormal="30" zoomScaleSheetLayoutView="100" workbookViewId="0">
      <selection activeCell="D20" sqref="D20"/>
    </sheetView>
  </sheetViews>
  <sheetFormatPr baseColWidth="10" defaultColWidth="11.42578125" defaultRowHeight="15" x14ac:dyDescent="0.25"/>
  <cols>
    <col min="2" max="2" width="41.285156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4" width="12.7109375" customWidth="1"/>
    <col min="15" max="15" width="12.7109375" bestFit="1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18"/>
    </row>
    <row r="4" spans="2:19" ht="15.75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6.5" thickBot="1" x14ac:dyDescent="0.3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19" ht="15.75" x14ac:dyDescent="0.25">
      <c r="B6" s="111" t="s">
        <v>104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3"/>
    </row>
    <row r="7" spans="2:19" ht="15.75" x14ac:dyDescent="0.25">
      <c r="B7" s="109" t="s">
        <v>147</v>
      </c>
      <c r="C7" s="106" t="s">
        <v>2</v>
      </c>
      <c r="D7" s="106"/>
      <c r="E7" s="106"/>
      <c r="F7" s="106"/>
      <c r="G7" s="106" t="s">
        <v>3</v>
      </c>
      <c r="H7" s="106"/>
      <c r="I7" s="106"/>
      <c r="J7" s="106"/>
      <c r="K7" s="106" t="s">
        <v>4</v>
      </c>
      <c r="L7" s="106"/>
      <c r="M7" s="106"/>
      <c r="N7" s="106"/>
      <c r="O7" s="106" t="s">
        <v>5</v>
      </c>
      <c r="P7" s="106"/>
      <c r="Q7" s="106"/>
      <c r="R7" s="106"/>
      <c r="S7" s="107" t="s">
        <v>6</v>
      </c>
    </row>
    <row r="8" spans="2:19" ht="16.5" thickBot="1" x14ac:dyDescent="0.3">
      <c r="B8" s="110"/>
      <c r="C8" s="50" t="s">
        <v>7</v>
      </c>
      <c r="D8" s="50" t="s">
        <v>8</v>
      </c>
      <c r="E8" s="50" t="s">
        <v>9</v>
      </c>
      <c r="F8" s="50" t="s">
        <v>10</v>
      </c>
      <c r="G8" s="50" t="s">
        <v>11</v>
      </c>
      <c r="H8" s="50" t="s">
        <v>12</v>
      </c>
      <c r="I8" s="50" t="s">
        <v>13</v>
      </c>
      <c r="J8" s="50" t="s">
        <v>14</v>
      </c>
      <c r="K8" s="50" t="s">
        <v>15</v>
      </c>
      <c r="L8" s="50" t="s">
        <v>16</v>
      </c>
      <c r="M8" s="50" t="s">
        <v>17</v>
      </c>
      <c r="N8" s="50" t="s">
        <v>18</v>
      </c>
      <c r="O8" s="50" t="s">
        <v>19</v>
      </c>
      <c r="P8" s="50" t="s">
        <v>20</v>
      </c>
      <c r="Q8" s="50" t="s">
        <v>21</v>
      </c>
      <c r="R8" s="50" t="s">
        <v>22</v>
      </c>
      <c r="S8" s="108"/>
    </row>
    <row r="9" spans="2:19" ht="15.75" x14ac:dyDescent="0.25">
      <c r="B9" s="31" t="s">
        <v>105</v>
      </c>
      <c r="C9" s="97">
        <v>0</v>
      </c>
      <c r="D9" s="97">
        <v>0</v>
      </c>
      <c r="E9" s="97">
        <v>0</v>
      </c>
      <c r="F9" s="23">
        <f t="shared" ref="F9:F14" si="0">E9+D9+C9</f>
        <v>0</v>
      </c>
      <c r="G9" s="25"/>
      <c r="H9" s="25"/>
      <c r="I9" s="25"/>
      <c r="J9" s="23">
        <f>SUM(G9:I9)</f>
        <v>0</v>
      </c>
      <c r="K9" s="25"/>
      <c r="L9" s="25"/>
      <c r="M9" s="25"/>
      <c r="N9" s="23">
        <f>SUM(K9:M9)</f>
        <v>0</v>
      </c>
      <c r="O9" s="85"/>
      <c r="P9" s="86"/>
      <c r="Q9" s="86"/>
      <c r="R9" s="23">
        <f>SUM(O9:Q9)</f>
        <v>0</v>
      </c>
      <c r="S9" s="58">
        <f>SUM(R9,N9,J9,F9)</f>
        <v>0</v>
      </c>
    </row>
    <row r="10" spans="2:19" ht="15.75" x14ac:dyDescent="0.25">
      <c r="B10" s="31" t="s">
        <v>106</v>
      </c>
      <c r="C10" s="98">
        <v>15</v>
      </c>
      <c r="D10" s="98">
        <v>11</v>
      </c>
      <c r="E10" s="98">
        <v>1</v>
      </c>
      <c r="F10" s="23">
        <f t="shared" si="0"/>
        <v>27</v>
      </c>
      <c r="G10" s="25"/>
      <c r="H10" s="25"/>
      <c r="I10" s="25"/>
      <c r="J10" s="23">
        <f t="shared" ref="J10:J14" si="1">SUM(G10:I10)</f>
        <v>0</v>
      </c>
      <c r="K10" s="25"/>
      <c r="L10" s="25"/>
      <c r="M10" s="25"/>
      <c r="N10" s="23">
        <f t="shared" ref="N10:N14" si="2">SUM(K10:M10)</f>
        <v>0</v>
      </c>
      <c r="O10" s="85"/>
      <c r="P10" s="86"/>
      <c r="Q10" s="86"/>
      <c r="R10" s="23">
        <f t="shared" ref="R10:R14" si="3">SUM(O10:Q10)</f>
        <v>0</v>
      </c>
      <c r="S10" s="23">
        <f>SUM(R10,N10,J10,F10)</f>
        <v>27</v>
      </c>
    </row>
    <row r="11" spans="2:19" ht="15.75" x14ac:dyDescent="0.25">
      <c r="B11" s="5" t="s">
        <v>107</v>
      </c>
      <c r="C11" s="98">
        <v>0</v>
      </c>
      <c r="D11" s="98">
        <v>0</v>
      </c>
      <c r="E11" s="98">
        <v>0</v>
      </c>
      <c r="F11" s="34">
        <f t="shared" si="0"/>
        <v>0</v>
      </c>
      <c r="G11" s="22"/>
      <c r="H11" s="22"/>
      <c r="I11" s="22"/>
      <c r="J11" s="34">
        <f t="shared" si="1"/>
        <v>0</v>
      </c>
      <c r="K11" s="22"/>
      <c r="L11" s="22"/>
      <c r="M11" s="22"/>
      <c r="N11" s="23">
        <f t="shared" si="2"/>
        <v>0</v>
      </c>
      <c r="O11" s="85"/>
      <c r="P11" s="86"/>
      <c r="Q11" s="86"/>
      <c r="R11" s="23">
        <f t="shared" si="3"/>
        <v>0</v>
      </c>
      <c r="S11" s="34">
        <f t="shared" ref="S11:S14" si="4">SUM(R11,N11,J11,F11)</f>
        <v>0</v>
      </c>
    </row>
    <row r="12" spans="2:19" ht="15.75" x14ac:dyDescent="0.25">
      <c r="B12" s="5" t="s">
        <v>108</v>
      </c>
      <c r="C12" s="98">
        <v>0</v>
      </c>
      <c r="D12" s="98">
        <v>0</v>
      </c>
      <c r="E12" s="98">
        <v>0</v>
      </c>
      <c r="F12" s="34">
        <f>E12+D12+C12</f>
        <v>0</v>
      </c>
      <c r="G12" s="22"/>
      <c r="H12" s="22"/>
      <c r="I12" s="22"/>
      <c r="J12" s="34">
        <f>SUM(G12:I12)</f>
        <v>0</v>
      </c>
      <c r="K12" s="22"/>
      <c r="L12" s="22"/>
      <c r="M12" s="22"/>
      <c r="N12" s="23">
        <f>SUM(K12:M12)</f>
        <v>0</v>
      </c>
      <c r="O12" s="85"/>
      <c r="P12" s="86"/>
      <c r="Q12" s="86"/>
      <c r="R12" s="23">
        <f t="shared" si="3"/>
        <v>0</v>
      </c>
      <c r="S12" s="34">
        <f>SUM(R12,N12,J12,F12)</f>
        <v>0</v>
      </c>
    </row>
    <row r="13" spans="2:19" ht="15.75" x14ac:dyDescent="0.25">
      <c r="B13" s="5" t="s">
        <v>109</v>
      </c>
      <c r="C13" s="98">
        <v>0</v>
      </c>
      <c r="D13" s="98">
        <v>0</v>
      </c>
      <c r="E13" s="98">
        <v>0</v>
      </c>
      <c r="F13" s="38">
        <f t="shared" si="0"/>
        <v>0</v>
      </c>
      <c r="G13" s="22"/>
      <c r="H13" s="22"/>
      <c r="I13" s="22"/>
      <c r="J13" s="38">
        <f t="shared" si="1"/>
        <v>0</v>
      </c>
      <c r="K13" s="22"/>
      <c r="L13" s="22"/>
      <c r="M13" s="22"/>
      <c r="N13" s="23">
        <f t="shared" si="2"/>
        <v>0</v>
      </c>
      <c r="O13" s="85"/>
      <c r="P13" s="86"/>
      <c r="Q13" s="86"/>
      <c r="R13" s="23">
        <f t="shared" si="3"/>
        <v>0</v>
      </c>
      <c r="S13" s="34">
        <f t="shared" si="4"/>
        <v>0</v>
      </c>
    </row>
    <row r="14" spans="2:19" ht="15.75" x14ac:dyDescent="0.25">
      <c r="B14" s="5" t="s">
        <v>110</v>
      </c>
      <c r="C14" s="98">
        <v>0</v>
      </c>
      <c r="D14" s="98">
        <v>0</v>
      </c>
      <c r="E14" s="98">
        <v>0</v>
      </c>
      <c r="F14" s="34">
        <f t="shared" si="0"/>
        <v>0</v>
      </c>
      <c r="G14" s="22"/>
      <c r="H14" s="22"/>
      <c r="I14" s="22"/>
      <c r="J14" s="34">
        <f t="shared" si="1"/>
        <v>0</v>
      </c>
      <c r="K14" s="22"/>
      <c r="L14" s="22"/>
      <c r="M14" s="22"/>
      <c r="N14" s="23">
        <f t="shared" si="2"/>
        <v>0</v>
      </c>
      <c r="O14" s="85"/>
      <c r="P14" s="86"/>
      <c r="Q14" s="86"/>
      <c r="R14" s="23">
        <f t="shared" si="3"/>
        <v>0</v>
      </c>
      <c r="S14" s="34">
        <f t="shared" si="4"/>
        <v>0</v>
      </c>
    </row>
    <row r="15" spans="2:19" ht="15.75" x14ac:dyDescent="0.25">
      <c r="B15" s="55" t="s">
        <v>6</v>
      </c>
      <c r="C15" s="34">
        <f>SUM(C9:C14)</f>
        <v>15</v>
      </c>
      <c r="D15" s="34">
        <f>SUM(D9:D14)</f>
        <v>11</v>
      </c>
      <c r="E15" s="34">
        <f>SUM(E9:E14)</f>
        <v>1</v>
      </c>
      <c r="F15" s="34">
        <f>SUM(F9:F14)</f>
        <v>27</v>
      </c>
      <c r="G15" s="34">
        <f t="shared" ref="G15:J15" si="5">SUM(G9:G14)</f>
        <v>0</v>
      </c>
      <c r="H15" s="34">
        <f t="shared" si="5"/>
        <v>0</v>
      </c>
      <c r="I15" s="34">
        <f t="shared" si="5"/>
        <v>0</v>
      </c>
      <c r="J15" s="34">
        <f t="shared" si="5"/>
        <v>0</v>
      </c>
      <c r="K15" s="34">
        <f>SUM(K11:K14)</f>
        <v>0</v>
      </c>
      <c r="L15" s="34">
        <f>SUM(L11:L14)</f>
        <v>0</v>
      </c>
      <c r="M15" s="34">
        <f>SUM(M11:M14)</f>
        <v>0</v>
      </c>
      <c r="N15" s="34">
        <f>SUM(N9:N14)</f>
        <v>0</v>
      </c>
      <c r="O15" s="34">
        <f>SUM(O11:O14)</f>
        <v>0</v>
      </c>
      <c r="P15" s="34">
        <f t="shared" ref="P15:Q15" si="6">SUM(P11:P14)</f>
        <v>0</v>
      </c>
      <c r="Q15" s="34">
        <f t="shared" si="6"/>
        <v>0</v>
      </c>
      <c r="R15" s="34">
        <f>SUM(R9:R14)</f>
        <v>0</v>
      </c>
      <c r="S15" s="34">
        <f>SUM(S9:S14)</f>
        <v>27</v>
      </c>
    </row>
    <row r="16" spans="2:19" ht="15.75" x14ac:dyDescent="0.25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2:19" ht="15.75" x14ac:dyDescent="0.25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topLeftCell="B1" zoomScaleNormal="30" zoomScaleSheetLayoutView="100" workbookViewId="0">
      <selection activeCell="C8" sqref="C8:E28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19" ht="16.5" thickBo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5.75" x14ac:dyDescent="0.25">
      <c r="B5" s="111">
        <v>0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3"/>
    </row>
    <row r="6" spans="2:19" ht="15.75" x14ac:dyDescent="0.25">
      <c r="B6" s="109" t="s">
        <v>1</v>
      </c>
      <c r="C6" s="106" t="s">
        <v>2</v>
      </c>
      <c r="D6" s="106"/>
      <c r="E6" s="106"/>
      <c r="F6" s="106"/>
      <c r="G6" s="106" t="s">
        <v>3</v>
      </c>
      <c r="H6" s="106"/>
      <c r="I6" s="106"/>
      <c r="J6" s="106"/>
      <c r="K6" s="106" t="s">
        <v>4</v>
      </c>
      <c r="L6" s="106"/>
      <c r="M6" s="106"/>
      <c r="N6" s="106"/>
      <c r="O6" s="106" t="s">
        <v>5</v>
      </c>
      <c r="P6" s="106"/>
      <c r="Q6" s="106"/>
      <c r="R6" s="106"/>
      <c r="S6" s="107" t="s">
        <v>6</v>
      </c>
    </row>
    <row r="7" spans="2:19" ht="16.5" thickBot="1" x14ac:dyDescent="0.3">
      <c r="B7" s="110"/>
      <c r="C7" s="50" t="s">
        <v>7</v>
      </c>
      <c r="D7" s="50" t="s">
        <v>8</v>
      </c>
      <c r="E7" s="50" t="s">
        <v>9</v>
      </c>
      <c r="F7" s="50" t="s">
        <v>10</v>
      </c>
      <c r="G7" s="50" t="s">
        <v>11</v>
      </c>
      <c r="H7" s="50" t="s">
        <v>12</v>
      </c>
      <c r="I7" s="50" t="s">
        <v>13</v>
      </c>
      <c r="J7" s="50" t="s">
        <v>14</v>
      </c>
      <c r="K7" s="50" t="s">
        <v>15</v>
      </c>
      <c r="L7" s="50" t="s">
        <v>16</v>
      </c>
      <c r="M7" s="50" t="s">
        <v>17</v>
      </c>
      <c r="N7" s="50" t="s">
        <v>18</v>
      </c>
      <c r="O7" s="50" t="s">
        <v>19</v>
      </c>
      <c r="P7" s="50" t="s">
        <v>20</v>
      </c>
      <c r="Q7" s="50" t="s">
        <v>21</v>
      </c>
      <c r="R7" s="50" t="s">
        <v>22</v>
      </c>
      <c r="S7" s="108"/>
    </row>
    <row r="8" spans="2:19" ht="15.75" x14ac:dyDescent="0.25">
      <c r="B8" s="31" t="s">
        <v>111</v>
      </c>
      <c r="C8" s="39">
        <v>0</v>
      </c>
      <c r="D8" s="39">
        <v>0</v>
      </c>
      <c r="E8" s="39">
        <v>0</v>
      </c>
      <c r="F8" s="30">
        <f t="shared" ref="F8:F28" si="0">E8+D8+C8</f>
        <v>0</v>
      </c>
      <c r="G8" s="59"/>
      <c r="H8" s="59"/>
      <c r="I8" s="59"/>
      <c r="J8" s="60">
        <f>SUM(G8:I8)</f>
        <v>0</v>
      </c>
      <c r="K8" s="49"/>
      <c r="L8" s="39"/>
      <c r="M8" s="39"/>
      <c r="N8" s="30">
        <f>SUM(K8:M8)</f>
        <v>0</v>
      </c>
      <c r="O8" s="30"/>
      <c r="P8" s="30"/>
      <c r="Q8" s="30"/>
      <c r="R8" s="30">
        <f>SUM(O8:Q8)</f>
        <v>0</v>
      </c>
      <c r="S8" s="30">
        <f>R8+N8+J8+F8</f>
        <v>0</v>
      </c>
    </row>
    <row r="9" spans="2:19" ht="15.75" x14ac:dyDescent="0.25">
      <c r="B9" s="5" t="s">
        <v>112</v>
      </c>
      <c r="C9" s="27">
        <v>0</v>
      </c>
      <c r="D9" s="27">
        <v>0</v>
      </c>
      <c r="E9" s="27">
        <v>0</v>
      </c>
      <c r="F9" s="48">
        <f t="shared" si="0"/>
        <v>0</v>
      </c>
      <c r="G9" s="61"/>
      <c r="H9" s="61"/>
      <c r="I9" s="61"/>
      <c r="J9" s="60">
        <f t="shared" ref="J9:J28" si="1">SUM(G9:I9)</f>
        <v>0</v>
      </c>
      <c r="K9" s="32"/>
      <c r="L9" s="27"/>
      <c r="M9" s="27"/>
      <c r="N9" s="30">
        <f t="shared" ref="N9:N28" si="2">SUM(K9:M9)</f>
        <v>0</v>
      </c>
      <c r="O9" s="27"/>
      <c r="P9" s="27"/>
      <c r="Q9" s="27"/>
      <c r="R9" s="30">
        <f t="shared" ref="R9:R28" si="3">SUM(O9:Q9)</f>
        <v>0</v>
      </c>
      <c r="S9" s="48">
        <f>R9+N9+J9+F9</f>
        <v>0</v>
      </c>
    </row>
    <row r="10" spans="2:19" ht="15.75" x14ac:dyDescent="0.25">
      <c r="B10" s="5" t="s">
        <v>113</v>
      </c>
      <c r="C10" s="27">
        <v>0</v>
      </c>
      <c r="D10" s="27">
        <v>0</v>
      </c>
      <c r="E10" s="27">
        <v>0</v>
      </c>
      <c r="F10" s="48">
        <f>C10+D10+E10</f>
        <v>0</v>
      </c>
      <c r="G10" s="61"/>
      <c r="H10" s="61"/>
      <c r="I10" s="61"/>
      <c r="J10" s="60">
        <f t="shared" si="1"/>
        <v>0</v>
      </c>
      <c r="K10" s="32"/>
      <c r="L10" s="27"/>
      <c r="M10" s="27"/>
      <c r="N10" s="30">
        <f t="shared" si="2"/>
        <v>0</v>
      </c>
      <c r="O10" s="27"/>
      <c r="P10" s="27"/>
      <c r="Q10" s="27"/>
      <c r="R10" s="30">
        <f t="shared" si="3"/>
        <v>0</v>
      </c>
      <c r="S10" s="48">
        <f>R10+N10+J10+F10</f>
        <v>0</v>
      </c>
    </row>
    <row r="11" spans="2:19" ht="15.75" x14ac:dyDescent="0.25">
      <c r="B11" s="5" t="s">
        <v>114</v>
      </c>
      <c r="C11" s="27">
        <v>0</v>
      </c>
      <c r="D11" s="27">
        <v>0</v>
      </c>
      <c r="E11" s="27">
        <v>0</v>
      </c>
      <c r="F11" s="48">
        <f t="shared" si="0"/>
        <v>0</v>
      </c>
      <c r="G11" s="61"/>
      <c r="H11" s="61"/>
      <c r="I11" s="61"/>
      <c r="J11" s="60">
        <f t="shared" si="1"/>
        <v>0</v>
      </c>
      <c r="K11" s="32"/>
      <c r="L11" s="27"/>
      <c r="M11" s="27"/>
      <c r="N11" s="30">
        <f t="shared" si="2"/>
        <v>0</v>
      </c>
      <c r="O11" s="27"/>
      <c r="P11" s="27"/>
      <c r="Q11" s="27"/>
      <c r="R11" s="30">
        <f t="shared" si="3"/>
        <v>0</v>
      </c>
      <c r="S11" s="48">
        <f t="shared" ref="S11:S28" si="4">R11+N11+J11+F11</f>
        <v>0</v>
      </c>
    </row>
    <row r="12" spans="2:19" ht="31.5" x14ac:dyDescent="0.25">
      <c r="B12" s="19" t="s">
        <v>115</v>
      </c>
      <c r="C12" s="27">
        <v>0</v>
      </c>
      <c r="D12" s="27">
        <v>0</v>
      </c>
      <c r="E12" s="27">
        <v>0</v>
      </c>
      <c r="F12" s="48">
        <f t="shared" si="0"/>
        <v>0</v>
      </c>
      <c r="G12" s="61"/>
      <c r="H12" s="61"/>
      <c r="I12" s="61"/>
      <c r="J12" s="60">
        <f t="shared" si="1"/>
        <v>0</v>
      </c>
      <c r="K12" s="32"/>
      <c r="L12" s="27"/>
      <c r="M12" s="27"/>
      <c r="N12" s="30">
        <f t="shared" si="2"/>
        <v>0</v>
      </c>
      <c r="O12" s="27"/>
      <c r="P12" s="27"/>
      <c r="Q12" s="27"/>
      <c r="R12" s="30">
        <f t="shared" si="3"/>
        <v>0</v>
      </c>
      <c r="S12" s="48">
        <f t="shared" si="4"/>
        <v>0</v>
      </c>
    </row>
    <row r="13" spans="2:19" ht="15.75" x14ac:dyDescent="0.25">
      <c r="B13" s="5" t="s">
        <v>116</v>
      </c>
      <c r="C13" s="27">
        <v>0</v>
      </c>
      <c r="D13" s="27">
        <v>0</v>
      </c>
      <c r="E13" s="27">
        <v>0</v>
      </c>
      <c r="F13" s="48">
        <f t="shared" si="0"/>
        <v>0</v>
      </c>
      <c r="G13" s="61"/>
      <c r="H13" s="61"/>
      <c r="I13" s="61"/>
      <c r="J13" s="60">
        <f t="shared" si="1"/>
        <v>0</v>
      </c>
      <c r="K13" s="32"/>
      <c r="L13" s="27"/>
      <c r="M13" s="27"/>
      <c r="N13" s="30">
        <f t="shared" si="2"/>
        <v>0</v>
      </c>
      <c r="O13" s="27"/>
      <c r="P13" s="27"/>
      <c r="Q13" s="27"/>
      <c r="R13" s="30">
        <f t="shared" si="3"/>
        <v>0</v>
      </c>
      <c r="S13" s="48">
        <f t="shared" si="4"/>
        <v>0</v>
      </c>
    </row>
    <row r="14" spans="2:19" ht="15.75" x14ac:dyDescent="0.25">
      <c r="B14" s="5" t="s">
        <v>117</v>
      </c>
      <c r="C14" s="27">
        <v>0</v>
      </c>
      <c r="D14" s="27">
        <v>0</v>
      </c>
      <c r="E14" s="27">
        <v>0</v>
      </c>
      <c r="F14" s="48">
        <f t="shared" si="0"/>
        <v>0</v>
      </c>
      <c r="G14" s="61"/>
      <c r="H14" s="61"/>
      <c r="I14" s="61"/>
      <c r="J14" s="60">
        <f t="shared" si="1"/>
        <v>0</v>
      </c>
      <c r="K14" s="32"/>
      <c r="L14" s="27"/>
      <c r="M14" s="27"/>
      <c r="N14" s="30">
        <f t="shared" si="2"/>
        <v>0</v>
      </c>
      <c r="O14" s="27"/>
      <c r="P14" s="27"/>
      <c r="Q14" s="27"/>
      <c r="R14" s="30">
        <f t="shared" si="3"/>
        <v>0</v>
      </c>
      <c r="S14" s="48">
        <f t="shared" si="4"/>
        <v>0</v>
      </c>
    </row>
    <row r="15" spans="2:19" ht="15.75" x14ac:dyDescent="0.25">
      <c r="B15" s="5" t="s">
        <v>118</v>
      </c>
      <c r="C15" s="27">
        <v>0</v>
      </c>
      <c r="D15" s="27">
        <v>0</v>
      </c>
      <c r="E15" s="27">
        <v>0</v>
      </c>
      <c r="F15" s="48">
        <f t="shared" si="0"/>
        <v>0</v>
      </c>
      <c r="G15" s="61"/>
      <c r="H15" s="61"/>
      <c r="I15" s="61"/>
      <c r="J15" s="60">
        <f t="shared" si="1"/>
        <v>0</v>
      </c>
      <c r="K15" s="32"/>
      <c r="L15" s="27"/>
      <c r="M15" s="27"/>
      <c r="N15" s="30">
        <f t="shared" si="2"/>
        <v>0</v>
      </c>
      <c r="O15" s="27"/>
      <c r="P15" s="27"/>
      <c r="Q15" s="27"/>
      <c r="R15" s="30">
        <f t="shared" si="3"/>
        <v>0</v>
      </c>
      <c r="S15" s="48">
        <f t="shared" si="4"/>
        <v>0</v>
      </c>
    </row>
    <row r="16" spans="2:19" ht="15.75" x14ac:dyDescent="0.25">
      <c r="B16" s="5" t="s">
        <v>119</v>
      </c>
      <c r="C16" s="27">
        <v>0</v>
      </c>
      <c r="D16" s="27">
        <v>0</v>
      </c>
      <c r="E16" s="27">
        <v>0</v>
      </c>
      <c r="F16" s="48">
        <f t="shared" si="0"/>
        <v>0</v>
      </c>
      <c r="G16" s="61"/>
      <c r="H16" s="61"/>
      <c r="I16" s="61"/>
      <c r="J16" s="60">
        <f t="shared" si="1"/>
        <v>0</v>
      </c>
      <c r="K16" s="32"/>
      <c r="L16" s="27"/>
      <c r="M16" s="27"/>
      <c r="N16" s="30">
        <f t="shared" si="2"/>
        <v>0</v>
      </c>
      <c r="O16" s="27"/>
      <c r="P16" s="27"/>
      <c r="Q16" s="27"/>
      <c r="R16" s="30">
        <f t="shared" si="3"/>
        <v>0</v>
      </c>
      <c r="S16" s="48">
        <f t="shared" si="4"/>
        <v>0</v>
      </c>
    </row>
    <row r="17" spans="2:19" ht="15.75" x14ac:dyDescent="0.25">
      <c r="B17" s="5" t="s">
        <v>120</v>
      </c>
      <c r="C17" s="27">
        <v>0</v>
      </c>
      <c r="D17" s="27">
        <v>0</v>
      </c>
      <c r="E17" s="27">
        <v>0</v>
      </c>
      <c r="F17" s="48">
        <f t="shared" si="0"/>
        <v>0</v>
      </c>
      <c r="G17" s="61"/>
      <c r="H17" s="61"/>
      <c r="I17" s="61"/>
      <c r="J17" s="60">
        <f t="shared" si="1"/>
        <v>0</v>
      </c>
      <c r="K17" s="32"/>
      <c r="L17" s="27"/>
      <c r="M17" s="27"/>
      <c r="N17" s="30">
        <f t="shared" si="2"/>
        <v>0</v>
      </c>
      <c r="O17" s="27"/>
      <c r="P17" s="27"/>
      <c r="Q17" s="27"/>
      <c r="R17" s="30">
        <f t="shared" si="3"/>
        <v>0</v>
      </c>
      <c r="S17" s="48">
        <f t="shared" si="4"/>
        <v>0</v>
      </c>
    </row>
    <row r="18" spans="2:19" ht="31.5" x14ac:dyDescent="0.25">
      <c r="B18" s="19" t="s">
        <v>121</v>
      </c>
      <c r="C18" s="27">
        <v>0</v>
      </c>
      <c r="D18" s="27">
        <v>0</v>
      </c>
      <c r="E18" s="27">
        <v>0</v>
      </c>
      <c r="F18" s="48">
        <f t="shared" si="0"/>
        <v>0</v>
      </c>
      <c r="G18" s="61"/>
      <c r="H18" s="61"/>
      <c r="I18" s="61"/>
      <c r="J18" s="60">
        <f t="shared" si="1"/>
        <v>0</v>
      </c>
      <c r="K18" s="32"/>
      <c r="L18" s="27"/>
      <c r="M18" s="27"/>
      <c r="N18" s="30">
        <f t="shared" si="2"/>
        <v>0</v>
      </c>
      <c r="O18" s="27"/>
      <c r="P18" s="27"/>
      <c r="Q18" s="27"/>
      <c r="R18" s="30">
        <f t="shared" si="3"/>
        <v>0</v>
      </c>
      <c r="S18" s="48">
        <f t="shared" si="4"/>
        <v>0</v>
      </c>
    </row>
    <row r="19" spans="2:19" ht="31.5" x14ac:dyDescent="0.25">
      <c r="B19" s="20" t="s">
        <v>122</v>
      </c>
      <c r="C19" s="27">
        <v>0</v>
      </c>
      <c r="D19" s="27">
        <v>0</v>
      </c>
      <c r="E19" s="27">
        <v>0</v>
      </c>
      <c r="F19" s="48">
        <f t="shared" si="0"/>
        <v>0</v>
      </c>
      <c r="G19" s="61"/>
      <c r="H19" s="61"/>
      <c r="I19" s="61"/>
      <c r="J19" s="60">
        <f t="shared" si="1"/>
        <v>0</v>
      </c>
      <c r="K19" s="32"/>
      <c r="L19" s="27"/>
      <c r="M19" s="27"/>
      <c r="N19" s="30">
        <f t="shared" si="2"/>
        <v>0</v>
      </c>
      <c r="O19" s="27"/>
      <c r="P19" s="27"/>
      <c r="Q19" s="27"/>
      <c r="R19" s="30">
        <f t="shared" si="3"/>
        <v>0</v>
      </c>
      <c r="S19" s="48">
        <f t="shared" si="4"/>
        <v>0</v>
      </c>
    </row>
    <row r="20" spans="2:19" ht="31.5" x14ac:dyDescent="0.25">
      <c r="B20" s="20" t="s">
        <v>123</v>
      </c>
      <c r="C20" s="27">
        <v>0</v>
      </c>
      <c r="D20" s="27">
        <v>0</v>
      </c>
      <c r="E20" s="27">
        <v>0</v>
      </c>
      <c r="F20" s="48">
        <f t="shared" si="0"/>
        <v>0</v>
      </c>
      <c r="G20" s="61"/>
      <c r="H20" s="61"/>
      <c r="I20" s="61"/>
      <c r="J20" s="60">
        <f t="shared" si="1"/>
        <v>0</v>
      </c>
      <c r="K20" s="32"/>
      <c r="L20" s="27"/>
      <c r="M20" s="27"/>
      <c r="N20" s="30">
        <f t="shared" si="2"/>
        <v>0</v>
      </c>
      <c r="O20" s="27"/>
      <c r="P20" s="27"/>
      <c r="Q20" s="27"/>
      <c r="R20" s="30">
        <f t="shared" si="3"/>
        <v>0</v>
      </c>
      <c r="S20" s="48">
        <f t="shared" si="4"/>
        <v>0</v>
      </c>
    </row>
    <row r="21" spans="2:19" ht="31.5" x14ac:dyDescent="0.25">
      <c r="B21" s="19" t="s">
        <v>124</v>
      </c>
      <c r="C21" s="27">
        <v>0</v>
      </c>
      <c r="D21" s="27">
        <v>0</v>
      </c>
      <c r="E21" s="27">
        <v>0</v>
      </c>
      <c r="F21" s="48">
        <f t="shared" si="0"/>
        <v>0</v>
      </c>
      <c r="G21" s="61"/>
      <c r="H21" s="61"/>
      <c r="I21" s="61"/>
      <c r="J21" s="60">
        <f t="shared" si="1"/>
        <v>0</v>
      </c>
      <c r="K21" s="32"/>
      <c r="L21" s="27"/>
      <c r="M21" s="27"/>
      <c r="N21" s="30">
        <f t="shared" si="2"/>
        <v>0</v>
      </c>
      <c r="O21" s="27"/>
      <c r="P21" s="27"/>
      <c r="Q21" s="27"/>
      <c r="R21" s="30">
        <f t="shared" si="3"/>
        <v>0</v>
      </c>
      <c r="S21" s="48">
        <f t="shared" si="4"/>
        <v>0</v>
      </c>
    </row>
    <row r="22" spans="2:19" ht="31.5" x14ac:dyDescent="0.25">
      <c r="B22" s="19" t="s">
        <v>125</v>
      </c>
      <c r="C22" s="27">
        <v>0</v>
      </c>
      <c r="D22" s="27">
        <v>0</v>
      </c>
      <c r="E22" s="27">
        <v>0</v>
      </c>
      <c r="F22" s="48">
        <f t="shared" si="0"/>
        <v>0</v>
      </c>
      <c r="G22" s="61"/>
      <c r="H22" s="61"/>
      <c r="I22" s="61"/>
      <c r="J22" s="60">
        <f t="shared" si="1"/>
        <v>0</v>
      </c>
      <c r="K22" s="32"/>
      <c r="L22" s="27"/>
      <c r="M22" s="27"/>
      <c r="N22" s="30">
        <f t="shared" si="2"/>
        <v>0</v>
      </c>
      <c r="O22" s="27"/>
      <c r="P22" s="27"/>
      <c r="Q22" s="27"/>
      <c r="R22" s="30">
        <f t="shared" si="3"/>
        <v>0</v>
      </c>
      <c r="S22" s="48">
        <f t="shared" si="4"/>
        <v>0</v>
      </c>
    </row>
    <row r="23" spans="2:19" ht="15.75" x14ac:dyDescent="0.25">
      <c r="B23" s="19" t="s">
        <v>126</v>
      </c>
      <c r="C23" s="27">
        <v>1</v>
      </c>
      <c r="D23" s="27">
        <v>0</v>
      </c>
      <c r="E23" s="27">
        <v>0</v>
      </c>
      <c r="F23" s="48">
        <f t="shared" si="0"/>
        <v>1</v>
      </c>
      <c r="G23" s="61"/>
      <c r="H23" s="61"/>
      <c r="I23" s="61"/>
      <c r="J23" s="60">
        <f t="shared" si="1"/>
        <v>0</v>
      </c>
      <c r="K23" s="32"/>
      <c r="L23" s="27"/>
      <c r="M23" s="27"/>
      <c r="N23" s="30">
        <f t="shared" si="2"/>
        <v>0</v>
      </c>
      <c r="O23" s="27"/>
      <c r="P23" s="27"/>
      <c r="Q23" s="27"/>
      <c r="R23" s="30">
        <f t="shared" si="3"/>
        <v>0</v>
      </c>
      <c r="S23" s="48">
        <f t="shared" si="4"/>
        <v>1</v>
      </c>
    </row>
    <row r="24" spans="2:19" ht="31.5" x14ac:dyDescent="0.25">
      <c r="B24" s="19" t="s">
        <v>127</v>
      </c>
      <c r="C24" s="27">
        <v>0</v>
      </c>
      <c r="D24" s="27">
        <v>0</v>
      </c>
      <c r="E24" s="27">
        <v>0</v>
      </c>
      <c r="F24" s="48">
        <f t="shared" si="0"/>
        <v>0</v>
      </c>
      <c r="G24" s="61"/>
      <c r="H24" s="61"/>
      <c r="I24" s="61"/>
      <c r="J24" s="60">
        <f t="shared" si="1"/>
        <v>0</v>
      </c>
      <c r="K24" s="32"/>
      <c r="L24" s="27"/>
      <c r="M24" s="27"/>
      <c r="N24" s="30">
        <f t="shared" si="2"/>
        <v>0</v>
      </c>
      <c r="O24" s="27"/>
      <c r="P24" s="27"/>
      <c r="Q24" s="27"/>
      <c r="R24" s="30">
        <f t="shared" si="3"/>
        <v>0</v>
      </c>
      <c r="S24" s="48">
        <f t="shared" si="4"/>
        <v>0</v>
      </c>
    </row>
    <row r="25" spans="2:19" ht="15.75" x14ac:dyDescent="0.25">
      <c r="B25" s="19" t="s">
        <v>128</v>
      </c>
      <c r="C25" s="27">
        <v>0</v>
      </c>
      <c r="D25" s="27">
        <v>0</v>
      </c>
      <c r="E25" s="27">
        <v>0</v>
      </c>
      <c r="F25" s="48">
        <f t="shared" si="0"/>
        <v>0</v>
      </c>
      <c r="G25" s="61"/>
      <c r="H25" s="61"/>
      <c r="I25" s="61"/>
      <c r="J25" s="60">
        <f t="shared" si="1"/>
        <v>0</v>
      </c>
      <c r="K25" s="32"/>
      <c r="L25" s="27"/>
      <c r="M25" s="27"/>
      <c r="N25" s="30">
        <f t="shared" si="2"/>
        <v>0</v>
      </c>
      <c r="O25" s="27"/>
      <c r="P25" s="27"/>
      <c r="Q25" s="27"/>
      <c r="R25" s="30">
        <f t="shared" si="3"/>
        <v>0</v>
      </c>
      <c r="S25" s="48">
        <f t="shared" si="4"/>
        <v>0</v>
      </c>
    </row>
    <row r="26" spans="2:19" ht="31.5" x14ac:dyDescent="0.25">
      <c r="B26" s="19" t="s">
        <v>129</v>
      </c>
      <c r="C26" s="27">
        <v>0</v>
      </c>
      <c r="D26" s="27">
        <v>0</v>
      </c>
      <c r="E26" s="27">
        <v>2</v>
      </c>
      <c r="F26" s="48">
        <f t="shared" si="0"/>
        <v>2</v>
      </c>
      <c r="G26" s="61"/>
      <c r="H26" s="61"/>
      <c r="I26" s="61"/>
      <c r="J26" s="60">
        <f t="shared" si="1"/>
        <v>0</v>
      </c>
      <c r="K26" s="32"/>
      <c r="L26" s="27"/>
      <c r="M26" s="27"/>
      <c r="N26" s="30">
        <f t="shared" si="2"/>
        <v>0</v>
      </c>
      <c r="O26" s="27"/>
      <c r="P26" s="27"/>
      <c r="Q26" s="27"/>
      <c r="R26" s="30">
        <f t="shared" si="3"/>
        <v>0</v>
      </c>
      <c r="S26" s="48">
        <f t="shared" si="4"/>
        <v>2</v>
      </c>
    </row>
    <row r="27" spans="2:19" ht="15.75" x14ac:dyDescent="0.25">
      <c r="B27" s="19" t="s">
        <v>130</v>
      </c>
      <c r="C27" s="27">
        <v>0</v>
      </c>
      <c r="D27" s="27">
        <v>0</v>
      </c>
      <c r="E27" s="27">
        <v>0</v>
      </c>
      <c r="F27" s="48">
        <f t="shared" si="0"/>
        <v>0</v>
      </c>
      <c r="G27" s="61"/>
      <c r="H27" s="61"/>
      <c r="I27" s="61"/>
      <c r="J27" s="60">
        <f t="shared" si="1"/>
        <v>0</v>
      </c>
      <c r="K27" s="32"/>
      <c r="L27" s="27"/>
      <c r="M27" s="27"/>
      <c r="N27" s="30">
        <f t="shared" si="2"/>
        <v>0</v>
      </c>
      <c r="O27" s="27"/>
      <c r="P27" s="27"/>
      <c r="Q27" s="27"/>
      <c r="R27" s="30">
        <f t="shared" si="3"/>
        <v>0</v>
      </c>
      <c r="S27" s="48">
        <f t="shared" si="4"/>
        <v>0</v>
      </c>
    </row>
    <row r="28" spans="2:19" ht="15.75" x14ac:dyDescent="0.25">
      <c r="B28" s="5" t="s">
        <v>131</v>
      </c>
      <c r="C28" s="27">
        <v>0</v>
      </c>
      <c r="D28" s="27">
        <v>0</v>
      </c>
      <c r="E28" s="27">
        <v>0</v>
      </c>
      <c r="F28" s="48">
        <f t="shared" si="0"/>
        <v>0</v>
      </c>
      <c r="G28" s="61"/>
      <c r="H28" s="61"/>
      <c r="I28" s="61"/>
      <c r="J28" s="60">
        <f t="shared" si="1"/>
        <v>0</v>
      </c>
      <c r="K28" s="32"/>
      <c r="L28" s="27"/>
      <c r="M28" s="27"/>
      <c r="N28" s="30">
        <f t="shared" si="2"/>
        <v>0</v>
      </c>
      <c r="O28" s="72"/>
      <c r="P28" s="73"/>
      <c r="Q28" s="73"/>
      <c r="R28" s="30">
        <f t="shared" si="3"/>
        <v>0</v>
      </c>
      <c r="S28" s="48">
        <f t="shared" si="4"/>
        <v>0</v>
      </c>
    </row>
    <row r="29" spans="2:19" ht="15.75" x14ac:dyDescent="0.25">
      <c r="B29" s="55" t="s">
        <v>6</v>
      </c>
      <c r="C29" s="34">
        <f t="shared" ref="C29:I29" si="5">SUM(C8:C28)</f>
        <v>1</v>
      </c>
      <c r="D29" s="34">
        <f t="shared" si="5"/>
        <v>0</v>
      </c>
      <c r="E29" s="34">
        <f t="shared" si="5"/>
        <v>2</v>
      </c>
      <c r="F29" s="34">
        <f t="shared" si="5"/>
        <v>3</v>
      </c>
      <c r="G29" s="34">
        <f t="shared" si="5"/>
        <v>0</v>
      </c>
      <c r="H29" s="34">
        <f t="shared" si="5"/>
        <v>0</v>
      </c>
      <c r="I29" s="34">
        <f t="shared" si="5"/>
        <v>0</v>
      </c>
      <c r="J29" s="34">
        <f>SUM(J8:J28)</f>
        <v>0</v>
      </c>
      <c r="K29" s="34">
        <f>SUM(K22:K28)</f>
        <v>0</v>
      </c>
      <c r="L29" s="34">
        <f t="shared" ref="L29:M29" si="6">SUM(L22:L28)</f>
        <v>0</v>
      </c>
      <c r="M29" s="34">
        <f t="shared" si="6"/>
        <v>0</v>
      </c>
      <c r="N29" s="34">
        <f>SUM(N8:N28)</f>
        <v>0</v>
      </c>
      <c r="O29" s="34">
        <f>SUM(O22:O28)</f>
        <v>0</v>
      </c>
      <c r="P29" s="34">
        <f t="shared" ref="P29:Q29" si="7">SUM(P22:P28)</f>
        <v>0</v>
      </c>
      <c r="Q29" s="34">
        <f t="shared" si="7"/>
        <v>0</v>
      </c>
      <c r="R29" s="34">
        <f>SUM(R8:R28)</f>
        <v>0</v>
      </c>
      <c r="S29" s="34">
        <f>SUM(S8:S28)</f>
        <v>3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18"/>
  <sheetViews>
    <sheetView showGridLines="0" view="pageBreakPreview" zoomScaleNormal="45" zoomScaleSheetLayoutView="100" workbookViewId="0">
      <selection activeCell="C23" sqref="C23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4" spans="2:19" ht="15.75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5.75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19" ht="15.75" thickBot="1" x14ac:dyDescent="0.3"/>
    <row r="7" spans="2:19" ht="15.75" x14ac:dyDescent="0.25">
      <c r="B7" s="111" t="s">
        <v>132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3"/>
    </row>
    <row r="8" spans="2:19" ht="15.75" x14ac:dyDescent="0.25">
      <c r="B8" s="109" t="s">
        <v>147</v>
      </c>
      <c r="C8" s="106" t="s">
        <v>2</v>
      </c>
      <c r="D8" s="106"/>
      <c r="E8" s="106"/>
      <c r="F8" s="106"/>
      <c r="G8" s="106" t="s">
        <v>3</v>
      </c>
      <c r="H8" s="106"/>
      <c r="I8" s="106"/>
      <c r="J8" s="106"/>
      <c r="K8" s="106" t="s">
        <v>4</v>
      </c>
      <c r="L8" s="106"/>
      <c r="M8" s="106"/>
      <c r="N8" s="106"/>
      <c r="O8" s="106" t="s">
        <v>5</v>
      </c>
      <c r="P8" s="106"/>
      <c r="Q8" s="106"/>
      <c r="R8" s="106"/>
      <c r="S8" s="107" t="s">
        <v>6</v>
      </c>
    </row>
    <row r="9" spans="2:19" ht="16.5" thickBot="1" x14ac:dyDescent="0.3">
      <c r="B9" s="110"/>
      <c r="C9" s="50" t="s">
        <v>7</v>
      </c>
      <c r="D9" s="50" t="s">
        <v>8</v>
      </c>
      <c r="E9" s="50" t="s">
        <v>9</v>
      </c>
      <c r="F9" s="50" t="s">
        <v>10</v>
      </c>
      <c r="G9" s="50" t="s">
        <v>11</v>
      </c>
      <c r="H9" s="50" t="s">
        <v>12</v>
      </c>
      <c r="I9" s="50" t="s">
        <v>13</v>
      </c>
      <c r="J9" s="50" t="s">
        <v>14</v>
      </c>
      <c r="K9" s="50" t="s">
        <v>15</v>
      </c>
      <c r="L9" s="50" t="s">
        <v>16</v>
      </c>
      <c r="M9" s="50" t="s">
        <v>17</v>
      </c>
      <c r="N9" s="50" t="s">
        <v>18</v>
      </c>
      <c r="O9" s="50" t="s">
        <v>19</v>
      </c>
      <c r="P9" s="50" t="s">
        <v>20</v>
      </c>
      <c r="Q9" s="50" t="s">
        <v>21</v>
      </c>
      <c r="R9" s="50" t="s">
        <v>22</v>
      </c>
      <c r="S9" s="108"/>
    </row>
    <row r="10" spans="2:19" ht="15.75" x14ac:dyDescent="0.25">
      <c r="B10" s="20" t="s">
        <v>133</v>
      </c>
      <c r="C10" s="27">
        <v>12</v>
      </c>
      <c r="D10" s="27">
        <v>21</v>
      </c>
      <c r="E10" s="27">
        <v>6</v>
      </c>
      <c r="F10" s="48">
        <f t="shared" ref="F10:F17" si="0">SUM(C10:E10)</f>
        <v>39</v>
      </c>
      <c r="G10" s="27"/>
      <c r="H10" s="27"/>
      <c r="I10" s="27"/>
      <c r="J10" s="48">
        <f t="shared" ref="J10:J17" si="1">SUM(G10:I10)</f>
        <v>0</v>
      </c>
      <c r="K10" s="27"/>
      <c r="L10" s="27"/>
      <c r="M10" s="27"/>
      <c r="N10" s="30">
        <f t="shared" ref="N10:N17" si="2">SUM(K10:M10)</f>
        <v>0</v>
      </c>
      <c r="O10" s="27"/>
      <c r="P10" s="27"/>
      <c r="Q10" s="27"/>
      <c r="R10" s="29">
        <f t="shared" ref="R10:R17" si="3">SUM(O10:Q10)</f>
        <v>0</v>
      </c>
      <c r="S10" s="34">
        <f>F10+J10+N10+Q10</f>
        <v>39</v>
      </c>
    </row>
    <row r="11" spans="2:19" ht="15.75" x14ac:dyDescent="0.25">
      <c r="B11" s="20" t="s">
        <v>134</v>
      </c>
      <c r="C11" s="27">
        <v>0</v>
      </c>
      <c r="D11" s="27">
        <v>0</v>
      </c>
      <c r="E11" s="27">
        <v>0</v>
      </c>
      <c r="F11" s="48">
        <f t="shared" si="0"/>
        <v>0</v>
      </c>
      <c r="G11" s="27"/>
      <c r="H11" s="27"/>
      <c r="I11" s="27"/>
      <c r="J11" s="48">
        <f t="shared" si="1"/>
        <v>0</v>
      </c>
      <c r="K11" s="27"/>
      <c r="L11" s="27"/>
      <c r="M11" s="27"/>
      <c r="N11" s="30">
        <f t="shared" si="2"/>
        <v>0</v>
      </c>
      <c r="O11" s="27"/>
      <c r="P11" s="27"/>
      <c r="Q11" s="27"/>
      <c r="R11" s="29">
        <f t="shared" si="3"/>
        <v>0</v>
      </c>
      <c r="S11" s="34">
        <f>F11+J11+N11+Q11</f>
        <v>0</v>
      </c>
    </row>
    <row r="12" spans="2:19" ht="15.75" x14ac:dyDescent="0.25">
      <c r="B12" s="20" t="s">
        <v>135</v>
      </c>
      <c r="C12" s="27">
        <v>0</v>
      </c>
      <c r="D12" s="27">
        <v>0</v>
      </c>
      <c r="E12" s="27">
        <v>0</v>
      </c>
      <c r="F12" s="48">
        <f t="shared" si="0"/>
        <v>0</v>
      </c>
      <c r="G12" s="27"/>
      <c r="H12" s="27"/>
      <c r="I12" s="27"/>
      <c r="J12" s="48">
        <f t="shared" si="1"/>
        <v>0</v>
      </c>
      <c r="K12" s="27"/>
      <c r="L12" s="27"/>
      <c r="M12" s="27"/>
      <c r="N12" s="30">
        <f t="shared" si="2"/>
        <v>0</v>
      </c>
      <c r="O12" s="27"/>
      <c r="P12" s="27"/>
      <c r="Q12" s="27"/>
      <c r="R12" s="29">
        <f t="shared" si="3"/>
        <v>0</v>
      </c>
      <c r="S12" s="34">
        <f>F12+J12+N12+Q12</f>
        <v>0</v>
      </c>
    </row>
    <row r="13" spans="2:19" ht="15.75" x14ac:dyDescent="0.25">
      <c r="B13" s="20" t="s">
        <v>136</v>
      </c>
      <c r="C13" s="27">
        <v>0</v>
      </c>
      <c r="D13" s="27">
        <v>0</v>
      </c>
      <c r="E13" s="27">
        <v>0</v>
      </c>
      <c r="F13" s="48">
        <f t="shared" si="0"/>
        <v>0</v>
      </c>
      <c r="G13" s="27"/>
      <c r="H13" s="27"/>
      <c r="I13" s="27"/>
      <c r="J13" s="48">
        <f t="shared" si="1"/>
        <v>0</v>
      </c>
      <c r="K13" s="27"/>
      <c r="L13" s="27"/>
      <c r="M13" s="27"/>
      <c r="N13" s="30">
        <f t="shared" si="2"/>
        <v>0</v>
      </c>
      <c r="O13" s="27"/>
      <c r="P13" s="27"/>
      <c r="Q13" s="27"/>
      <c r="R13" s="29">
        <f t="shared" si="3"/>
        <v>0</v>
      </c>
      <c r="S13" s="34">
        <f>R13+N13+J13+F13</f>
        <v>0</v>
      </c>
    </row>
    <row r="14" spans="2:19" ht="15.75" x14ac:dyDescent="0.25">
      <c r="B14" s="20" t="s">
        <v>137</v>
      </c>
      <c r="C14" s="27">
        <v>8</v>
      </c>
      <c r="D14" s="27">
        <v>4</v>
      </c>
      <c r="E14" s="27">
        <v>1</v>
      </c>
      <c r="F14" s="48">
        <f t="shared" si="0"/>
        <v>13</v>
      </c>
      <c r="G14" s="27"/>
      <c r="H14" s="27"/>
      <c r="I14" s="27"/>
      <c r="J14" s="48">
        <f t="shared" si="1"/>
        <v>0</v>
      </c>
      <c r="K14" s="27"/>
      <c r="L14" s="27"/>
      <c r="M14" s="27"/>
      <c r="N14" s="30">
        <f t="shared" si="2"/>
        <v>0</v>
      </c>
      <c r="O14" s="27"/>
      <c r="P14" s="27"/>
      <c r="Q14" s="27"/>
      <c r="R14" s="29">
        <f t="shared" si="3"/>
        <v>0</v>
      </c>
      <c r="S14" s="34">
        <f>F14+J14+N14+R14</f>
        <v>13</v>
      </c>
    </row>
    <row r="15" spans="2:19" ht="15.75" x14ac:dyDescent="0.25">
      <c r="B15" s="20" t="s">
        <v>138</v>
      </c>
      <c r="C15" s="27">
        <v>18</v>
      </c>
      <c r="D15" s="27">
        <v>13</v>
      </c>
      <c r="E15" s="27">
        <v>17</v>
      </c>
      <c r="F15" s="48">
        <f t="shared" si="0"/>
        <v>48</v>
      </c>
      <c r="G15" s="27"/>
      <c r="H15" s="27"/>
      <c r="I15" s="27"/>
      <c r="J15" s="48">
        <f t="shared" si="1"/>
        <v>0</v>
      </c>
      <c r="K15" s="27"/>
      <c r="L15" s="27"/>
      <c r="M15" s="27"/>
      <c r="N15" s="30">
        <f t="shared" si="2"/>
        <v>0</v>
      </c>
      <c r="O15" s="27"/>
      <c r="P15" s="27"/>
      <c r="Q15" s="27"/>
      <c r="R15" s="29">
        <f t="shared" si="3"/>
        <v>0</v>
      </c>
      <c r="S15" s="34">
        <f>F15+J15+N15+R15</f>
        <v>48</v>
      </c>
    </row>
    <row r="16" spans="2:19" ht="15.75" x14ac:dyDescent="0.25">
      <c r="B16" s="20" t="s">
        <v>139</v>
      </c>
      <c r="C16" s="27">
        <v>1</v>
      </c>
      <c r="D16" s="27">
        <v>2</v>
      </c>
      <c r="E16" s="27">
        <v>0</v>
      </c>
      <c r="F16" s="48">
        <f t="shared" si="0"/>
        <v>3</v>
      </c>
      <c r="G16" s="27"/>
      <c r="H16" s="27"/>
      <c r="I16" s="27"/>
      <c r="J16" s="48">
        <f t="shared" si="1"/>
        <v>0</v>
      </c>
      <c r="K16" s="27"/>
      <c r="L16" s="27"/>
      <c r="M16" s="27"/>
      <c r="N16" s="30">
        <f t="shared" si="2"/>
        <v>0</v>
      </c>
      <c r="O16" s="27"/>
      <c r="P16" s="27"/>
      <c r="Q16" s="27"/>
      <c r="R16" s="29">
        <f t="shared" si="3"/>
        <v>0</v>
      </c>
      <c r="S16" s="34">
        <f>F16+J16+N16+R16</f>
        <v>3</v>
      </c>
    </row>
    <row r="17" spans="2:19" ht="15.75" x14ac:dyDescent="0.25">
      <c r="B17" s="20" t="s">
        <v>140</v>
      </c>
      <c r="C17" s="27">
        <v>325</v>
      </c>
      <c r="D17" s="27">
        <v>236</v>
      </c>
      <c r="E17" s="96">
        <v>271</v>
      </c>
      <c r="F17" s="48">
        <f t="shared" si="0"/>
        <v>832</v>
      </c>
      <c r="G17" s="39"/>
      <c r="H17" s="39"/>
      <c r="I17" s="39"/>
      <c r="J17" s="30">
        <f t="shared" si="1"/>
        <v>0</v>
      </c>
      <c r="K17" s="32"/>
      <c r="L17" s="27"/>
      <c r="M17" s="27"/>
      <c r="N17" s="30">
        <f t="shared" si="2"/>
        <v>0</v>
      </c>
      <c r="O17" s="27"/>
      <c r="P17" s="27"/>
      <c r="Q17" s="27"/>
      <c r="R17" s="29">
        <f t="shared" si="3"/>
        <v>0</v>
      </c>
      <c r="S17" s="34">
        <f>F17+J17+N17+R17</f>
        <v>832</v>
      </c>
    </row>
    <row r="18" spans="2:19" ht="15.75" x14ac:dyDescent="0.25">
      <c r="B18" s="55" t="s">
        <v>6</v>
      </c>
      <c r="C18" s="34">
        <f t="shared" ref="C18:J18" si="4">SUM(C10:C17)</f>
        <v>364</v>
      </c>
      <c r="D18" s="34">
        <f t="shared" si="4"/>
        <v>276</v>
      </c>
      <c r="E18" s="34">
        <f t="shared" si="4"/>
        <v>295</v>
      </c>
      <c r="F18" s="34">
        <f t="shared" si="4"/>
        <v>935</v>
      </c>
      <c r="G18" s="34">
        <f t="shared" si="4"/>
        <v>0</v>
      </c>
      <c r="H18" s="34">
        <f t="shared" si="4"/>
        <v>0</v>
      </c>
      <c r="I18" s="34">
        <f t="shared" si="4"/>
        <v>0</v>
      </c>
      <c r="J18" s="34">
        <f t="shared" si="4"/>
        <v>0</v>
      </c>
      <c r="K18" s="34">
        <f>SUM(K12:K17)</f>
        <v>0</v>
      </c>
      <c r="L18" s="34">
        <f>SUM(L12:L17)</f>
        <v>0</v>
      </c>
      <c r="M18" s="34">
        <f>SUM(M12:M17)</f>
        <v>0</v>
      </c>
      <c r="N18" s="34">
        <f>SUM(N6:N17)</f>
        <v>0</v>
      </c>
      <c r="O18" s="34">
        <f>SUM(O10:O17)</f>
        <v>0</v>
      </c>
      <c r="P18" s="34">
        <f>SUM(P10:P17)</f>
        <v>0</v>
      </c>
      <c r="Q18" s="34">
        <f>SUM(Q10:Q17)</f>
        <v>0</v>
      </c>
      <c r="R18" s="34">
        <f>SUM(R10:R17)</f>
        <v>0</v>
      </c>
      <c r="S18" s="34">
        <f>SUM(S10:S17)</f>
        <v>935</v>
      </c>
    </row>
  </sheetData>
  <mergeCells count="7">
    <mergeCell ref="B7:S7"/>
    <mergeCell ref="C8:F8"/>
    <mergeCell ref="G8:J8"/>
    <mergeCell ref="K8:N8"/>
    <mergeCell ref="O8:R8"/>
    <mergeCell ref="S8:S9"/>
    <mergeCell ref="B8:B9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85" zoomScaleNormal="25" zoomScaleSheetLayoutView="85" zoomScalePageLayoutView="95" workbookViewId="0">
      <selection activeCell="F16" sqref="F16"/>
    </sheetView>
  </sheetViews>
  <sheetFormatPr baseColWidth="10" defaultColWidth="11.42578125" defaultRowHeight="15" x14ac:dyDescent="0.25"/>
  <cols>
    <col min="2" max="2" width="56.28515625" style="1" bestFit="1" customWidth="1"/>
    <col min="3" max="12" width="11.42578125" customWidth="1"/>
    <col min="13" max="13" width="13.42578125" customWidth="1"/>
    <col min="14" max="14" width="11.42578125" customWidth="1"/>
    <col min="19" max="19" width="20.140625" customWidth="1"/>
  </cols>
  <sheetData>
    <row r="3" spans="2:19" ht="15.75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19" ht="16.5" thickBo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19" ht="15.75" x14ac:dyDescent="0.25">
      <c r="B5" s="111" t="s">
        <v>141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3"/>
    </row>
    <row r="6" spans="2:19" ht="15.75" x14ac:dyDescent="0.25">
      <c r="B6" s="109" t="s">
        <v>1</v>
      </c>
      <c r="C6" s="106" t="s">
        <v>2</v>
      </c>
      <c r="D6" s="106"/>
      <c r="E6" s="106"/>
      <c r="F6" s="106"/>
      <c r="G6" s="106" t="s">
        <v>3</v>
      </c>
      <c r="H6" s="106"/>
      <c r="I6" s="106"/>
      <c r="J6" s="106"/>
      <c r="K6" s="106" t="s">
        <v>4</v>
      </c>
      <c r="L6" s="106"/>
      <c r="M6" s="106"/>
      <c r="N6" s="106"/>
      <c r="O6" s="106" t="s">
        <v>5</v>
      </c>
      <c r="P6" s="106"/>
      <c r="Q6" s="106"/>
      <c r="R6" s="106"/>
      <c r="S6" s="107" t="s">
        <v>6</v>
      </c>
    </row>
    <row r="7" spans="2:19" ht="16.5" thickBot="1" x14ac:dyDescent="0.3">
      <c r="B7" s="110"/>
      <c r="C7" s="50" t="s">
        <v>7</v>
      </c>
      <c r="D7" s="50" t="s">
        <v>8</v>
      </c>
      <c r="E7" s="50" t="s">
        <v>9</v>
      </c>
      <c r="F7" s="50" t="s">
        <v>10</v>
      </c>
      <c r="G7" s="50" t="s">
        <v>11</v>
      </c>
      <c r="H7" s="50" t="s">
        <v>12</v>
      </c>
      <c r="I7" s="50" t="s">
        <v>13</v>
      </c>
      <c r="J7" s="50" t="s">
        <v>14</v>
      </c>
      <c r="K7" s="50" t="s">
        <v>15</v>
      </c>
      <c r="L7" s="50" t="s">
        <v>16</v>
      </c>
      <c r="M7" s="50" t="s">
        <v>17</v>
      </c>
      <c r="N7" s="50" t="s">
        <v>18</v>
      </c>
      <c r="O7" s="50" t="s">
        <v>19</v>
      </c>
      <c r="P7" s="50" t="s">
        <v>20</v>
      </c>
      <c r="Q7" s="50" t="s">
        <v>21</v>
      </c>
      <c r="R7" s="50" t="s">
        <v>22</v>
      </c>
      <c r="S7" s="108"/>
    </row>
    <row r="8" spans="2:19" ht="15.75" x14ac:dyDescent="0.25">
      <c r="B8" s="31" t="s">
        <v>142</v>
      </c>
      <c r="C8" s="93">
        <v>68</v>
      </c>
      <c r="D8" s="93">
        <v>201</v>
      </c>
      <c r="E8" s="94">
        <v>1007</v>
      </c>
      <c r="F8" s="30">
        <f>+SUM(C8:E8)</f>
        <v>1276</v>
      </c>
      <c r="G8" s="62"/>
      <c r="H8" s="62"/>
      <c r="I8" s="62"/>
      <c r="J8" s="21">
        <f>G8+I8+H8</f>
        <v>0</v>
      </c>
      <c r="K8" s="49"/>
      <c r="L8" s="39"/>
      <c r="M8" s="39"/>
      <c r="N8" s="30">
        <f>SUM(K8:M8)</f>
        <v>0</v>
      </c>
      <c r="O8" s="87"/>
      <c r="P8" s="88"/>
      <c r="Q8" s="88"/>
      <c r="R8" s="28">
        <f>SUM(O8:Q8)</f>
        <v>0</v>
      </c>
      <c r="S8" s="23">
        <f>+SUM(R8,N8,J8,F8)</f>
        <v>1276</v>
      </c>
    </row>
    <row r="9" spans="2:19" ht="15.75" x14ac:dyDescent="0.25">
      <c r="B9" s="63" t="s">
        <v>143</v>
      </c>
      <c r="C9" s="95">
        <v>9725</v>
      </c>
      <c r="D9" s="95">
        <v>9986</v>
      </c>
      <c r="E9" s="95">
        <v>8535</v>
      </c>
      <c r="F9" s="30">
        <f t="shared" ref="F9" si="0">+SUM(C9:E9)</f>
        <v>28246</v>
      </c>
      <c r="G9" s="64"/>
      <c r="H9" s="64"/>
      <c r="I9" s="64"/>
      <c r="J9" s="21">
        <f>G9+H9+I9</f>
        <v>0</v>
      </c>
      <c r="K9" s="32"/>
      <c r="L9" s="27"/>
      <c r="M9" s="27"/>
      <c r="N9" s="30">
        <f t="shared" ref="N9:N11" si="1">SUM(K9:M9)</f>
        <v>0</v>
      </c>
      <c r="O9" s="87"/>
      <c r="P9" s="88"/>
      <c r="Q9" s="88"/>
      <c r="R9" s="28">
        <f t="shared" ref="R9:R11" si="2">SUM(O9:Q9)</f>
        <v>0</v>
      </c>
      <c r="S9" s="23">
        <f>R9+N9+J9+F9</f>
        <v>28246</v>
      </c>
    </row>
    <row r="10" spans="2:19" ht="15.75" x14ac:dyDescent="0.25">
      <c r="B10" s="5" t="s">
        <v>144</v>
      </c>
      <c r="C10" s="96">
        <v>454</v>
      </c>
      <c r="D10" s="96">
        <v>462</v>
      </c>
      <c r="E10" s="95">
        <v>372</v>
      </c>
      <c r="F10" s="30">
        <f t="shared" ref="F10" si="3">+SUM(C10:E10)</f>
        <v>1288</v>
      </c>
      <c r="G10" s="64"/>
      <c r="H10" s="64"/>
      <c r="I10" s="64"/>
      <c r="J10" s="21">
        <f>G10+H10+I10</f>
        <v>0</v>
      </c>
      <c r="K10" s="32"/>
      <c r="L10" s="27"/>
      <c r="M10" s="27"/>
      <c r="N10" s="30">
        <f t="shared" si="1"/>
        <v>0</v>
      </c>
      <c r="O10" s="70"/>
      <c r="P10" s="71"/>
      <c r="Q10" s="71"/>
      <c r="R10" s="28">
        <f t="shared" si="2"/>
        <v>0</v>
      </c>
      <c r="S10" s="23">
        <f>R10+N10+J10+F10</f>
        <v>1288</v>
      </c>
    </row>
    <row r="11" spans="2:19" ht="15" customHeight="1" x14ac:dyDescent="0.25">
      <c r="B11" s="63" t="s">
        <v>145</v>
      </c>
      <c r="C11" s="95">
        <v>1277</v>
      </c>
      <c r="D11" s="95">
        <v>2662</v>
      </c>
      <c r="E11" s="95">
        <v>5753</v>
      </c>
      <c r="F11" s="30">
        <f t="shared" ref="F11" si="4">+SUM(C11:E11)</f>
        <v>9692</v>
      </c>
      <c r="G11" s="64"/>
      <c r="H11" s="64"/>
      <c r="I11" s="64"/>
      <c r="J11" s="21">
        <f>G11+H11+I11</f>
        <v>0</v>
      </c>
      <c r="K11" s="32"/>
      <c r="L11" s="27"/>
      <c r="M11" s="27"/>
      <c r="N11" s="30">
        <f t="shared" si="1"/>
        <v>0</v>
      </c>
      <c r="O11" s="70"/>
      <c r="P11" s="71"/>
      <c r="Q11" s="71"/>
      <c r="R11" s="28">
        <f t="shared" si="2"/>
        <v>0</v>
      </c>
      <c r="S11" s="23">
        <f>R11+N11+J11+F11</f>
        <v>9692</v>
      </c>
    </row>
    <row r="12" spans="2:19" ht="15.75" x14ac:dyDescent="0.25">
      <c r="B12" s="55" t="s">
        <v>6</v>
      </c>
      <c r="C12" s="34">
        <f t="shared" ref="C12:J12" si="5">SUM(C8:C11)</f>
        <v>11524</v>
      </c>
      <c r="D12" s="34">
        <f t="shared" si="5"/>
        <v>13311</v>
      </c>
      <c r="E12" s="34">
        <f t="shared" si="5"/>
        <v>15667</v>
      </c>
      <c r="F12" s="34">
        <f t="shared" si="5"/>
        <v>40502</v>
      </c>
      <c r="G12" s="34">
        <f t="shared" si="5"/>
        <v>0</v>
      </c>
      <c r="H12" s="34">
        <f t="shared" si="5"/>
        <v>0</v>
      </c>
      <c r="I12" s="34">
        <f t="shared" si="5"/>
        <v>0</v>
      </c>
      <c r="J12" s="34">
        <f t="shared" si="5"/>
        <v>0</v>
      </c>
      <c r="K12" s="34">
        <f t="shared" ref="K12:M12" si="6">+SUM(K8)</f>
        <v>0</v>
      </c>
      <c r="L12" s="34">
        <f t="shared" si="6"/>
        <v>0</v>
      </c>
      <c r="M12" s="34">
        <f t="shared" si="6"/>
        <v>0</v>
      </c>
      <c r="N12" s="34">
        <f>SUM(N8:N11)</f>
        <v>0</v>
      </c>
      <c r="O12" s="34">
        <f>SUM(O8:O11)</f>
        <v>0</v>
      </c>
      <c r="P12" s="34">
        <f>SUM(P8+P9+P10+P11)</f>
        <v>0</v>
      </c>
      <c r="Q12" s="34">
        <f>SUM(Q8:Q11)</f>
        <v>0</v>
      </c>
      <c r="R12" s="34">
        <f>SUM(R8:R11)</f>
        <v>0</v>
      </c>
      <c r="S12" s="34">
        <f>SUM(S8:S11)</f>
        <v>40502</v>
      </c>
    </row>
    <row r="63" spans="2:26" ht="15" customHeight="1" x14ac:dyDescent="0.25">
      <c r="B63" s="115"/>
      <c r="C63" s="115"/>
      <c r="D63" s="115"/>
      <c r="E63" s="118"/>
      <c r="F63" s="118"/>
      <c r="G63" s="118"/>
      <c r="H63" s="118"/>
      <c r="I63" s="118"/>
      <c r="J63" s="118"/>
      <c r="K63" s="118"/>
      <c r="L63" s="118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2:26" ht="15.75" customHeight="1" x14ac:dyDescent="0.25">
      <c r="B64" s="115"/>
      <c r="C64" s="115"/>
      <c r="D64" s="115"/>
      <c r="E64" s="118"/>
      <c r="F64" s="118"/>
      <c r="G64" s="118"/>
      <c r="H64" s="118"/>
      <c r="I64" s="118"/>
      <c r="J64" s="118"/>
      <c r="K64" s="118"/>
      <c r="L64" s="118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2:26" ht="15" customHeight="1" x14ac:dyDescent="0.25">
      <c r="B65" s="65"/>
      <c r="C65" s="65"/>
      <c r="D65" s="65"/>
      <c r="E65" s="115"/>
      <c r="F65" s="115"/>
      <c r="G65" s="115"/>
      <c r="H65" s="115"/>
      <c r="I65" s="115"/>
      <c r="J65" s="115"/>
      <c r="K65" s="115"/>
      <c r="L65" s="115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</row>
    <row r="66" spans="2:26" ht="15" customHeight="1" x14ac:dyDescent="0.25">
      <c r="B66" s="65"/>
      <c r="C66" s="65"/>
      <c r="D66" s="65"/>
      <c r="E66" s="115"/>
      <c r="F66" s="115"/>
      <c r="G66" s="115"/>
      <c r="H66" s="115"/>
      <c r="I66" s="115"/>
      <c r="J66" s="115"/>
      <c r="K66" s="115"/>
      <c r="L66" s="115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</row>
    <row r="67" spans="2:26" ht="15" customHeight="1" x14ac:dyDescent="0.25">
      <c r="B67" s="65"/>
      <c r="C67" s="65"/>
      <c r="D67" s="65"/>
      <c r="E67" s="115"/>
      <c r="F67" s="115"/>
      <c r="G67" s="115"/>
      <c r="H67" s="115"/>
      <c r="I67" s="115"/>
      <c r="J67" s="115"/>
      <c r="K67" s="115"/>
      <c r="L67" s="115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</row>
    <row r="68" spans="2:26" ht="15" customHeight="1" x14ac:dyDescent="0.25">
      <c r="B68" s="65"/>
      <c r="C68" s="65"/>
      <c r="D68" s="65"/>
      <c r="E68" s="115"/>
      <c r="F68" s="115"/>
      <c r="G68" s="115"/>
      <c r="H68" s="115"/>
      <c r="I68" s="115"/>
      <c r="J68" s="115"/>
      <c r="K68" s="115"/>
      <c r="L68" s="115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</row>
    <row r="69" spans="2:26" ht="15" customHeight="1" x14ac:dyDescent="0.25">
      <c r="B69" s="65"/>
      <c r="C69" s="65"/>
      <c r="D69" s="65"/>
      <c r="E69" s="115"/>
      <c r="F69" s="115"/>
      <c r="G69" s="115"/>
      <c r="H69" s="115"/>
      <c r="I69" s="115"/>
      <c r="J69" s="115"/>
      <c r="K69" s="115"/>
      <c r="L69" s="115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</row>
    <row r="70" spans="2:26" ht="15" customHeight="1" x14ac:dyDescent="0.25">
      <c r="B70" s="65"/>
      <c r="C70" s="65"/>
      <c r="D70" s="65"/>
      <c r="E70" s="115"/>
      <c r="F70" s="115"/>
      <c r="G70" s="115"/>
      <c r="H70" s="115"/>
      <c r="I70" s="115"/>
      <c r="J70" s="115"/>
      <c r="K70" s="115"/>
      <c r="L70" s="115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</row>
    <row r="71" spans="2:26" ht="15.75" customHeight="1" x14ac:dyDescent="0.25">
      <c r="B71" s="65"/>
      <c r="C71" s="65"/>
      <c r="D71" s="65"/>
      <c r="E71" s="115"/>
      <c r="F71" s="115"/>
      <c r="G71" s="115"/>
      <c r="H71" s="115"/>
      <c r="I71" s="115"/>
      <c r="J71" s="115"/>
      <c r="K71" s="115"/>
      <c r="L71" s="115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</row>
    <row r="72" spans="2:26" ht="15" customHeight="1" x14ac:dyDescent="0.25">
      <c r="B72" s="115"/>
      <c r="C72" s="115"/>
      <c r="D72" s="115"/>
      <c r="E72" s="118"/>
      <c r="F72" s="118"/>
      <c r="G72" s="118"/>
      <c r="H72" s="118"/>
      <c r="I72" s="118"/>
      <c r="J72" s="118"/>
      <c r="K72" s="118"/>
      <c r="L72" s="118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spans="2:26" ht="15.75" customHeight="1" x14ac:dyDescent="0.25">
      <c r="B73" s="115"/>
      <c r="C73" s="115"/>
      <c r="D73" s="115"/>
      <c r="E73" s="118"/>
      <c r="F73" s="118"/>
      <c r="G73" s="118"/>
      <c r="H73" s="118"/>
      <c r="I73" s="118"/>
      <c r="J73" s="118"/>
      <c r="K73" s="118"/>
      <c r="L73" s="118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7BFA09-0F17-4700-BC76-32F73B761138}">
  <ds:schemaRefs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b5543330-759f-4a1e-9a80-b73827cce5f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2024-01-18T13:18:57Z</cp:lastPrinted>
  <dcterms:created xsi:type="dcterms:W3CDTF">2022-12-07T16:03:21Z</dcterms:created>
  <dcterms:modified xsi:type="dcterms:W3CDTF">2025-05-20T18:57:08Z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