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ESTADISTICA INSTITUCIONALES\2024\tercer trimestre\"/>
    </mc:Choice>
  </mc:AlternateContent>
  <bookViews>
    <workbookView xWindow="0" yWindow="0" windowWidth="28800" windowHeight="12210"/>
  </bookViews>
  <sheets>
    <sheet name="LICENCIA DE CONDUCIR" sheetId="1" r:id="rId1"/>
    <sheet name="TRANSPORTE DE CARGA " sheetId="2" r:id="rId2"/>
    <sheet name="VEHICULOS DE MOTOR" sheetId="4" r:id="rId3"/>
    <sheet name="TRANSPORTE DE PASAJEROS" sheetId="6" r:id="rId4"/>
    <sheet name="TRÁNSITO Y VIALIDAD" sheetId="8" r:id="rId5"/>
    <sheet name="ENEVIAL" sheetId="5" r:id="rId6"/>
  </sheets>
  <definedNames>
    <definedName name="_xlnm.Print_Area" localSheetId="5">ENEVIAL!$A$1:$V$17</definedName>
    <definedName name="_xlnm.Print_Area" localSheetId="0">'LICENCIA DE CONDUCIR'!$A$1:$X$775</definedName>
    <definedName name="_xlnm.Print_Area" localSheetId="4">'TRÁNSITO Y VIALIDAD'!$A$1:$S$25</definedName>
    <definedName name="_xlnm.Print_Area" localSheetId="1">'TRANSPORTE DE CARGA '!$A$4:$S$23</definedName>
    <definedName name="_xlnm.Print_Area" localSheetId="3">'TRANSPORTE DE PASAJEROS'!$A$1:$U$35</definedName>
    <definedName name="_xlnm.Print_Area" localSheetId="2">'VEHICULOS DE MOTOR'!$A$1:$T$25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4" l="1"/>
  <c r="M28" i="6"/>
  <c r="M27" i="6"/>
  <c r="M25" i="6"/>
  <c r="M24" i="6"/>
  <c r="M23" i="6"/>
  <c r="M22" i="6"/>
  <c r="M21" i="6"/>
  <c r="M20" i="6"/>
  <c r="M19" i="6"/>
  <c r="M18" i="6"/>
  <c r="M17" i="6"/>
  <c r="M15" i="6"/>
  <c r="M13" i="6"/>
  <c r="M12" i="6"/>
  <c r="M11" i="6"/>
  <c r="M10" i="6"/>
  <c r="M9" i="6"/>
  <c r="M8" i="6"/>
  <c r="L28" i="6"/>
  <c r="L27" i="6"/>
  <c r="L25" i="6"/>
  <c r="L24" i="6"/>
  <c r="L23" i="6"/>
  <c r="L22" i="6"/>
  <c r="L21" i="6"/>
  <c r="L20" i="6"/>
  <c r="L19" i="6"/>
  <c r="L18" i="6"/>
  <c r="L17" i="6"/>
  <c r="L15" i="6"/>
  <c r="L13" i="6"/>
  <c r="L12" i="6"/>
  <c r="L11" i="6"/>
  <c r="L10" i="6"/>
  <c r="L9" i="6"/>
  <c r="L8" i="6"/>
  <c r="K28" i="6"/>
  <c r="K27" i="6"/>
  <c r="K25" i="6"/>
  <c r="K24" i="6"/>
  <c r="K23" i="6"/>
  <c r="K22" i="6"/>
  <c r="K21" i="6"/>
  <c r="K20" i="6"/>
  <c r="K19" i="6"/>
  <c r="K18" i="6"/>
  <c r="K17" i="6"/>
  <c r="K15" i="6"/>
  <c r="K13" i="6"/>
  <c r="K12" i="6"/>
  <c r="K11" i="6"/>
  <c r="K10" i="6"/>
  <c r="K9" i="6"/>
  <c r="K8" i="6"/>
  <c r="J15" i="4"/>
  <c r="K7" i="1" l="1"/>
  <c r="T453" i="1" l="1"/>
  <c r="T441" i="1"/>
  <c r="N405" i="1"/>
  <c r="M405" i="1"/>
  <c r="L405" i="1"/>
  <c r="J405" i="1"/>
  <c r="I405" i="1"/>
  <c r="H405" i="1"/>
  <c r="F405" i="1"/>
  <c r="E405" i="1"/>
  <c r="D405" i="1"/>
  <c r="N392" i="1"/>
  <c r="M392" i="1"/>
  <c r="L392" i="1"/>
  <c r="J392" i="1"/>
  <c r="I392" i="1"/>
  <c r="H392" i="1"/>
  <c r="F392" i="1"/>
  <c r="E392" i="1"/>
  <c r="D392" i="1"/>
  <c r="L379" i="1"/>
  <c r="N379" i="1"/>
  <c r="M379" i="1"/>
  <c r="O378" i="1"/>
  <c r="T378" i="1" s="1"/>
  <c r="O377" i="1"/>
  <c r="T377" i="1" s="1"/>
  <c r="N357" i="1"/>
  <c r="M357" i="1"/>
  <c r="L357" i="1"/>
  <c r="O356" i="1"/>
  <c r="T356" i="1" s="1"/>
  <c r="O355" i="1"/>
  <c r="T355" i="1" s="1"/>
  <c r="N335" i="1"/>
  <c r="M335" i="1"/>
  <c r="L335" i="1"/>
  <c r="O334" i="1"/>
  <c r="T334" i="1" s="1"/>
  <c r="O333" i="1"/>
  <c r="T333" i="1" s="1"/>
  <c r="T311" i="1"/>
  <c r="N313" i="1"/>
  <c r="M313" i="1"/>
  <c r="L313" i="1"/>
  <c r="O312" i="1"/>
  <c r="O311" i="1"/>
  <c r="N291" i="1"/>
  <c r="M291" i="1"/>
  <c r="L291" i="1"/>
  <c r="O290" i="1"/>
  <c r="T290" i="1" s="1"/>
  <c r="O289" i="1"/>
  <c r="T289" i="1" s="1"/>
  <c r="O268" i="1"/>
  <c r="T268" i="1" s="1"/>
  <c r="O267" i="1"/>
  <c r="T267" i="1" s="1"/>
  <c r="N269" i="1"/>
  <c r="M269" i="1"/>
  <c r="L269" i="1"/>
  <c r="N249" i="1"/>
  <c r="M249" i="1"/>
  <c r="L249" i="1"/>
  <c r="O248" i="1"/>
  <c r="T248" i="1" s="1"/>
  <c r="O247" i="1"/>
  <c r="T247" i="1" s="1"/>
  <c r="O183" i="1"/>
  <c r="T183" i="1" s="1"/>
  <c r="N453" i="1"/>
  <c r="M453" i="1"/>
  <c r="L453" i="1"/>
  <c r="O452" i="1"/>
  <c r="O451" i="1"/>
  <c r="O450" i="1"/>
  <c r="O449" i="1"/>
  <c r="O448" i="1"/>
  <c r="N441" i="1"/>
  <c r="M441" i="1"/>
  <c r="L441" i="1"/>
  <c r="O440" i="1"/>
  <c r="O439" i="1"/>
  <c r="O438" i="1"/>
  <c r="O437" i="1"/>
  <c r="O436" i="1"/>
  <c r="N429" i="1"/>
  <c r="M429" i="1"/>
  <c r="L429" i="1"/>
  <c r="O428" i="1"/>
  <c r="T428" i="1" s="1"/>
  <c r="O427" i="1"/>
  <c r="T427" i="1" s="1"/>
  <c r="O426" i="1"/>
  <c r="T426" i="1" s="1"/>
  <c r="O425" i="1"/>
  <c r="T425" i="1" s="1"/>
  <c r="O424" i="1"/>
  <c r="O225" i="1"/>
  <c r="T225" i="1" s="1"/>
  <c r="O224" i="1"/>
  <c r="T224" i="1" s="1"/>
  <c r="N226" i="1"/>
  <c r="M226" i="1"/>
  <c r="L226" i="1"/>
  <c r="N184" i="1"/>
  <c r="M184" i="1"/>
  <c r="L184" i="1"/>
  <c r="N162" i="1"/>
  <c r="O161" i="1"/>
  <c r="T161" i="1" s="1"/>
  <c r="M162" i="1"/>
  <c r="L162" i="1"/>
  <c r="O429" i="1" l="1"/>
  <c r="T312" i="1"/>
  <c r="T424" i="1"/>
  <c r="T429" i="1" s="1"/>
  <c r="O441" i="1"/>
  <c r="O453" i="1"/>
  <c r="K44" i="1" l="1"/>
  <c r="J13" i="4" l="1"/>
  <c r="K152" i="1" l="1"/>
  <c r="K71" i="1" l="1"/>
  <c r="K72" i="1"/>
  <c r="K73" i="1"/>
  <c r="K74" i="1"/>
  <c r="K75" i="1"/>
  <c r="K43" i="1" l="1"/>
  <c r="F9" i="5" l="1"/>
  <c r="G198" i="1"/>
  <c r="G354" i="1"/>
  <c r="K354" i="1"/>
  <c r="O354" i="1"/>
  <c r="S354" i="1"/>
  <c r="R357" i="1"/>
  <c r="Q357" i="1"/>
  <c r="P357" i="1"/>
  <c r="J357" i="1"/>
  <c r="I357" i="1"/>
  <c r="H357" i="1"/>
  <c r="F357" i="1"/>
  <c r="E357" i="1"/>
  <c r="D357" i="1"/>
  <c r="S353" i="1"/>
  <c r="O353" i="1"/>
  <c r="K353" i="1"/>
  <c r="G353" i="1"/>
  <c r="S352" i="1"/>
  <c r="O352" i="1"/>
  <c r="K352" i="1"/>
  <c r="G352" i="1"/>
  <c r="S351" i="1"/>
  <c r="O351" i="1"/>
  <c r="K351" i="1"/>
  <c r="G351" i="1"/>
  <c r="S350" i="1"/>
  <c r="O350" i="1"/>
  <c r="K350" i="1"/>
  <c r="G350" i="1"/>
  <c r="S349" i="1"/>
  <c r="O349" i="1"/>
  <c r="K349" i="1"/>
  <c r="G349" i="1"/>
  <c r="S348" i="1"/>
  <c r="O348" i="1"/>
  <c r="K348" i="1"/>
  <c r="G348" i="1"/>
  <c r="S347" i="1"/>
  <c r="O347" i="1"/>
  <c r="K347" i="1"/>
  <c r="G347" i="1"/>
  <c r="S346" i="1"/>
  <c r="O346" i="1"/>
  <c r="K346" i="1"/>
  <c r="G346" i="1"/>
  <c r="S345" i="1"/>
  <c r="O345" i="1"/>
  <c r="K345" i="1"/>
  <c r="G345" i="1"/>
  <c r="S344" i="1"/>
  <c r="O344" i="1"/>
  <c r="K344" i="1"/>
  <c r="G344" i="1"/>
  <c r="S343" i="1"/>
  <c r="O343" i="1"/>
  <c r="K343" i="1"/>
  <c r="G343" i="1"/>
  <c r="O357" i="1" l="1"/>
  <c r="T354" i="1"/>
  <c r="S357" i="1"/>
  <c r="T343" i="1"/>
  <c r="T344" i="1"/>
  <c r="T345" i="1"/>
  <c r="T347" i="1"/>
  <c r="T348" i="1"/>
  <c r="T349" i="1"/>
  <c r="T350" i="1"/>
  <c r="T351" i="1"/>
  <c r="T352" i="1"/>
  <c r="T353" i="1"/>
  <c r="K357" i="1"/>
  <c r="G357" i="1"/>
  <c r="T346" i="1"/>
  <c r="G44" i="1"/>
  <c r="T44" i="1" s="1"/>
  <c r="G174" i="1"/>
  <c r="K174" i="1"/>
  <c r="O174" i="1"/>
  <c r="S174" i="1"/>
  <c r="G152" i="1"/>
  <c r="T152" i="1" s="1"/>
  <c r="G151" i="1"/>
  <c r="K151" i="1"/>
  <c r="O151" i="1"/>
  <c r="S151" i="1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8" i="6"/>
  <c r="R12" i="5"/>
  <c r="R9" i="5"/>
  <c r="R10" i="5"/>
  <c r="R11" i="5"/>
  <c r="R8" i="5"/>
  <c r="G7" i="1"/>
  <c r="O7" i="1"/>
  <c r="S7" i="1"/>
  <c r="R34" i="1"/>
  <c r="G8" i="1"/>
  <c r="K8" i="1"/>
  <c r="O8" i="1"/>
  <c r="S8" i="1"/>
  <c r="G9" i="1"/>
  <c r="K9" i="1"/>
  <c r="O9" i="1"/>
  <c r="S9" i="1"/>
  <c r="G10" i="1"/>
  <c r="K10" i="1"/>
  <c r="O10" i="1"/>
  <c r="S10" i="1"/>
  <c r="G11" i="1"/>
  <c r="K11" i="1"/>
  <c r="O11" i="1"/>
  <c r="S11" i="1"/>
  <c r="G12" i="1"/>
  <c r="K12" i="1"/>
  <c r="O12" i="1"/>
  <c r="S12" i="1"/>
  <c r="G13" i="1"/>
  <c r="K13" i="1"/>
  <c r="O13" i="1"/>
  <c r="S13" i="1"/>
  <c r="G14" i="1"/>
  <c r="K14" i="1"/>
  <c r="O14" i="1"/>
  <c r="S14" i="1"/>
  <c r="G15" i="1"/>
  <c r="K15" i="1"/>
  <c r="O15" i="1"/>
  <c r="S15" i="1"/>
  <c r="G16" i="1"/>
  <c r="K16" i="1"/>
  <c r="O16" i="1"/>
  <c r="S16" i="1"/>
  <c r="G17" i="1"/>
  <c r="K17" i="1"/>
  <c r="O17" i="1"/>
  <c r="S17" i="1"/>
  <c r="G18" i="1"/>
  <c r="K18" i="1"/>
  <c r="O18" i="1"/>
  <c r="S18" i="1"/>
  <c r="G19" i="1"/>
  <c r="K19" i="1"/>
  <c r="O19" i="1"/>
  <c r="S19" i="1"/>
  <c r="G20" i="1"/>
  <c r="K20" i="1"/>
  <c r="O20" i="1"/>
  <c r="S20" i="1"/>
  <c r="G21" i="1"/>
  <c r="K21" i="1"/>
  <c r="O21" i="1"/>
  <c r="S21" i="1"/>
  <c r="G22" i="1"/>
  <c r="K22" i="1"/>
  <c r="O22" i="1"/>
  <c r="S22" i="1"/>
  <c r="G23" i="1"/>
  <c r="K23" i="1"/>
  <c r="O23" i="1"/>
  <c r="S23" i="1"/>
  <c r="G24" i="1"/>
  <c r="K24" i="1"/>
  <c r="O24" i="1"/>
  <c r="S24" i="1"/>
  <c r="G25" i="1"/>
  <c r="K25" i="1"/>
  <c r="O25" i="1"/>
  <c r="S25" i="1"/>
  <c r="G26" i="1"/>
  <c r="K26" i="1"/>
  <c r="O26" i="1"/>
  <c r="S26" i="1"/>
  <c r="G27" i="1"/>
  <c r="K27" i="1"/>
  <c r="O27" i="1"/>
  <c r="S27" i="1"/>
  <c r="G28" i="1"/>
  <c r="K28" i="1"/>
  <c r="O28" i="1"/>
  <c r="S28" i="1"/>
  <c r="G29" i="1"/>
  <c r="K29" i="1"/>
  <c r="O29" i="1"/>
  <c r="S29" i="1"/>
  <c r="G30" i="1"/>
  <c r="K30" i="1"/>
  <c r="O30" i="1"/>
  <c r="S30" i="1"/>
  <c r="G31" i="1"/>
  <c r="K31" i="1"/>
  <c r="O31" i="1"/>
  <c r="S31" i="1"/>
  <c r="G32" i="1"/>
  <c r="K32" i="1"/>
  <c r="O32" i="1"/>
  <c r="S32" i="1"/>
  <c r="G33" i="1"/>
  <c r="K33" i="1"/>
  <c r="O33" i="1"/>
  <c r="S33" i="1"/>
  <c r="D34" i="1"/>
  <c r="E34" i="1"/>
  <c r="F34" i="1"/>
  <c r="H34" i="1"/>
  <c r="I34" i="1"/>
  <c r="J34" i="1"/>
  <c r="L34" i="1"/>
  <c r="M34" i="1"/>
  <c r="N34" i="1"/>
  <c r="P34" i="1"/>
  <c r="Q34" i="1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8" i="6"/>
  <c r="R11" i="8"/>
  <c r="R12" i="8"/>
  <c r="R13" i="8"/>
  <c r="R14" i="8"/>
  <c r="R15" i="8"/>
  <c r="R16" i="8"/>
  <c r="R17" i="8"/>
  <c r="R10" i="8"/>
  <c r="R10" i="4"/>
  <c r="R11" i="4"/>
  <c r="R12" i="4"/>
  <c r="R13" i="4"/>
  <c r="R14" i="4"/>
  <c r="R9" i="4"/>
  <c r="R12" i="2"/>
  <c r="R13" i="2"/>
  <c r="R14" i="2"/>
  <c r="R15" i="2"/>
  <c r="R11" i="2"/>
  <c r="O16" i="2"/>
  <c r="P16" i="2"/>
  <c r="Q16" i="2"/>
  <c r="Q12" i="5"/>
  <c r="P12" i="5"/>
  <c r="O12" i="5"/>
  <c r="S416" i="1"/>
  <c r="S415" i="1"/>
  <c r="S414" i="1"/>
  <c r="S413" i="1"/>
  <c r="S404" i="1"/>
  <c r="S403" i="1"/>
  <c r="S402" i="1"/>
  <c r="S401" i="1"/>
  <c r="S400" i="1"/>
  <c r="S391" i="1"/>
  <c r="S390" i="1"/>
  <c r="S389" i="1"/>
  <c r="S388" i="1"/>
  <c r="S38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66" i="1"/>
  <c r="S265" i="1"/>
  <c r="S264" i="1"/>
  <c r="S263" i="1"/>
  <c r="S262" i="1"/>
  <c r="S261" i="1"/>
  <c r="S260" i="1"/>
  <c r="S259" i="1"/>
  <c r="S258" i="1"/>
  <c r="S257" i="1"/>
  <c r="S256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82" i="1"/>
  <c r="S181" i="1"/>
  <c r="S180" i="1"/>
  <c r="S179" i="1"/>
  <c r="S178" i="1"/>
  <c r="S177" i="1"/>
  <c r="S176" i="1"/>
  <c r="S175" i="1"/>
  <c r="S173" i="1"/>
  <c r="S172" i="1"/>
  <c r="S171" i="1"/>
  <c r="S170" i="1"/>
  <c r="S169" i="1"/>
  <c r="S160" i="1"/>
  <c r="S159" i="1"/>
  <c r="S158" i="1"/>
  <c r="S157" i="1"/>
  <c r="S156" i="1"/>
  <c r="S155" i="1"/>
  <c r="S154" i="1"/>
  <c r="S153" i="1"/>
  <c r="S150" i="1"/>
  <c r="S149" i="1"/>
  <c r="S148" i="1"/>
  <c r="S140" i="1"/>
  <c r="S139" i="1"/>
  <c r="S138" i="1"/>
  <c r="S137" i="1"/>
  <c r="S136" i="1"/>
  <c r="S135" i="1"/>
  <c r="S134" i="1"/>
  <c r="S133" i="1"/>
  <c r="S132" i="1"/>
  <c r="S131" i="1"/>
  <c r="S130" i="1"/>
  <c r="S127" i="1"/>
  <c r="S129" i="1"/>
  <c r="S128" i="1"/>
  <c r="S126" i="1"/>
  <c r="S125" i="1"/>
  <c r="S117" i="1"/>
  <c r="S116" i="1"/>
  <c r="S115" i="1"/>
  <c r="S114" i="1"/>
  <c r="S113" i="1"/>
  <c r="S112" i="1"/>
  <c r="S111" i="1"/>
  <c r="S110" i="1"/>
  <c r="S109" i="1"/>
  <c r="S108" i="1"/>
  <c r="S107" i="1"/>
  <c r="S100" i="1"/>
  <c r="S99" i="1"/>
  <c r="S98" i="1"/>
  <c r="S97" i="1"/>
  <c r="S96" i="1"/>
  <c r="S95" i="1"/>
  <c r="S88" i="1"/>
  <c r="S87" i="1"/>
  <c r="S86" i="1"/>
  <c r="S85" i="1"/>
  <c r="S84" i="1"/>
  <c r="S83" i="1"/>
  <c r="S75" i="1"/>
  <c r="S74" i="1"/>
  <c r="S73" i="1"/>
  <c r="S72" i="1"/>
  <c r="S71" i="1"/>
  <c r="S70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3" i="1"/>
  <c r="S42" i="1"/>
  <c r="S41" i="1"/>
  <c r="O136" i="1"/>
  <c r="O149" i="1"/>
  <c r="O150" i="1"/>
  <c r="O153" i="1"/>
  <c r="O154" i="1"/>
  <c r="O155" i="1"/>
  <c r="O156" i="1"/>
  <c r="O157" i="1"/>
  <c r="O158" i="1"/>
  <c r="O159" i="1"/>
  <c r="O160" i="1"/>
  <c r="O148" i="1"/>
  <c r="T31" i="1" l="1"/>
  <c r="T28" i="1"/>
  <c r="T19" i="1"/>
  <c r="T10" i="1"/>
  <c r="T357" i="1"/>
  <c r="T14" i="1"/>
  <c r="T11" i="1"/>
  <c r="T8" i="1"/>
  <c r="T24" i="1"/>
  <c r="T12" i="1"/>
  <c r="T9" i="1"/>
  <c r="T7" i="1"/>
  <c r="O162" i="1"/>
  <c r="T174" i="1"/>
  <c r="T151" i="1"/>
  <c r="O34" i="1"/>
  <c r="K34" i="1"/>
  <c r="G34" i="1"/>
  <c r="S34" i="1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8" i="6"/>
  <c r="O257" i="1" l="1"/>
  <c r="O258" i="1"/>
  <c r="O259" i="1"/>
  <c r="O260" i="1"/>
  <c r="O261" i="1"/>
  <c r="O262" i="1"/>
  <c r="O263" i="1"/>
  <c r="O264" i="1"/>
  <c r="O265" i="1"/>
  <c r="O266" i="1"/>
  <c r="O256" i="1"/>
  <c r="N10" i="4"/>
  <c r="N11" i="4"/>
  <c r="N12" i="4"/>
  <c r="N14" i="4"/>
  <c r="N9" i="4"/>
  <c r="O269" i="1" l="1"/>
  <c r="N12" i="2"/>
  <c r="N13" i="2"/>
  <c r="N14" i="2"/>
  <c r="N15" i="2"/>
  <c r="N11" i="2"/>
  <c r="N10" i="8"/>
  <c r="N11" i="8"/>
  <c r="N12" i="8"/>
  <c r="N13" i="8"/>
  <c r="N14" i="8"/>
  <c r="N15" i="8"/>
  <c r="N16" i="8"/>
  <c r="N17" i="8"/>
  <c r="N9" i="5"/>
  <c r="N10" i="5"/>
  <c r="N11" i="5"/>
  <c r="N8" i="5"/>
  <c r="O235" i="1"/>
  <c r="O236" i="1"/>
  <c r="O237" i="1"/>
  <c r="O238" i="1"/>
  <c r="O239" i="1"/>
  <c r="O240" i="1"/>
  <c r="O241" i="1"/>
  <c r="O242" i="1"/>
  <c r="O243" i="1"/>
  <c r="O244" i="1"/>
  <c r="O245" i="1"/>
  <c r="O246" i="1"/>
  <c r="O234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76" i="1"/>
  <c r="O300" i="1"/>
  <c r="O301" i="1"/>
  <c r="O302" i="1"/>
  <c r="O303" i="1"/>
  <c r="O304" i="1"/>
  <c r="O305" i="1"/>
  <c r="O306" i="1"/>
  <c r="O307" i="1"/>
  <c r="O308" i="1"/>
  <c r="O309" i="1"/>
  <c r="O310" i="1"/>
  <c r="O299" i="1"/>
  <c r="O322" i="1"/>
  <c r="O323" i="1"/>
  <c r="O324" i="1"/>
  <c r="O325" i="1"/>
  <c r="O326" i="1"/>
  <c r="O327" i="1"/>
  <c r="O328" i="1"/>
  <c r="O329" i="1"/>
  <c r="O330" i="1"/>
  <c r="O331" i="1"/>
  <c r="O332" i="1"/>
  <c r="O321" i="1"/>
  <c r="O366" i="1"/>
  <c r="O367" i="1"/>
  <c r="O368" i="1"/>
  <c r="O369" i="1"/>
  <c r="O370" i="1"/>
  <c r="O371" i="1"/>
  <c r="O372" i="1"/>
  <c r="O373" i="1"/>
  <c r="O374" i="1"/>
  <c r="O375" i="1"/>
  <c r="O376" i="1"/>
  <c r="O365" i="1"/>
  <c r="G369" i="1"/>
  <c r="K369" i="1"/>
  <c r="O388" i="1"/>
  <c r="O389" i="1"/>
  <c r="O390" i="1"/>
  <c r="O391" i="1"/>
  <c r="O387" i="1"/>
  <c r="O401" i="1"/>
  <c r="O402" i="1"/>
  <c r="O403" i="1"/>
  <c r="O404" i="1"/>
  <c r="O400" i="1"/>
  <c r="O414" i="1"/>
  <c r="O415" i="1"/>
  <c r="O416" i="1"/>
  <c r="O413" i="1"/>
  <c r="O213" i="1"/>
  <c r="O214" i="1"/>
  <c r="O215" i="1"/>
  <c r="O216" i="1"/>
  <c r="O217" i="1"/>
  <c r="O218" i="1"/>
  <c r="O219" i="1"/>
  <c r="O220" i="1"/>
  <c r="O221" i="1"/>
  <c r="O222" i="1"/>
  <c r="O223" i="1"/>
  <c r="O212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191" i="1"/>
  <c r="O170" i="1"/>
  <c r="O171" i="1"/>
  <c r="O172" i="1"/>
  <c r="O173" i="1"/>
  <c r="O175" i="1"/>
  <c r="O176" i="1"/>
  <c r="O177" i="1"/>
  <c r="O178" i="1"/>
  <c r="O179" i="1"/>
  <c r="O180" i="1"/>
  <c r="O181" i="1"/>
  <c r="O182" i="1"/>
  <c r="O169" i="1"/>
  <c r="O126" i="1"/>
  <c r="O128" i="1"/>
  <c r="O129" i="1"/>
  <c r="O127" i="1"/>
  <c r="O130" i="1"/>
  <c r="O131" i="1"/>
  <c r="O132" i="1"/>
  <c r="O133" i="1"/>
  <c r="O134" i="1"/>
  <c r="O135" i="1"/>
  <c r="O137" i="1"/>
  <c r="O138" i="1"/>
  <c r="O139" i="1"/>
  <c r="O140" i="1"/>
  <c r="O125" i="1"/>
  <c r="O108" i="1"/>
  <c r="O109" i="1"/>
  <c r="O110" i="1"/>
  <c r="O111" i="1"/>
  <c r="O112" i="1"/>
  <c r="O113" i="1"/>
  <c r="O114" i="1"/>
  <c r="O115" i="1"/>
  <c r="O116" i="1"/>
  <c r="O117" i="1"/>
  <c r="O107" i="1"/>
  <c r="O96" i="1"/>
  <c r="O97" i="1"/>
  <c r="O98" i="1"/>
  <c r="O99" i="1"/>
  <c r="O100" i="1"/>
  <c r="O95" i="1"/>
  <c r="O84" i="1"/>
  <c r="O85" i="1"/>
  <c r="O86" i="1"/>
  <c r="O87" i="1"/>
  <c r="O88" i="1"/>
  <c r="O83" i="1"/>
  <c r="O71" i="1"/>
  <c r="O72" i="1"/>
  <c r="O73" i="1"/>
  <c r="O74" i="1"/>
  <c r="O75" i="1"/>
  <c r="O70" i="1"/>
  <c r="O42" i="1"/>
  <c r="O43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41" i="1"/>
  <c r="J15" i="2"/>
  <c r="J14" i="2"/>
  <c r="J13" i="2"/>
  <c r="J12" i="2"/>
  <c r="J11" i="2"/>
  <c r="J29" i="6"/>
  <c r="I29" i="6"/>
  <c r="H29" i="6"/>
  <c r="G29" i="6"/>
  <c r="O392" i="1" l="1"/>
  <c r="O184" i="1"/>
  <c r="O249" i="1"/>
  <c r="O405" i="1"/>
  <c r="O379" i="1"/>
  <c r="O335" i="1"/>
  <c r="O313" i="1"/>
  <c r="O291" i="1"/>
  <c r="O226" i="1"/>
  <c r="N12" i="5"/>
  <c r="T369" i="1"/>
  <c r="K414" i="1"/>
  <c r="K415" i="1"/>
  <c r="K416" i="1"/>
  <c r="K413" i="1"/>
  <c r="K401" i="1"/>
  <c r="K402" i="1"/>
  <c r="K403" i="1"/>
  <c r="K404" i="1"/>
  <c r="K400" i="1"/>
  <c r="K388" i="1"/>
  <c r="K389" i="1"/>
  <c r="K390" i="1"/>
  <c r="K391" i="1"/>
  <c r="K387" i="1"/>
  <c r="K366" i="1"/>
  <c r="K367" i="1"/>
  <c r="K370" i="1"/>
  <c r="K368" i="1"/>
  <c r="K371" i="1"/>
  <c r="K372" i="1"/>
  <c r="K373" i="1"/>
  <c r="K374" i="1"/>
  <c r="K375" i="1"/>
  <c r="K376" i="1"/>
  <c r="K365" i="1"/>
  <c r="K322" i="1"/>
  <c r="K323" i="1"/>
  <c r="K325" i="1"/>
  <c r="K326" i="1"/>
  <c r="K324" i="1"/>
  <c r="K327" i="1"/>
  <c r="K328" i="1"/>
  <c r="K329" i="1"/>
  <c r="K330" i="1"/>
  <c r="K331" i="1"/>
  <c r="K332" i="1"/>
  <c r="K321" i="1"/>
  <c r="K300" i="1"/>
  <c r="K301" i="1"/>
  <c r="K303" i="1"/>
  <c r="K304" i="1"/>
  <c r="K302" i="1"/>
  <c r="K305" i="1"/>
  <c r="K306" i="1"/>
  <c r="K307" i="1"/>
  <c r="K308" i="1"/>
  <c r="K309" i="1"/>
  <c r="K310" i="1"/>
  <c r="K299" i="1"/>
  <c r="K277" i="1"/>
  <c r="K278" i="1"/>
  <c r="K280" i="1"/>
  <c r="K281" i="1"/>
  <c r="K279" i="1"/>
  <c r="K282" i="1"/>
  <c r="K283" i="1"/>
  <c r="K284" i="1"/>
  <c r="K285" i="1"/>
  <c r="K286" i="1"/>
  <c r="K287" i="1"/>
  <c r="K288" i="1"/>
  <c r="K276" i="1"/>
  <c r="K257" i="1"/>
  <c r="K259" i="1"/>
  <c r="K260" i="1"/>
  <c r="K258" i="1"/>
  <c r="K261" i="1"/>
  <c r="K262" i="1"/>
  <c r="K263" i="1"/>
  <c r="K264" i="1"/>
  <c r="K265" i="1"/>
  <c r="K266" i="1"/>
  <c r="K256" i="1"/>
  <c r="K235" i="1"/>
  <c r="K236" i="1"/>
  <c r="K238" i="1"/>
  <c r="K239" i="1"/>
  <c r="K240" i="1"/>
  <c r="K237" i="1"/>
  <c r="K241" i="1"/>
  <c r="K242" i="1"/>
  <c r="K243" i="1"/>
  <c r="K244" i="1"/>
  <c r="K245" i="1"/>
  <c r="K246" i="1"/>
  <c r="K234" i="1"/>
  <c r="K213" i="1"/>
  <c r="K214" i="1"/>
  <c r="K215" i="1"/>
  <c r="K216" i="1"/>
  <c r="K217" i="1"/>
  <c r="K218" i="1"/>
  <c r="K219" i="1"/>
  <c r="K220" i="1"/>
  <c r="K221" i="1"/>
  <c r="K222" i="1"/>
  <c r="K223" i="1"/>
  <c r="K212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191" i="1"/>
  <c r="K170" i="1"/>
  <c r="K171" i="1"/>
  <c r="K172" i="1"/>
  <c r="K173" i="1"/>
  <c r="K175" i="1"/>
  <c r="K176" i="1"/>
  <c r="K177" i="1"/>
  <c r="K178" i="1"/>
  <c r="K179" i="1"/>
  <c r="K180" i="1"/>
  <c r="K181" i="1"/>
  <c r="K182" i="1"/>
  <c r="K169" i="1"/>
  <c r="K149" i="1"/>
  <c r="K150" i="1"/>
  <c r="K153" i="1"/>
  <c r="K154" i="1"/>
  <c r="K155" i="1"/>
  <c r="K156" i="1"/>
  <c r="K157" i="1"/>
  <c r="K158" i="1"/>
  <c r="K159" i="1"/>
  <c r="K160" i="1"/>
  <c r="K148" i="1"/>
  <c r="K126" i="1"/>
  <c r="K128" i="1"/>
  <c r="K129" i="1"/>
  <c r="K127" i="1"/>
  <c r="K130" i="1"/>
  <c r="K131" i="1"/>
  <c r="K132" i="1"/>
  <c r="K133" i="1"/>
  <c r="K134" i="1"/>
  <c r="K135" i="1"/>
  <c r="K136" i="1"/>
  <c r="K137" i="1"/>
  <c r="K138" i="1"/>
  <c r="K139" i="1"/>
  <c r="K140" i="1"/>
  <c r="K125" i="1"/>
  <c r="K108" i="1"/>
  <c r="K109" i="1"/>
  <c r="K110" i="1"/>
  <c r="K111" i="1"/>
  <c r="K112" i="1"/>
  <c r="K113" i="1"/>
  <c r="K114" i="1"/>
  <c r="K115" i="1"/>
  <c r="K116" i="1"/>
  <c r="K117" i="1"/>
  <c r="K107" i="1"/>
  <c r="K96" i="1"/>
  <c r="K97" i="1"/>
  <c r="K98" i="1"/>
  <c r="K99" i="1"/>
  <c r="K100" i="1"/>
  <c r="K95" i="1"/>
  <c r="K70" i="1"/>
  <c r="K84" i="1"/>
  <c r="K85" i="1"/>
  <c r="K86" i="1"/>
  <c r="K87" i="1"/>
  <c r="K88" i="1"/>
  <c r="K83" i="1"/>
  <c r="J76" i="1"/>
  <c r="K42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41" i="1"/>
  <c r="I64" i="1"/>
  <c r="H64" i="1"/>
  <c r="I15" i="4"/>
  <c r="H15" i="4"/>
  <c r="G15" i="4"/>
  <c r="J14" i="4"/>
  <c r="J12" i="4"/>
  <c r="J11" i="4"/>
  <c r="J10" i="4"/>
  <c r="J9" i="4"/>
  <c r="K392" i="1" l="1"/>
  <c r="K405" i="1"/>
  <c r="J17" i="8"/>
  <c r="J16" i="8"/>
  <c r="J15" i="8"/>
  <c r="J14" i="8"/>
  <c r="J13" i="8"/>
  <c r="J12" i="8"/>
  <c r="J11" i="8"/>
  <c r="J10" i="8"/>
  <c r="I12" i="5"/>
  <c r="H12" i="5"/>
  <c r="G12" i="5"/>
  <c r="J8" i="5"/>
  <c r="J11" i="5"/>
  <c r="J10" i="5"/>
  <c r="J9" i="5"/>
  <c r="F10" i="6"/>
  <c r="S10" i="6" s="1"/>
  <c r="E12" i="5"/>
  <c r="D12" i="5"/>
  <c r="C12" i="5"/>
  <c r="J12" i="5" l="1"/>
  <c r="F14" i="4"/>
  <c r="F13" i="4"/>
  <c r="F12" i="4"/>
  <c r="F11" i="4"/>
  <c r="F10" i="4"/>
  <c r="S10" i="4" s="1"/>
  <c r="F9" i="4"/>
  <c r="S9" i="4" s="1"/>
  <c r="E15" i="4"/>
  <c r="D15" i="4"/>
  <c r="C15" i="4"/>
  <c r="E29" i="6" l="1"/>
  <c r="D29" i="6"/>
  <c r="C29" i="6"/>
  <c r="F28" i="6"/>
  <c r="S28" i="6" s="1"/>
  <c r="F27" i="6"/>
  <c r="S27" i="6" s="1"/>
  <c r="F26" i="6"/>
  <c r="S26" i="6" s="1"/>
  <c r="F25" i="6"/>
  <c r="S25" i="6" s="1"/>
  <c r="F24" i="6"/>
  <c r="S24" i="6" s="1"/>
  <c r="F23" i="6"/>
  <c r="S23" i="6" s="1"/>
  <c r="F22" i="6"/>
  <c r="S22" i="6" s="1"/>
  <c r="F21" i="6"/>
  <c r="S21" i="6" s="1"/>
  <c r="F20" i="6"/>
  <c r="S20" i="6" s="1"/>
  <c r="F19" i="6"/>
  <c r="S19" i="6" s="1"/>
  <c r="F18" i="6"/>
  <c r="S18" i="6" s="1"/>
  <c r="F17" i="6"/>
  <c r="S17" i="6" s="1"/>
  <c r="F16" i="6"/>
  <c r="S16" i="6" s="1"/>
  <c r="F15" i="6"/>
  <c r="S15" i="6" s="1"/>
  <c r="F14" i="6"/>
  <c r="S14" i="6" s="1"/>
  <c r="F13" i="6"/>
  <c r="S13" i="6" s="1"/>
  <c r="F12" i="6"/>
  <c r="S12" i="6" s="1"/>
  <c r="F11" i="6"/>
  <c r="S11" i="6" s="1"/>
  <c r="F9" i="6"/>
  <c r="S9" i="6" s="1"/>
  <c r="S8" i="6"/>
  <c r="G63" i="1"/>
  <c r="T63" i="1" s="1"/>
  <c r="G62" i="1"/>
  <c r="T62" i="1" s="1"/>
  <c r="G61" i="1"/>
  <c r="T61" i="1" s="1"/>
  <c r="G60" i="1"/>
  <c r="T60" i="1" s="1"/>
  <c r="F15" i="2"/>
  <c r="S15" i="2" s="1"/>
  <c r="F14" i="2"/>
  <c r="S14" i="2" s="1"/>
  <c r="F13" i="2"/>
  <c r="S13" i="2" s="1"/>
  <c r="F12" i="2"/>
  <c r="S12" i="2" s="1"/>
  <c r="F11" i="2"/>
  <c r="S11" i="2" s="1"/>
  <c r="G404" i="1"/>
  <c r="G403" i="1"/>
  <c r="G402" i="1"/>
  <c r="G401" i="1"/>
  <c r="G400" i="1"/>
  <c r="R16" i="2"/>
  <c r="E16" i="2"/>
  <c r="G16" i="2"/>
  <c r="H16" i="2"/>
  <c r="I16" i="2"/>
  <c r="K16" i="2"/>
  <c r="L16" i="2"/>
  <c r="M16" i="2"/>
  <c r="R405" i="1"/>
  <c r="Q405" i="1"/>
  <c r="P405" i="1"/>
  <c r="G137" i="1"/>
  <c r="G138" i="1"/>
  <c r="G139" i="1"/>
  <c r="G140" i="1"/>
  <c r="G136" i="1"/>
  <c r="G59" i="1"/>
  <c r="T59" i="1" s="1"/>
  <c r="P118" i="1"/>
  <c r="P76" i="1"/>
  <c r="K12" i="5"/>
  <c r="L12" i="5"/>
  <c r="M12" i="5"/>
  <c r="F11" i="5"/>
  <c r="S11" i="5" s="1"/>
  <c r="F10" i="5"/>
  <c r="S10" i="5" s="1"/>
  <c r="S9" i="5"/>
  <c r="F8" i="5"/>
  <c r="G405" i="1" l="1"/>
  <c r="S8" i="5"/>
  <c r="F12" i="5"/>
  <c r="F16" i="2"/>
  <c r="T404" i="1"/>
  <c r="T32" i="1"/>
  <c r="T29" i="1"/>
  <c r="T17" i="1"/>
  <c r="T13" i="1"/>
  <c r="T18" i="1"/>
  <c r="T22" i="1"/>
  <c r="T16" i="1"/>
  <c r="T33" i="1"/>
  <c r="T30" i="1"/>
  <c r="T21" i="1"/>
  <c r="T25" i="1"/>
  <c r="T20" i="1"/>
  <c r="T15" i="1"/>
  <c r="T26" i="1"/>
  <c r="T27" i="1"/>
  <c r="T23" i="1"/>
  <c r="N16" i="2"/>
  <c r="J16" i="2"/>
  <c r="T401" i="1"/>
  <c r="T403" i="1"/>
  <c r="T402" i="1"/>
  <c r="S405" i="1"/>
  <c r="T400" i="1"/>
  <c r="T138" i="1"/>
  <c r="T140" i="1"/>
  <c r="T137" i="1"/>
  <c r="T139" i="1"/>
  <c r="T136" i="1"/>
  <c r="T240" i="1"/>
  <c r="T405" i="1" l="1"/>
  <c r="T34" i="1"/>
  <c r="S16" i="2"/>
  <c r="G414" i="1"/>
  <c r="G415" i="1"/>
  <c r="G416" i="1"/>
  <c r="E417" i="1"/>
  <c r="F417" i="1"/>
  <c r="H417" i="1"/>
  <c r="I417" i="1"/>
  <c r="J417" i="1"/>
  <c r="L417" i="1"/>
  <c r="M417" i="1"/>
  <c r="N417" i="1"/>
  <c r="P417" i="1"/>
  <c r="Q417" i="1"/>
  <c r="R417" i="1"/>
  <c r="G388" i="1"/>
  <c r="G389" i="1"/>
  <c r="G390" i="1"/>
  <c r="G391" i="1"/>
  <c r="P392" i="1"/>
  <c r="Q392" i="1"/>
  <c r="R392" i="1"/>
  <c r="G366" i="1"/>
  <c r="G367" i="1"/>
  <c r="G370" i="1"/>
  <c r="G368" i="1"/>
  <c r="G371" i="1"/>
  <c r="G372" i="1"/>
  <c r="G373" i="1"/>
  <c r="G374" i="1"/>
  <c r="G375" i="1"/>
  <c r="G376" i="1"/>
  <c r="E379" i="1"/>
  <c r="F379" i="1"/>
  <c r="H379" i="1"/>
  <c r="I379" i="1"/>
  <c r="J379" i="1"/>
  <c r="P379" i="1"/>
  <c r="Q379" i="1"/>
  <c r="R379" i="1"/>
  <c r="G322" i="1"/>
  <c r="G323" i="1"/>
  <c r="G325" i="1"/>
  <c r="G326" i="1"/>
  <c r="G324" i="1"/>
  <c r="G327" i="1"/>
  <c r="G328" i="1"/>
  <c r="G329" i="1"/>
  <c r="G330" i="1"/>
  <c r="G331" i="1"/>
  <c r="G332" i="1"/>
  <c r="E335" i="1"/>
  <c r="F335" i="1"/>
  <c r="H335" i="1"/>
  <c r="I335" i="1"/>
  <c r="J335" i="1"/>
  <c r="P335" i="1"/>
  <c r="Q335" i="1"/>
  <c r="R335" i="1"/>
  <c r="G300" i="1"/>
  <c r="G301" i="1"/>
  <c r="G303" i="1"/>
  <c r="G304" i="1"/>
  <c r="G302" i="1"/>
  <c r="G305" i="1"/>
  <c r="G306" i="1"/>
  <c r="G307" i="1"/>
  <c r="G308" i="1"/>
  <c r="G309" i="1"/>
  <c r="G310" i="1"/>
  <c r="E313" i="1"/>
  <c r="F313" i="1"/>
  <c r="H313" i="1"/>
  <c r="I313" i="1"/>
  <c r="J313" i="1"/>
  <c r="P313" i="1"/>
  <c r="Q313" i="1"/>
  <c r="R313" i="1"/>
  <c r="G277" i="1"/>
  <c r="G278" i="1"/>
  <c r="G280" i="1"/>
  <c r="G281" i="1"/>
  <c r="G279" i="1"/>
  <c r="G282" i="1"/>
  <c r="G283" i="1"/>
  <c r="G284" i="1"/>
  <c r="G285" i="1"/>
  <c r="G286" i="1"/>
  <c r="G287" i="1"/>
  <c r="G288" i="1"/>
  <c r="E291" i="1"/>
  <c r="F291" i="1"/>
  <c r="H291" i="1"/>
  <c r="I291" i="1"/>
  <c r="J291" i="1"/>
  <c r="P291" i="1"/>
  <c r="Q291" i="1"/>
  <c r="R291" i="1"/>
  <c r="G257" i="1"/>
  <c r="G259" i="1"/>
  <c r="G260" i="1"/>
  <c r="G258" i="1"/>
  <c r="G261" i="1"/>
  <c r="G262" i="1"/>
  <c r="G263" i="1"/>
  <c r="G264" i="1"/>
  <c r="G265" i="1"/>
  <c r="G266" i="1"/>
  <c r="E269" i="1"/>
  <c r="F269" i="1"/>
  <c r="H269" i="1"/>
  <c r="I269" i="1"/>
  <c r="J269" i="1"/>
  <c r="P269" i="1"/>
  <c r="Q269" i="1"/>
  <c r="R269" i="1"/>
  <c r="G235" i="1"/>
  <c r="G236" i="1"/>
  <c r="G238" i="1"/>
  <c r="G239" i="1"/>
  <c r="G237" i="1"/>
  <c r="G241" i="1"/>
  <c r="G242" i="1"/>
  <c r="G243" i="1"/>
  <c r="G244" i="1"/>
  <c r="G245" i="1"/>
  <c r="G246" i="1"/>
  <c r="E249" i="1"/>
  <c r="F249" i="1"/>
  <c r="H249" i="1"/>
  <c r="I249" i="1"/>
  <c r="J249" i="1"/>
  <c r="P249" i="1"/>
  <c r="Q249" i="1"/>
  <c r="R249" i="1"/>
  <c r="G213" i="1"/>
  <c r="G214" i="1"/>
  <c r="G215" i="1"/>
  <c r="G216" i="1"/>
  <c r="G217" i="1"/>
  <c r="G218" i="1"/>
  <c r="G219" i="1"/>
  <c r="G220" i="1"/>
  <c r="G221" i="1"/>
  <c r="G222" i="1"/>
  <c r="G223" i="1"/>
  <c r="E226" i="1"/>
  <c r="F226" i="1"/>
  <c r="H226" i="1"/>
  <c r="I226" i="1"/>
  <c r="J226" i="1"/>
  <c r="P226" i="1"/>
  <c r="Q226" i="1"/>
  <c r="R226" i="1"/>
  <c r="G192" i="1"/>
  <c r="G193" i="1"/>
  <c r="G194" i="1"/>
  <c r="G195" i="1"/>
  <c r="G196" i="1"/>
  <c r="G197" i="1"/>
  <c r="G199" i="1"/>
  <c r="G200" i="1"/>
  <c r="G201" i="1"/>
  <c r="G202" i="1"/>
  <c r="G203" i="1"/>
  <c r="G204" i="1"/>
  <c r="E205" i="1"/>
  <c r="F205" i="1"/>
  <c r="H205" i="1"/>
  <c r="I205" i="1"/>
  <c r="J205" i="1"/>
  <c r="L205" i="1"/>
  <c r="M205" i="1"/>
  <c r="N205" i="1"/>
  <c r="P205" i="1"/>
  <c r="Q205" i="1"/>
  <c r="R205" i="1"/>
  <c r="G170" i="1"/>
  <c r="G171" i="1"/>
  <c r="G172" i="1"/>
  <c r="G173" i="1"/>
  <c r="G175" i="1"/>
  <c r="G176" i="1"/>
  <c r="G177" i="1"/>
  <c r="G178" i="1"/>
  <c r="G179" i="1"/>
  <c r="G180" i="1"/>
  <c r="G181" i="1"/>
  <c r="G182" i="1"/>
  <c r="E184" i="1"/>
  <c r="F184" i="1"/>
  <c r="H184" i="1"/>
  <c r="I184" i="1"/>
  <c r="J184" i="1"/>
  <c r="P184" i="1"/>
  <c r="Q184" i="1"/>
  <c r="R184" i="1"/>
  <c r="G149" i="1"/>
  <c r="G150" i="1"/>
  <c r="G153" i="1"/>
  <c r="G154" i="1"/>
  <c r="G155" i="1"/>
  <c r="G156" i="1"/>
  <c r="G157" i="1"/>
  <c r="G158" i="1"/>
  <c r="G159" i="1"/>
  <c r="G160" i="1"/>
  <c r="E162" i="1"/>
  <c r="F162" i="1"/>
  <c r="H162" i="1"/>
  <c r="I162" i="1"/>
  <c r="J162" i="1"/>
  <c r="P162" i="1"/>
  <c r="Q162" i="1"/>
  <c r="R162" i="1"/>
  <c r="G126" i="1"/>
  <c r="G128" i="1"/>
  <c r="G129" i="1"/>
  <c r="G127" i="1"/>
  <c r="G130" i="1"/>
  <c r="G131" i="1"/>
  <c r="G132" i="1"/>
  <c r="G133" i="1"/>
  <c r="G134" i="1"/>
  <c r="G135" i="1"/>
  <c r="G125" i="1"/>
  <c r="T125" i="1" s="1"/>
  <c r="E141" i="1"/>
  <c r="F141" i="1"/>
  <c r="H141" i="1"/>
  <c r="I141" i="1"/>
  <c r="J141" i="1"/>
  <c r="L141" i="1"/>
  <c r="M141" i="1"/>
  <c r="N141" i="1"/>
  <c r="P141" i="1"/>
  <c r="Q141" i="1"/>
  <c r="R141" i="1"/>
  <c r="Q118" i="1"/>
  <c r="R118" i="1"/>
  <c r="G108" i="1"/>
  <c r="G109" i="1"/>
  <c r="G110" i="1"/>
  <c r="G111" i="1"/>
  <c r="G112" i="1"/>
  <c r="G113" i="1"/>
  <c r="G114" i="1"/>
  <c r="G115" i="1"/>
  <c r="G116" i="1"/>
  <c r="G117" i="1"/>
  <c r="E118" i="1"/>
  <c r="F118" i="1"/>
  <c r="H118" i="1"/>
  <c r="I118" i="1"/>
  <c r="J118" i="1"/>
  <c r="L118" i="1"/>
  <c r="M118" i="1"/>
  <c r="N118" i="1"/>
  <c r="G96" i="1"/>
  <c r="G97" i="1"/>
  <c r="G98" i="1"/>
  <c r="G99" i="1"/>
  <c r="G100" i="1"/>
  <c r="E101" i="1"/>
  <c r="F101" i="1"/>
  <c r="H101" i="1"/>
  <c r="I101" i="1"/>
  <c r="J101" i="1"/>
  <c r="L101" i="1"/>
  <c r="M101" i="1"/>
  <c r="N101" i="1"/>
  <c r="P101" i="1"/>
  <c r="Q101" i="1"/>
  <c r="R101" i="1"/>
  <c r="G84" i="1"/>
  <c r="G85" i="1"/>
  <c r="G86" i="1"/>
  <c r="G87" i="1"/>
  <c r="G88" i="1"/>
  <c r="E89" i="1"/>
  <c r="F89" i="1"/>
  <c r="H89" i="1"/>
  <c r="I89" i="1"/>
  <c r="J89" i="1"/>
  <c r="L89" i="1"/>
  <c r="M89" i="1"/>
  <c r="N89" i="1"/>
  <c r="P89" i="1"/>
  <c r="Q89" i="1"/>
  <c r="R89" i="1"/>
  <c r="G71" i="1"/>
  <c r="G72" i="1"/>
  <c r="G73" i="1"/>
  <c r="G74" i="1"/>
  <c r="G75" i="1"/>
  <c r="E76" i="1"/>
  <c r="F76" i="1"/>
  <c r="H76" i="1"/>
  <c r="I76" i="1"/>
  <c r="L76" i="1"/>
  <c r="M76" i="1"/>
  <c r="N76" i="1"/>
  <c r="Q76" i="1"/>
  <c r="R76" i="1"/>
  <c r="G42" i="1"/>
  <c r="T42" i="1" s="1"/>
  <c r="G43" i="1"/>
  <c r="T43" i="1" s="1"/>
  <c r="G45" i="1"/>
  <c r="T45" i="1" s="1"/>
  <c r="G46" i="1"/>
  <c r="T46" i="1" s="1"/>
  <c r="G47" i="1"/>
  <c r="T47" i="1" s="1"/>
  <c r="G48" i="1"/>
  <c r="T48" i="1" s="1"/>
  <c r="G49" i="1"/>
  <c r="T49" i="1" s="1"/>
  <c r="G50" i="1"/>
  <c r="T50" i="1" s="1"/>
  <c r="G51" i="1"/>
  <c r="T51" i="1" s="1"/>
  <c r="G52" i="1"/>
  <c r="T52" i="1" s="1"/>
  <c r="G53" i="1"/>
  <c r="T53" i="1" s="1"/>
  <c r="G54" i="1"/>
  <c r="T54" i="1" s="1"/>
  <c r="G55" i="1"/>
  <c r="T55" i="1" s="1"/>
  <c r="G56" i="1"/>
  <c r="T56" i="1" s="1"/>
  <c r="G57" i="1"/>
  <c r="T57" i="1" s="1"/>
  <c r="G58" i="1"/>
  <c r="T58" i="1" s="1"/>
  <c r="G41" i="1"/>
  <c r="T41" i="1" s="1"/>
  <c r="E64" i="1"/>
  <c r="F64" i="1"/>
  <c r="J64" i="1"/>
  <c r="L64" i="1"/>
  <c r="M64" i="1"/>
  <c r="N64" i="1"/>
  <c r="P64" i="1"/>
  <c r="Q64" i="1"/>
  <c r="R64" i="1"/>
  <c r="D64" i="1"/>
  <c r="T64" i="1" l="1"/>
  <c r="T135" i="1"/>
  <c r="S392" i="1"/>
  <c r="T281" i="1"/>
  <c r="K417" i="1"/>
  <c r="O417" i="1"/>
  <c r="S118" i="1"/>
  <c r="T112" i="1"/>
  <c r="T85" i="1"/>
  <c r="T72" i="1"/>
  <c r="S76" i="1"/>
  <c r="S184" i="1"/>
  <c r="T114" i="1"/>
  <c r="T113" i="1"/>
  <c r="S313" i="1"/>
  <c r="T96" i="1"/>
  <c r="S249" i="1"/>
  <c r="S269" i="1"/>
  <c r="S379" i="1"/>
  <c r="S89" i="1"/>
  <c r="S226" i="1"/>
  <c r="O64" i="1"/>
  <c r="S417" i="1"/>
  <c r="T98" i="1"/>
  <c r="S141" i="1"/>
  <c r="S335" i="1"/>
  <c r="K64" i="1"/>
  <c r="S64" i="1"/>
  <c r="T100" i="1"/>
  <c r="S162" i="1"/>
  <c r="S291" i="1"/>
  <c r="S205" i="1"/>
  <c r="G141" i="1"/>
  <c r="T115" i="1"/>
  <c r="T111" i="1"/>
  <c r="T117" i="1"/>
  <c r="T109" i="1"/>
  <c r="T116" i="1"/>
  <c r="T108" i="1"/>
  <c r="T110" i="1"/>
  <c r="T99" i="1"/>
  <c r="S101" i="1"/>
  <c r="T97" i="1"/>
  <c r="T86" i="1"/>
  <c r="T88" i="1"/>
  <c r="T84" i="1"/>
  <c r="T87" i="1"/>
  <c r="T75" i="1"/>
  <c r="T71" i="1"/>
  <c r="T74" i="1"/>
  <c r="T73" i="1"/>
  <c r="G64" i="1"/>
  <c r="G413" i="1"/>
  <c r="T391" i="1"/>
  <c r="T389" i="1"/>
  <c r="T390" i="1"/>
  <c r="G417" i="1" l="1"/>
  <c r="T413" i="1"/>
  <c r="G387" i="1"/>
  <c r="G392" i="1" s="1"/>
  <c r="K379" i="1"/>
  <c r="G365" i="1" l="1"/>
  <c r="G379" i="1" s="1"/>
  <c r="K335" i="1"/>
  <c r="G321" i="1" l="1"/>
  <c r="G335" i="1" s="1"/>
  <c r="K313" i="1"/>
  <c r="T304" i="1" l="1"/>
  <c r="D313" i="1"/>
  <c r="T302" i="1"/>
  <c r="G299" i="1"/>
  <c r="G313" i="1" s="1"/>
  <c r="K291" i="1"/>
  <c r="G276" i="1" l="1"/>
  <c r="G291" i="1" s="1"/>
  <c r="K269" i="1"/>
  <c r="G256" i="1" l="1"/>
  <c r="G269" i="1" s="1"/>
  <c r="K249" i="1"/>
  <c r="T239" i="1" l="1"/>
  <c r="G234" i="1"/>
  <c r="G249" i="1" s="1"/>
  <c r="K226" i="1"/>
  <c r="D226" i="1" l="1"/>
  <c r="G212" i="1"/>
  <c r="G226" i="1" s="1"/>
  <c r="O205" i="1"/>
  <c r="K205" i="1"/>
  <c r="G191" i="1" l="1"/>
  <c r="G205" i="1" s="1"/>
  <c r="D205" i="1"/>
  <c r="K184" i="1"/>
  <c r="G169" i="1" l="1"/>
  <c r="G184" i="1" s="1"/>
  <c r="K162" i="1"/>
  <c r="G148" i="1" l="1"/>
  <c r="G162" i="1" s="1"/>
  <c r="D162" i="1"/>
  <c r="O141" i="1"/>
  <c r="K141" i="1"/>
  <c r="D141" i="1" l="1"/>
  <c r="O118" i="1"/>
  <c r="K118" i="1"/>
  <c r="D118" i="1" l="1"/>
  <c r="G107" i="1"/>
  <c r="G118" i="1" s="1"/>
  <c r="O101" i="1"/>
  <c r="K101" i="1"/>
  <c r="T107" i="1" l="1"/>
  <c r="T118" i="1" s="1"/>
  <c r="G95" i="1"/>
  <c r="G101" i="1" s="1"/>
  <c r="O89" i="1"/>
  <c r="K89" i="1"/>
  <c r="G83" i="1" l="1"/>
  <c r="G89" i="1" s="1"/>
  <c r="K76" i="1"/>
  <c r="O76" i="1" l="1"/>
  <c r="G70" i="1"/>
  <c r="G76" i="1" l="1"/>
  <c r="T70" i="1"/>
  <c r="Q18" i="8"/>
  <c r="P18" i="8"/>
  <c r="O18" i="8"/>
  <c r="I18" i="8"/>
  <c r="H18" i="8"/>
  <c r="G18" i="8"/>
  <c r="F17" i="8"/>
  <c r="S17" i="8" s="1"/>
  <c r="E18" i="8"/>
  <c r="D18" i="8"/>
  <c r="C18" i="8"/>
  <c r="F16" i="8"/>
  <c r="S16" i="8" s="1"/>
  <c r="F15" i="8"/>
  <c r="S15" i="8" s="1"/>
  <c r="F14" i="8"/>
  <c r="S14" i="8" s="1"/>
  <c r="F13" i="8"/>
  <c r="S13" i="8" s="1"/>
  <c r="F12" i="8"/>
  <c r="F11" i="8"/>
  <c r="F10" i="8"/>
  <c r="S12" i="8" l="1"/>
  <c r="S11" i="8"/>
  <c r="S10" i="8"/>
  <c r="R18" i="8"/>
  <c r="F18" i="8"/>
  <c r="J18" i="8"/>
  <c r="N18" i="8"/>
  <c r="M18" i="8"/>
  <c r="L18" i="8"/>
  <c r="K18" i="8"/>
  <c r="S18" i="8" l="1"/>
  <c r="D417" i="1"/>
  <c r="T416" i="1"/>
  <c r="D379" i="1"/>
  <c r="D335" i="1"/>
  <c r="D291" i="1"/>
  <c r="D269" i="1"/>
  <c r="D249" i="1"/>
  <c r="D184" i="1"/>
  <c r="T414" i="1" l="1"/>
  <c r="T415" i="1"/>
  <c r="T326" i="1"/>
  <c r="T332" i="1"/>
  <c r="T246" i="1"/>
  <c r="T260" i="1"/>
  <c r="T258" i="1"/>
  <c r="T262" i="1"/>
  <c r="T266" i="1"/>
  <c r="T322" i="1"/>
  <c r="T327" i="1"/>
  <c r="T329" i="1"/>
  <c r="T331" i="1"/>
  <c r="T368" i="1"/>
  <c r="T372" i="1"/>
  <c r="T376" i="1"/>
  <c r="T278" i="1"/>
  <c r="T279" i="1"/>
  <c r="T175" i="1"/>
  <c r="T178" i="1"/>
  <c r="T235" i="1"/>
  <c r="T245" i="1"/>
  <c r="T323" i="1"/>
  <c r="T324" i="1"/>
  <c r="T309" i="1"/>
  <c r="T193" i="1"/>
  <c r="T195" i="1"/>
  <c r="T196" i="1"/>
  <c r="T198" i="1"/>
  <c r="T257" i="1"/>
  <c r="T373" i="1"/>
  <c r="T243" i="1"/>
  <c r="T280" i="1"/>
  <c r="T282" i="1"/>
  <c r="T284" i="1"/>
  <c r="T199" i="1"/>
  <c r="T201" i="1"/>
  <c r="T214" i="1"/>
  <c r="T217" i="1"/>
  <c r="T285" i="1"/>
  <c r="T367" i="1"/>
  <c r="T375" i="1"/>
  <c r="T180" i="1"/>
  <c r="T221" i="1"/>
  <c r="T238" i="1"/>
  <c r="T179" i="1"/>
  <c r="T181" i="1"/>
  <c r="T204" i="1"/>
  <c r="T241" i="1"/>
  <c r="T307" i="1"/>
  <c r="T366" i="1"/>
  <c r="T301" i="1"/>
  <c r="T325" i="1"/>
  <c r="T192" i="1"/>
  <c r="T244" i="1"/>
  <c r="T265" i="1"/>
  <c r="T300" i="1"/>
  <c r="T310" i="1"/>
  <c r="T220" i="1"/>
  <c r="T288" i="1"/>
  <c r="T306" i="1"/>
  <c r="T370" i="1"/>
  <c r="T172" i="1"/>
  <c r="T169" i="1"/>
  <c r="T237" i="1"/>
  <c r="T234" i="1"/>
  <c r="T242" i="1"/>
  <c r="T283" i="1"/>
  <c r="T173" i="1"/>
  <c r="T176" i="1"/>
  <c r="T191" i="1"/>
  <c r="T203" i="1"/>
  <c r="T216" i="1"/>
  <c r="T219" i="1"/>
  <c r="T264" i="1"/>
  <c r="T277" i="1"/>
  <c r="T287" i="1"/>
  <c r="T303" i="1"/>
  <c r="T305" i="1"/>
  <c r="T374" i="1"/>
  <c r="T388" i="1"/>
  <c r="T194" i="1"/>
  <c r="T197" i="1"/>
  <c r="T256" i="1"/>
  <c r="T171" i="1"/>
  <c r="T202" i="1"/>
  <c r="T215" i="1"/>
  <c r="T218" i="1"/>
  <c r="T236" i="1"/>
  <c r="T263" i="1"/>
  <c r="T328" i="1"/>
  <c r="T371" i="1"/>
  <c r="T387" i="1"/>
  <c r="T392" i="1" s="1"/>
  <c r="T222" i="1"/>
  <c r="T308" i="1"/>
  <c r="T177" i="1"/>
  <c r="T170" i="1"/>
  <c r="T182" i="1"/>
  <c r="T200" i="1"/>
  <c r="T213" i="1"/>
  <c r="T223" i="1"/>
  <c r="T259" i="1"/>
  <c r="T261" i="1"/>
  <c r="T286" i="1"/>
  <c r="T299" i="1"/>
  <c r="T330" i="1"/>
  <c r="T365" i="1"/>
  <c r="T321" i="1"/>
  <c r="T276" i="1"/>
  <c r="T212" i="1"/>
  <c r="D101" i="1"/>
  <c r="D89" i="1"/>
  <c r="D76" i="1"/>
  <c r="R29" i="6"/>
  <c r="Q29" i="6"/>
  <c r="P29" i="6"/>
  <c r="O29" i="6"/>
  <c r="N29" i="6"/>
  <c r="M29" i="6"/>
  <c r="L29" i="6"/>
  <c r="K29" i="6"/>
  <c r="F29" i="6"/>
  <c r="Q15" i="4"/>
  <c r="P15" i="4"/>
  <c r="O15" i="4"/>
  <c r="M15" i="4"/>
  <c r="L15" i="4"/>
  <c r="K15" i="4"/>
  <c r="S14" i="4"/>
  <c r="S13" i="4"/>
  <c r="S12" i="4"/>
  <c r="D16" i="2"/>
  <c r="C16" i="2"/>
  <c r="T335" i="1" l="1"/>
  <c r="T249" i="1"/>
  <c r="T184" i="1"/>
  <c r="T379" i="1"/>
  <c r="T313" i="1"/>
  <c r="T269" i="1"/>
  <c r="T226" i="1"/>
  <c r="T291" i="1"/>
  <c r="N15" i="4"/>
  <c r="T417" i="1"/>
  <c r="T205" i="1"/>
  <c r="T127" i="1"/>
  <c r="T83" i="1"/>
  <c r="T89" i="1" s="1"/>
  <c r="T149" i="1"/>
  <c r="T150" i="1"/>
  <c r="T153" i="1"/>
  <c r="T157" i="1"/>
  <c r="T159" i="1"/>
  <c r="T95" i="1"/>
  <c r="T101" i="1" s="1"/>
  <c r="T133" i="1"/>
  <c r="T126" i="1"/>
  <c r="T132" i="1"/>
  <c r="T158" i="1"/>
  <c r="T128" i="1"/>
  <c r="T130" i="1"/>
  <c r="T134" i="1"/>
  <c r="T155" i="1"/>
  <c r="T129" i="1"/>
  <c r="T154" i="1"/>
  <c r="T156" i="1"/>
  <c r="T160" i="1"/>
  <c r="T131" i="1"/>
  <c r="T148" i="1"/>
  <c r="S12" i="5"/>
  <c r="S29" i="6"/>
  <c r="F15" i="4"/>
  <c r="R15" i="4"/>
  <c r="S11" i="4"/>
  <c r="S15" i="4" s="1"/>
  <c r="T162" i="1" l="1"/>
  <c r="T141" i="1"/>
  <c r="T76" i="1"/>
</calcChain>
</file>

<file path=xl/sharedStrings.xml><?xml version="1.0" encoding="utf-8"?>
<sst xmlns="http://schemas.openxmlformats.org/spreadsheetml/2006/main" count="1038" uniqueCount="148">
  <si>
    <t xml:space="preserve">SERVICIOS DE LICENCIAS DE CONDUCIR </t>
  </si>
  <si>
    <t>Período: 2023</t>
  </si>
  <si>
    <t>1er Trimestre</t>
  </si>
  <si>
    <t>2do Trimestre</t>
  </si>
  <si>
    <t>3er Trimestre</t>
  </si>
  <si>
    <t>4to Trimestre</t>
  </si>
  <si>
    <t xml:space="preserve">TOTAL GENERAL </t>
  </si>
  <si>
    <t>Enero</t>
  </si>
  <si>
    <t>Febrero</t>
  </si>
  <si>
    <t>Marzo</t>
  </si>
  <si>
    <t>Total 1T</t>
  </si>
  <si>
    <t>Abril</t>
  </si>
  <si>
    <t>Mayo</t>
  </si>
  <si>
    <t>Junio</t>
  </si>
  <si>
    <t>Total 2T</t>
  </si>
  <si>
    <t>Julio</t>
  </si>
  <si>
    <t>Agosto</t>
  </si>
  <si>
    <t xml:space="preserve">Septiembre </t>
  </si>
  <si>
    <t>Total 3T</t>
  </si>
  <si>
    <t>Octubre</t>
  </si>
  <si>
    <t>Noviembre</t>
  </si>
  <si>
    <t>Diciembre</t>
  </si>
  <si>
    <t>Total 4T</t>
  </si>
  <si>
    <t xml:space="preserve">Permiso de Aprendizaje </t>
  </si>
  <si>
    <t xml:space="preserve">Licencia de  Conducir </t>
  </si>
  <si>
    <t>Licencia de Motorista</t>
  </si>
  <si>
    <t xml:space="preserve">Duplicados </t>
  </si>
  <si>
    <t>SAMBIL</t>
  </si>
  <si>
    <t>BLUE MALL</t>
  </si>
  <si>
    <t>Cambio de Oficial a Civil</t>
  </si>
  <si>
    <t>SANTIAGO</t>
  </si>
  <si>
    <t>Cambio de Militar a Civil</t>
  </si>
  <si>
    <t>ROMANA</t>
  </si>
  <si>
    <t>Emisión Licencia de Conducir Diplomática</t>
  </si>
  <si>
    <t xml:space="preserve"> AZUA</t>
  </si>
  <si>
    <t>Cambio de Extranjero a Dominicano</t>
  </si>
  <si>
    <t>Licencia de Conducir Categoría 5</t>
  </si>
  <si>
    <t>Licencia de Conducir Policías</t>
  </si>
  <si>
    <t>MAO</t>
  </si>
  <si>
    <t>Renovación Policías</t>
  </si>
  <si>
    <t>HIGUEY</t>
  </si>
  <si>
    <t>Duplicados Policías</t>
  </si>
  <si>
    <t>Licencia de Conducir Militares</t>
  </si>
  <si>
    <t xml:space="preserve"> NAGUA</t>
  </si>
  <si>
    <t>Renovación Militares</t>
  </si>
  <si>
    <t>LA VEGA</t>
  </si>
  <si>
    <t>Duplicados Militares</t>
  </si>
  <si>
    <t>NEW YORK</t>
  </si>
  <si>
    <t>Cambio de Categoría Militares</t>
  </si>
  <si>
    <t>Renovación Permiso de Aprendizaje</t>
  </si>
  <si>
    <t>Renovación de Licencias de Conducir Categoría 1</t>
  </si>
  <si>
    <t>Renovación de Licencias de Conducir Categoría 2</t>
  </si>
  <si>
    <t>Renovación de Licencias de Conducir Categoría 3</t>
  </si>
  <si>
    <t>Renovación de Licencias de Conducir Categoría 4</t>
  </si>
  <si>
    <t>Renovación de Licencias de Conducir Categoría 5</t>
  </si>
  <si>
    <t xml:space="preserve">Cambio de Licencias de Conducir Categoría 2 a 3 </t>
  </si>
  <si>
    <t>Cambio de Licencias de Conducir Categoría 3 a 4</t>
  </si>
  <si>
    <t>Re-Examen Teórico</t>
  </si>
  <si>
    <t>Re-Examen Práctico</t>
  </si>
  <si>
    <t xml:space="preserve">TOTAL </t>
  </si>
  <si>
    <t xml:space="preserve">SERVICIOS DE LICENCIAS DE CONDUCIR SEDE CENTRAL </t>
  </si>
  <si>
    <t>TIPO DE SERVICIOS</t>
  </si>
  <si>
    <t xml:space="preserve">Licencia de  Conducir para Policia </t>
  </si>
  <si>
    <t>Renovación para Policia</t>
  </si>
  <si>
    <t>Duplicados para Policia</t>
  </si>
  <si>
    <t>SERVICIOS DE LICENCIAS DE CONDUCIR MULTICENTRO CHURCHILL</t>
  </si>
  <si>
    <t xml:space="preserve">SERVICIOS DE LICENCIAS DE CONDUCIR MEGACENTRO </t>
  </si>
  <si>
    <t>SERVICIOS DE LICENCIAS DE CONDUCIR SAMBIL</t>
  </si>
  <si>
    <t>SERVICIOS DE LICENCIAS DE CONDUCIR BLUE MALL</t>
  </si>
  <si>
    <t>SERVICIOS DE LICENCIAS DE CONDUCIR SANTIAGO</t>
  </si>
  <si>
    <t>SERVICIOS DE LICENCIAS DE CONDUCIR ROMANA</t>
  </si>
  <si>
    <t>Cambio de Licencias de Conducir Categoría 2 a 3</t>
  </si>
  <si>
    <t>SERVICIOS DE LICENCIAS DE CONDUCIR AZUA</t>
  </si>
  <si>
    <t>SERVICIOS DE LICENCIAS DE CONDUCIR SAN FRANCISCO DE MACORÍS</t>
  </si>
  <si>
    <t>SERVICIOS DE LICENCIAS DE CONDUCIR PUERTO PLATA</t>
  </si>
  <si>
    <t>SERVICIOS DE LICENCIAS DE CONDUCIR MAO</t>
  </si>
  <si>
    <t>SERVICIOS DE LICENCIAS DE CONDUCIR HIGUEY</t>
  </si>
  <si>
    <t xml:space="preserve">Licencia de Conducir </t>
  </si>
  <si>
    <t>SERVICIOS DE LICENCIAS DE CONDUCIR BARAHONA</t>
  </si>
  <si>
    <t>SERVICIOS DE LICENCIAS DE CONDUCIR SAN JUAN DE LA MAGUANA</t>
  </si>
  <si>
    <t>SERVICIOS DE LICENCIAS DE CONDUCIR NAGUA</t>
  </si>
  <si>
    <t>SERVICIOS DE LICENCIAS DE CONDUCIR LA VEGA</t>
  </si>
  <si>
    <t xml:space="preserve">Carnet de Aprendizaje </t>
  </si>
  <si>
    <t>SERVICIOS DE LICENCIAS DE CONDUCIR MADRID</t>
  </si>
  <si>
    <t>SERVICIOS DE LICENCIAS DE CONDUCIR FUERZAS ARMADAS</t>
  </si>
  <si>
    <t>Renovación</t>
  </si>
  <si>
    <t xml:space="preserve">Cambio de Categoría </t>
  </si>
  <si>
    <t xml:space="preserve">SERVICIOS DE TRANSPORTE DE CARGA </t>
  </si>
  <si>
    <t xml:space="preserve">Registro Transporte de Carga </t>
  </si>
  <si>
    <t>Permisos de Circulación Vehículos de Carga ZAR</t>
  </si>
  <si>
    <t xml:space="preserve">Permiso Especial para carga sobredimensionada y/o Sobre Peso </t>
  </si>
  <si>
    <t>Permiso Especial para Transporte de Doble Cola</t>
  </si>
  <si>
    <t xml:space="preserve">Permisos de Circulación Vehículos de Carga en días Feriados </t>
  </si>
  <si>
    <t>SERVICIOS DE VEHÍCULOS DE MOTOR</t>
  </si>
  <si>
    <t>Inspección de vehiculos</t>
  </si>
  <si>
    <t>Certificación de Trailer</t>
  </si>
  <si>
    <t>Certificación de Buggys</t>
  </si>
  <si>
    <t>Transformaciones de vehículos</t>
  </si>
  <si>
    <t>Contactos con operadores de TP</t>
  </si>
  <si>
    <t>Recepción de documentos TP</t>
  </si>
  <si>
    <t xml:space="preserve">Licencia de Operación Alquiler Autobuses Panorámicos </t>
  </si>
  <si>
    <t xml:space="preserve">Licencia de Operación Alquiler Bicicletas </t>
  </si>
  <si>
    <t>Licencia de Operación Scooters</t>
  </si>
  <si>
    <t xml:space="preserve">Licencia de Operación Alquiler de Motores </t>
  </si>
  <si>
    <t xml:space="preserve">Licencia de Operación Alquiler Vehículos o Rent Car </t>
  </si>
  <si>
    <t xml:space="preserve">Licencia de Operación Autobuses para City Tour (TrolleyBus) </t>
  </si>
  <si>
    <t xml:space="preserve">Licencia de Operación Compañías Taxis por Comunicación </t>
  </si>
  <si>
    <t xml:space="preserve">Licencia de Operación Compañías Taxis Turísticos </t>
  </si>
  <si>
    <t xml:space="preserve">Licencia de Operación Taxi Independiente </t>
  </si>
  <si>
    <t xml:space="preserve">Licencia de Operación Transporte de Fiesta o Party Bus, Persona Física o Moral </t>
  </si>
  <si>
    <t xml:space="preserve">Licencia de Operación Transporte Terrestre de Aventura Camionetas y Camiones y o Jeep Safari Camiones </t>
  </si>
  <si>
    <t xml:space="preserve">Licencia de Operación Transporte de Personal u-o Empresarial </t>
  </si>
  <si>
    <t xml:space="preserve">Licencia de Operación Transporte Turístico Terrestres de Autobuses y Minibuses Persona Física o Moral </t>
  </si>
  <si>
    <t>Licencia de Operación Ambulancias</t>
  </si>
  <si>
    <t xml:space="preserve">Licencia de Operación Transporte Urbano </t>
  </si>
  <si>
    <t xml:space="preserve">Licencia de Operación Transporte Interurbano </t>
  </si>
  <si>
    <t>SERVICIOS DE TRÁNSITO Y VIALIDAD (GESTIÓN DE VÍAS)</t>
  </si>
  <si>
    <t>Permisos para realizar actividades en vía publica</t>
  </si>
  <si>
    <t>Permiso para cierre temporal de carril o tramo vial</t>
  </si>
  <si>
    <t>Permiso para circulación vehicular en zonas restringidas</t>
  </si>
  <si>
    <t>Permiso de circulación con carga sobredimensionada</t>
  </si>
  <si>
    <t>Permiso para filmaciones en vía publica</t>
  </si>
  <si>
    <t>Permiso estacionamiento por carga/descarga y otros</t>
  </si>
  <si>
    <t>Permisos de trabajos en vía publica</t>
  </si>
  <si>
    <t>Permisos ocupación de carril para vaciado de hormigón</t>
  </si>
  <si>
    <t>SERVICIOS DE ENEVIAL</t>
  </si>
  <si>
    <t xml:space="preserve">Parque de Edecucacion Vial en Ciudad Juan Bosch </t>
  </si>
  <si>
    <t>Educación Vial para obtención de Licencia de Conducir</t>
  </si>
  <si>
    <t xml:space="preserve">Reducacion Vial para Infractores de Transito </t>
  </si>
  <si>
    <t>Acciones Formativas</t>
  </si>
  <si>
    <t>SERVICIOS DE LICENCIAS DE CONDUCIR NUEVA YORK</t>
  </si>
  <si>
    <t>Duplicados</t>
  </si>
  <si>
    <t>SERVICIOS DE LICENCIAS DE CONDUCIR BONAO</t>
  </si>
  <si>
    <t>Licencia de conducir categoria 5</t>
  </si>
  <si>
    <t>Renovacion Permiso de Aprendizaje</t>
  </si>
  <si>
    <t xml:space="preserve">Licencia de Transporte Turístico Terrestre de Aventura (Four Wheel y Buggy) </t>
  </si>
  <si>
    <t xml:space="preserve">Licencia de Operación Transporte City Tour </t>
  </si>
  <si>
    <t>Licencia de Operación Transporte Escolar</t>
  </si>
  <si>
    <t>Licencia de Operación Transporte de Funerarias</t>
  </si>
  <si>
    <t xml:space="preserve">Licencia de Operación Alquiler Vehículos de lujo conchofer </t>
  </si>
  <si>
    <t>Período: 2024</t>
  </si>
  <si>
    <t>Cambio de Civil a Policía</t>
  </si>
  <si>
    <t xml:space="preserve">Cambio de Civil a Policía </t>
  </si>
  <si>
    <t>SERVICIOS DE LICENCIAS DE CONDUCIR ORLANDO</t>
  </si>
  <si>
    <t xml:space="preserve">SERVICIOS DE LICENCIAS DE CONDUCIR MIAMI </t>
  </si>
  <si>
    <t>SERVICIOS DE LICENCIAS DE CONDUCIR FILADELFIA</t>
  </si>
  <si>
    <t xml:space="preserve">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</si>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</sst>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122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0" fontId="0" fillId="0" borderId="0" xfId="0" applyAlignment="1">
      <alignment horizontal="right"/>
    </xf>
    <xf numFmtId="0" fontId="7" fillId="0" borderId="0" xfId="0" applyFont="1"/>
    <xf numFmtId="0" fontId="2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1" fontId="5" fillId="2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5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/>
    <xf numFmtId="0" fontId="0" fillId="2" borderId="1" xfId="0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2" borderId="1" xfId="12" applyNumberFormat="1" applyFont="1" applyFill="1" applyBorder="1" applyAlignment="1">
      <alignment horizontal="right"/>
    </xf>
    <xf numFmtId="0" fontId="5" fillId="2" borderId="1" xfId="12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0" fillId="2" borderId="0" xfId="0" applyFill="1"/>
    <xf numFmtId="0" fontId="5" fillId="2" borderId="1" xfId="8" applyFont="1" applyFill="1" applyBorder="1" applyAlignment="1">
      <alignment horizontal="right"/>
    </xf>
    <xf numFmtId="1" fontId="5" fillId="2" borderId="1" xfId="9" applyNumberFormat="1" applyFont="1" applyFill="1" applyBorder="1" applyAlignment="1">
      <alignment horizontal="right"/>
    </xf>
    <xf numFmtId="1" fontId="5" fillId="2" borderId="1" xfId="10" applyNumberFormat="1" applyFont="1" applyFill="1" applyBorder="1" applyAlignment="1">
      <alignment horizontal="right"/>
    </xf>
    <xf numFmtId="0" fontId="5" fillId="2" borderId="1" xfId="1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2" borderId="1" xfId="7" applyFont="1" applyFill="1" applyBorder="1" applyAlignment="1">
      <alignment horizontal="right"/>
    </xf>
    <xf numFmtId="1" fontId="5" fillId="2" borderId="14" xfId="12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5" fillId="2" borderId="1" xfId="6" applyFont="1" applyFill="1" applyBorder="1" applyAlignment="1">
      <alignment horizontal="right"/>
    </xf>
    <xf numFmtId="0" fontId="5" fillId="2" borderId="1" xfId="5" applyFont="1" applyFill="1" applyBorder="1" applyAlignment="1">
      <alignment horizontal="right"/>
    </xf>
    <xf numFmtId="3" fontId="4" fillId="2" borderId="13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 vertical="center"/>
    </xf>
    <xf numFmtId="0" fontId="10" fillId="2" borderId="1" xfId="0" applyFont="1" applyFill="1" applyBorder="1"/>
    <xf numFmtId="3" fontId="5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14" fillId="2" borderId="1" xfId="0" applyFont="1" applyFill="1" applyBorder="1" applyAlignment="1">
      <alignment horizontal="right" vertical="center"/>
    </xf>
    <xf numFmtId="1" fontId="14" fillId="2" borderId="1" xfId="0" applyNumberFormat="1" applyFont="1" applyFill="1" applyBorder="1" applyAlignment="1">
      <alignment horizontal="right" vertical="center"/>
    </xf>
    <xf numFmtId="0" fontId="14" fillId="2" borderId="12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15" fillId="0" borderId="2" xfId="0" applyFont="1" applyBorder="1"/>
    <xf numFmtId="0" fontId="15" fillId="0" borderId="15" xfId="0" applyFont="1" applyBorder="1"/>
    <xf numFmtId="0" fontId="17" fillId="0" borderId="1" xfId="0" applyFont="1" applyBorder="1"/>
    <xf numFmtId="0" fontId="17" fillId="0" borderId="11" xfId="0" applyFont="1" applyBorder="1"/>
    <xf numFmtId="0" fontId="12" fillId="2" borderId="1" xfId="0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right" vertical="center"/>
    </xf>
    <xf numFmtId="0" fontId="9" fillId="2" borderId="0" xfId="0" applyFont="1" applyFill="1"/>
    <xf numFmtId="3" fontId="9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2" fillId="2" borderId="0" xfId="0" applyFont="1" applyFill="1"/>
    <xf numFmtId="1" fontId="14" fillId="2" borderId="2" xfId="0" applyNumberFormat="1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/>
    </xf>
    <xf numFmtId="0" fontId="16" fillId="2" borderId="2" xfId="0" applyFont="1" applyFill="1" applyBorder="1"/>
    <xf numFmtId="0" fontId="16" fillId="2" borderId="15" xfId="0" applyFont="1" applyFill="1" applyBorder="1"/>
    <xf numFmtId="0" fontId="15" fillId="2" borderId="2" xfId="0" applyFont="1" applyFill="1" applyBorder="1"/>
    <xf numFmtId="0" fontId="15" fillId="2" borderId="15" xfId="0" applyFont="1" applyFill="1" applyBorder="1"/>
    <xf numFmtId="0" fontId="2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1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0" borderId="2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3" fontId="3" fillId="0" borderId="1" xfId="0" applyNumberFormat="1" applyFont="1" applyBorder="1"/>
    <xf numFmtId="0" fontId="2" fillId="0" borderId="7" xfId="0" applyFont="1" applyBorder="1" applyAlignment="1">
      <alignment horizontal="center"/>
    </xf>
    <xf numFmtId="3" fontId="3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5" fillId="0" borderId="2" xfId="2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1" fontId="5" fillId="0" borderId="2" xfId="0" applyNumberFormat="1" applyFont="1" applyBorder="1" applyAlignment="1">
      <alignment horizontal="right"/>
    </xf>
    <xf numFmtId="1" fontId="5" fillId="0" borderId="2" xfId="2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5" fillId="0" borderId="1" xfId="12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1" fontId="5" fillId="0" borderId="1" xfId="12" applyNumberFormat="1" applyFont="1" applyBorder="1" applyAlignment="1">
      <alignment horizontal="right"/>
    </xf>
    <xf numFmtId="0" fontId="10" fillId="2" borderId="1" xfId="0" applyFont="1" applyFill="1" applyBorder="1" applyAlignment="1">
      <alignment horizontal="right" vertical="center"/>
    </xf>
    <xf numFmtId="1" fontId="10" fillId="2" borderId="1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5" fillId="2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13">
    <cellStyle name="Normal" xfId="0" builtinId="0"/>
    <cellStyle name="Normal 10" xfId="12"/>
    <cellStyle name="Normal 2" xfId="3"/>
    <cellStyle name="Normal 2 2" xfId="2"/>
    <cellStyle name="Normal 2_Hoja1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  <cellStyle name="Porcentual 2 5" xfId="1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B958"/>
  <sheetViews>
    <sheetView showGridLines="0" tabSelected="1" zoomScale="20" zoomScaleNormal="20" zoomScaleSheetLayoutView="20" workbookViewId="0">
      <selection activeCell="C44" sqref="C44"/>
    </sheetView>
  </sheetViews>
  <sheetFormatPr baseColWidth="10" defaultColWidth="11.42578125" defaultRowHeight="15" x14ac:dyDescent="0.25"/>
  <cols>
    <col min="3" max="3" width="70" style="1" bestFit="1" customWidth="1"/>
    <col min="4" max="6" width="11.42578125" customWidth="1"/>
    <col min="7" max="7" width="12.5703125" style="7" customWidth="1"/>
    <col min="8" max="9" width="11.42578125" customWidth="1"/>
    <col min="10" max="10" width="13.5703125" customWidth="1"/>
    <col min="11" max="11" width="12.7109375" style="7" customWidth="1"/>
    <col min="12" max="12" width="10.85546875" customWidth="1"/>
    <col min="13" max="13" width="12.140625" customWidth="1"/>
    <col min="14" max="14" width="13.7109375" customWidth="1"/>
    <col min="15" max="15" width="13.42578125" style="7" customWidth="1"/>
    <col min="16" max="16" width="13" style="32" customWidth="1"/>
    <col min="17" max="17" width="16.5703125" style="32" customWidth="1"/>
    <col min="18" max="18" width="15.42578125" style="32" customWidth="1"/>
    <col min="19" max="19" width="13.42578125" style="69" customWidth="1"/>
    <col min="20" max="20" width="26.85546875" style="69" customWidth="1"/>
    <col min="24" max="24" width="13.140625" customWidth="1"/>
  </cols>
  <sheetData>
    <row r="1" spans="3:26" x14ac:dyDescent="0.25">
      <c r="C1" s="11"/>
    </row>
    <row r="3" spans="3:26" ht="15.75" thickBot="1" x14ac:dyDescent="0.3"/>
    <row r="4" spans="3:26" ht="15.75" x14ac:dyDescent="0.25">
      <c r="C4" s="114" t="s">
        <v>0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6"/>
    </row>
    <row r="5" spans="3:26" ht="15.75" x14ac:dyDescent="0.25">
      <c r="C5" s="106" t="s">
        <v>140</v>
      </c>
      <c r="D5" s="108" t="s">
        <v>2</v>
      </c>
      <c r="E5" s="108"/>
      <c r="F5" s="108"/>
      <c r="G5" s="108"/>
      <c r="H5" s="108" t="s">
        <v>3</v>
      </c>
      <c r="I5" s="108"/>
      <c r="J5" s="108"/>
      <c r="K5" s="108"/>
      <c r="L5" s="108" t="s">
        <v>4</v>
      </c>
      <c r="M5" s="108"/>
      <c r="N5" s="108"/>
      <c r="O5" s="108"/>
      <c r="P5" s="108" t="s">
        <v>5</v>
      </c>
      <c r="Q5" s="108"/>
      <c r="R5" s="108"/>
      <c r="S5" s="108"/>
      <c r="T5" s="109" t="s">
        <v>6</v>
      </c>
      <c r="V5" s="10" t="s">
        <v>2</v>
      </c>
      <c r="W5" s="10" t="s">
        <v>3</v>
      </c>
      <c r="X5" s="10"/>
      <c r="Y5" s="10"/>
      <c r="Z5" s="10"/>
    </row>
    <row r="6" spans="3:26" ht="16.5" thickBot="1" x14ac:dyDescent="0.3">
      <c r="C6" s="107"/>
      <c r="D6" s="40" t="s">
        <v>7</v>
      </c>
      <c r="E6" s="40" t="s">
        <v>8</v>
      </c>
      <c r="F6" s="40" t="s">
        <v>9</v>
      </c>
      <c r="G6" s="40" t="s">
        <v>10</v>
      </c>
      <c r="H6" s="90" t="s">
        <v>11</v>
      </c>
      <c r="I6" s="40" t="s">
        <v>12</v>
      </c>
      <c r="J6" s="40" t="s">
        <v>13</v>
      </c>
      <c r="K6" s="40" t="s">
        <v>14</v>
      </c>
      <c r="L6" s="40" t="s">
        <v>15</v>
      </c>
      <c r="M6" s="40" t="s">
        <v>16</v>
      </c>
      <c r="N6" s="40" t="s">
        <v>17</v>
      </c>
      <c r="O6" s="40" t="s">
        <v>18</v>
      </c>
      <c r="P6" s="40" t="s">
        <v>19</v>
      </c>
      <c r="Q6" s="40" t="s">
        <v>20</v>
      </c>
      <c r="R6" s="40" t="s">
        <v>21</v>
      </c>
      <c r="S6" s="40" t="s">
        <v>22</v>
      </c>
      <c r="T6" s="110"/>
      <c r="U6" s="10" t="s">
        <v>2</v>
      </c>
      <c r="V6" s="10" t="s">
        <v>3</v>
      </c>
      <c r="W6" s="10" t="s">
        <v>4</v>
      </c>
      <c r="X6" s="10"/>
    </row>
    <row r="7" spans="3:26" s="32" customFormat="1" ht="15.75" x14ac:dyDescent="0.25">
      <c r="C7" s="5" t="s">
        <v>23</v>
      </c>
      <c r="D7" s="18">
        <v>10158</v>
      </c>
      <c r="E7" s="18">
        <v>9486</v>
      </c>
      <c r="F7" s="18">
        <v>9075</v>
      </c>
      <c r="G7" s="16">
        <f t="shared" ref="G7:G33" si="0">SUM(D7:F7)</f>
        <v>28719</v>
      </c>
      <c r="H7" s="91">
        <v>10490</v>
      </c>
      <c r="I7" s="18">
        <v>10224</v>
      </c>
      <c r="J7" s="18">
        <v>9745</v>
      </c>
      <c r="K7" s="16">
        <f>SUM(H7:J7)</f>
        <v>30459</v>
      </c>
      <c r="L7" s="18">
        <v>11433</v>
      </c>
      <c r="M7" s="18">
        <v>10032</v>
      </c>
      <c r="N7" s="18">
        <v>9257</v>
      </c>
      <c r="O7" s="16">
        <f>SUM(L7:N7)</f>
        <v>30722</v>
      </c>
      <c r="P7" s="18"/>
      <c r="Q7" s="18"/>
      <c r="R7" s="18"/>
      <c r="S7" s="16">
        <f>SUM(P7:R7)</f>
        <v>0</v>
      </c>
      <c r="T7" s="37">
        <f>S7+O7+K7+G7</f>
        <v>89900</v>
      </c>
      <c r="W7" s="67"/>
      <c r="X7" s="67"/>
    </row>
    <row r="8" spans="3:26" s="32" customFormat="1" ht="15.75" x14ac:dyDescent="0.25">
      <c r="C8" s="4" t="s">
        <v>24</v>
      </c>
      <c r="D8" s="15">
        <v>7388</v>
      </c>
      <c r="E8" s="15">
        <v>7688</v>
      </c>
      <c r="F8" s="15">
        <v>7673</v>
      </c>
      <c r="G8" s="16">
        <f t="shared" si="0"/>
        <v>22749</v>
      </c>
      <c r="H8" s="92">
        <v>9020</v>
      </c>
      <c r="I8" s="15">
        <v>8968</v>
      </c>
      <c r="J8" s="15">
        <v>8067</v>
      </c>
      <c r="K8" s="16">
        <f>SUM(H8:J8)</f>
        <v>26055</v>
      </c>
      <c r="L8" s="15">
        <v>9807</v>
      </c>
      <c r="M8" s="15">
        <v>8959</v>
      </c>
      <c r="N8" s="15">
        <v>8068</v>
      </c>
      <c r="O8" s="16">
        <f t="shared" ref="O8:O33" si="1">SUM(L8:N8)</f>
        <v>26834</v>
      </c>
      <c r="P8" s="15"/>
      <c r="Q8" s="18"/>
      <c r="R8" s="18"/>
      <c r="S8" s="16">
        <f t="shared" ref="S8:S33" si="2">SUM(P8:R8)</f>
        <v>0</v>
      </c>
      <c r="T8" s="25">
        <f>SUM(G8,O8,K8, S8)</f>
        <v>75638</v>
      </c>
      <c r="W8" s="67"/>
      <c r="X8" s="67"/>
    </row>
    <row r="9" spans="3:26" s="32" customFormat="1" ht="15.75" x14ac:dyDescent="0.25">
      <c r="C9" s="4" t="s">
        <v>25</v>
      </c>
      <c r="D9" s="15">
        <v>87</v>
      </c>
      <c r="E9" s="15">
        <v>76</v>
      </c>
      <c r="F9" s="15">
        <v>98</v>
      </c>
      <c r="G9" s="16">
        <f t="shared" si="0"/>
        <v>261</v>
      </c>
      <c r="H9" s="92">
        <v>101</v>
      </c>
      <c r="I9" s="15">
        <v>67</v>
      </c>
      <c r="J9" s="15">
        <v>84</v>
      </c>
      <c r="K9" s="16">
        <f t="shared" ref="K9:K33" si="3">SUM(H9:J9)</f>
        <v>252</v>
      </c>
      <c r="L9" s="15">
        <v>87</v>
      </c>
      <c r="M9" s="15">
        <v>98</v>
      </c>
      <c r="N9" s="15">
        <v>46</v>
      </c>
      <c r="O9" s="16">
        <f t="shared" si="1"/>
        <v>231</v>
      </c>
      <c r="P9" s="15"/>
      <c r="Q9" s="15"/>
      <c r="R9" s="15"/>
      <c r="S9" s="16">
        <f t="shared" si="2"/>
        <v>0</v>
      </c>
      <c r="T9" s="25">
        <f>SUM(G9,O9,K9, S9)</f>
        <v>744</v>
      </c>
      <c r="W9" s="67"/>
      <c r="X9" s="67"/>
    </row>
    <row r="10" spans="3:26" s="32" customFormat="1" ht="15" customHeight="1" x14ac:dyDescent="0.25">
      <c r="C10" s="4" t="s">
        <v>134</v>
      </c>
      <c r="D10" s="15">
        <v>29487</v>
      </c>
      <c r="E10" s="15">
        <v>22023</v>
      </c>
      <c r="F10" s="15">
        <v>20827</v>
      </c>
      <c r="G10" s="16">
        <f t="shared" si="0"/>
        <v>72337</v>
      </c>
      <c r="H10" s="92">
        <v>326</v>
      </c>
      <c r="I10" s="92">
        <v>307</v>
      </c>
      <c r="J10" s="92">
        <v>298</v>
      </c>
      <c r="K10" s="16">
        <f t="shared" si="3"/>
        <v>931</v>
      </c>
      <c r="L10" s="15">
        <v>373</v>
      </c>
      <c r="M10" s="15">
        <v>38</v>
      </c>
      <c r="N10" s="15">
        <v>261</v>
      </c>
      <c r="O10" s="16">
        <f t="shared" si="1"/>
        <v>672</v>
      </c>
      <c r="P10" s="15"/>
      <c r="Q10" s="15"/>
      <c r="R10" s="15"/>
      <c r="S10" s="16">
        <f t="shared" si="2"/>
        <v>0</v>
      </c>
      <c r="T10" s="25">
        <f>SUM(G10,O10,K10, S10)</f>
        <v>73940</v>
      </c>
      <c r="W10" s="67"/>
      <c r="X10" s="67" t="s">
        <v>27</v>
      </c>
    </row>
    <row r="11" spans="3:26" s="32" customFormat="1" ht="15" customHeight="1" x14ac:dyDescent="0.25">
      <c r="C11" s="4" t="s">
        <v>26</v>
      </c>
      <c r="D11" s="15">
        <v>1856</v>
      </c>
      <c r="E11" s="15">
        <v>1311</v>
      </c>
      <c r="F11" s="15">
        <v>1452</v>
      </c>
      <c r="G11" s="16">
        <f t="shared" si="0"/>
        <v>4619</v>
      </c>
      <c r="H11" s="92">
        <v>1668</v>
      </c>
      <c r="I11" s="15">
        <v>1688</v>
      </c>
      <c r="J11" s="15">
        <v>1523</v>
      </c>
      <c r="K11" s="16">
        <f t="shared" si="3"/>
        <v>4879</v>
      </c>
      <c r="L11" s="15">
        <v>1850</v>
      </c>
      <c r="M11" s="15">
        <v>1681</v>
      </c>
      <c r="N11" s="15">
        <v>1641</v>
      </c>
      <c r="O11" s="16">
        <f t="shared" si="1"/>
        <v>5172</v>
      </c>
      <c r="P11" s="15"/>
      <c r="Q11" s="15"/>
      <c r="R11" s="15"/>
      <c r="S11" s="16">
        <f t="shared" si="2"/>
        <v>0</v>
      </c>
      <c r="T11" s="25">
        <f>SUM(G11,O11,K11, S11)</f>
        <v>14670</v>
      </c>
      <c r="W11" s="67"/>
      <c r="X11" s="67" t="s">
        <v>28</v>
      </c>
    </row>
    <row r="12" spans="3:26" s="32" customFormat="1" ht="15.75" x14ac:dyDescent="0.25">
      <c r="C12" s="4" t="s">
        <v>29</v>
      </c>
      <c r="D12" s="15">
        <v>38</v>
      </c>
      <c r="E12" s="15">
        <v>43</v>
      </c>
      <c r="F12" s="15">
        <v>99</v>
      </c>
      <c r="G12" s="16">
        <f t="shared" si="0"/>
        <v>180</v>
      </c>
      <c r="H12" s="91">
        <v>166</v>
      </c>
      <c r="I12" s="18">
        <v>71</v>
      </c>
      <c r="J12" s="18">
        <v>59</v>
      </c>
      <c r="K12" s="16">
        <f t="shared" si="3"/>
        <v>296</v>
      </c>
      <c r="L12" s="15">
        <v>45</v>
      </c>
      <c r="M12" s="15">
        <v>40</v>
      </c>
      <c r="N12" s="15">
        <v>39</v>
      </c>
      <c r="O12" s="16">
        <f t="shared" si="1"/>
        <v>124</v>
      </c>
      <c r="P12" s="15"/>
      <c r="Q12" s="15"/>
      <c r="R12" s="15"/>
      <c r="S12" s="16">
        <f t="shared" si="2"/>
        <v>0</v>
      </c>
      <c r="T12" s="25">
        <f>SUM(G12,O12,K12, S12)</f>
        <v>600</v>
      </c>
      <c r="W12" s="67"/>
      <c r="X12" s="67" t="s">
        <v>30</v>
      </c>
    </row>
    <row r="13" spans="3:26" s="32" customFormat="1" ht="15.75" x14ac:dyDescent="0.25">
      <c r="C13" s="4" t="s">
        <v>31</v>
      </c>
      <c r="D13" s="15">
        <v>60</v>
      </c>
      <c r="E13" s="15">
        <v>39</v>
      </c>
      <c r="F13" s="15">
        <v>38</v>
      </c>
      <c r="G13" s="16">
        <f t="shared" si="0"/>
        <v>137</v>
      </c>
      <c r="H13" s="92">
        <v>48</v>
      </c>
      <c r="I13" s="15">
        <v>61</v>
      </c>
      <c r="J13" s="15">
        <v>37</v>
      </c>
      <c r="K13" s="16">
        <f t="shared" si="3"/>
        <v>146</v>
      </c>
      <c r="L13" s="15">
        <v>42</v>
      </c>
      <c r="M13" s="15">
        <v>34</v>
      </c>
      <c r="N13" s="15">
        <v>40</v>
      </c>
      <c r="O13" s="16">
        <f t="shared" si="1"/>
        <v>116</v>
      </c>
      <c r="P13" s="15"/>
      <c r="Q13" s="15"/>
      <c r="R13" s="15"/>
      <c r="S13" s="16">
        <f t="shared" si="2"/>
        <v>0</v>
      </c>
      <c r="T13" s="25">
        <f t="shared" ref="T13:T33" si="4">SUM(G13,O13,K13, S13)</f>
        <v>399</v>
      </c>
      <c r="W13" s="67"/>
      <c r="X13" s="67" t="s">
        <v>32</v>
      </c>
    </row>
    <row r="14" spans="3:26" s="32" customFormat="1" ht="15.75" x14ac:dyDescent="0.25">
      <c r="C14" s="4" t="s">
        <v>33</v>
      </c>
      <c r="D14" s="15">
        <v>13</v>
      </c>
      <c r="E14" s="15">
        <v>23</v>
      </c>
      <c r="F14" s="15">
        <v>16</v>
      </c>
      <c r="G14" s="16">
        <f t="shared" si="0"/>
        <v>52</v>
      </c>
      <c r="H14" s="92">
        <v>8</v>
      </c>
      <c r="I14" s="15">
        <v>6</v>
      </c>
      <c r="J14" s="15">
        <v>4</v>
      </c>
      <c r="K14" s="16">
        <f t="shared" si="3"/>
        <v>18</v>
      </c>
      <c r="L14" s="15">
        <v>2</v>
      </c>
      <c r="M14" s="15">
        <v>2</v>
      </c>
      <c r="N14" s="15">
        <v>15</v>
      </c>
      <c r="O14" s="16">
        <f t="shared" si="1"/>
        <v>19</v>
      </c>
      <c r="P14" s="15"/>
      <c r="Q14" s="15"/>
      <c r="R14" s="15"/>
      <c r="S14" s="16">
        <f t="shared" si="2"/>
        <v>0</v>
      </c>
      <c r="T14" s="25">
        <f>SUM(G14,O14,K14, S14)</f>
        <v>89</v>
      </c>
      <c r="W14" s="67"/>
      <c r="X14" s="67" t="s">
        <v>34</v>
      </c>
    </row>
    <row r="15" spans="3:26" s="32" customFormat="1" ht="15.75" x14ac:dyDescent="0.25">
      <c r="C15" s="4" t="s">
        <v>35</v>
      </c>
      <c r="D15" s="15">
        <v>231</v>
      </c>
      <c r="E15" s="15">
        <v>258</v>
      </c>
      <c r="F15" s="15">
        <v>178</v>
      </c>
      <c r="G15" s="16">
        <f t="shared" si="0"/>
        <v>667</v>
      </c>
      <c r="H15" s="92">
        <v>123</v>
      </c>
      <c r="I15" s="15">
        <v>93</v>
      </c>
      <c r="J15" s="15">
        <v>85</v>
      </c>
      <c r="K15" s="16">
        <f t="shared" si="3"/>
        <v>301</v>
      </c>
      <c r="L15" s="15">
        <v>97</v>
      </c>
      <c r="M15" s="15">
        <v>141</v>
      </c>
      <c r="N15" s="15">
        <v>118</v>
      </c>
      <c r="O15" s="16">
        <f t="shared" si="1"/>
        <v>356</v>
      </c>
      <c r="P15" s="15"/>
      <c r="Q15" s="15"/>
      <c r="R15" s="15"/>
      <c r="S15" s="16">
        <f t="shared" si="2"/>
        <v>0</v>
      </c>
      <c r="T15" s="25">
        <f t="shared" si="4"/>
        <v>1324</v>
      </c>
      <c r="W15" s="67"/>
      <c r="X15" s="67"/>
    </row>
    <row r="16" spans="3:26" s="32" customFormat="1" ht="15.75" x14ac:dyDescent="0.25">
      <c r="C16" s="4" t="s">
        <v>36</v>
      </c>
      <c r="D16" s="15">
        <v>101</v>
      </c>
      <c r="E16" s="15">
        <v>105</v>
      </c>
      <c r="F16" s="15">
        <v>106</v>
      </c>
      <c r="G16" s="16">
        <f t="shared" si="0"/>
        <v>312</v>
      </c>
      <c r="H16" s="92">
        <v>114</v>
      </c>
      <c r="I16" s="15">
        <v>98</v>
      </c>
      <c r="J16" s="15">
        <v>99</v>
      </c>
      <c r="K16" s="16">
        <f t="shared" si="3"/>
        <v>311</v>
      </c>
      <c r="L16" s="15">
        <v>115</v>
      </c>
      <c r="M16" s="15">
        <v>97</v>
      </c>
      <c r="N16" s="15">
        <v>103</v>
      </c>
      <c r="O16" s="16">
        <f t="shared" si="1"/>
        <v>315</v>
      </c>
      <c r="P16" s="15"/>
      <c r="Q16" s="15"/>
      <c r="R16" s="15"/>
      <c r="S16" s="16">
        <f t="shared" si="2"/>
        <v>0</v>
      </c>
      <c r="T16" s="25">
        <f t="shared" si="4"/>
        <v>938</v>
      </c>
      <c r="W16" s="67"/>
      <c r="X16" s="67"/>
    </row>
    <row r="17" spans="3:28" s="32" customFormat="1" ht="15.75" x14ac:dyDescent="0.25">
      <c r="C17" s="4" t="s">
        <v>37</v>
      </c>
      <c r="D17" s="15">
        <v>63</v>
      </c>
      <c r="E17" s="15">
        <v>68</v>
      </c>
      <c r="F17" s="15">
        <v>61</v>
      </c>
      <c r="G17" s="16">
        <f t="shared" si="0"/>
        <v>192</v>
      </c>
      <c r="H17" s="91">
        <v>141</v>
      </c>
      <c r="I17" s="18">
        <v>197</v>
      </c>
      <c r="J17" s="18">
        <v>151</v>
      </c>
      <c r="K17" s="16">
        <f t="shared" si="3"/>
        <v>489</v>
      </c>
      <c r="L17" s="15">
        <v>109</v>
      </c>
      <c r="M17" s="15">
        <v>109</v>
      </c>
      <c r="N17" s="15">
        <v>100</v>
      </c>
      <c r="O17" s="16">
        <f t="shared" si="1"/>
        <v>318</v>
      </c>
      <c r="P17" s="15"/>
      <c r="Q17" s="15"/>
      <c r="R17" s="15"/>
      <c r="S17" s="16">
        <f t="shared" si="2"/>
        <v>0</v>
      </c>
      <c r="T17" s="25">
        <f t="shared" si="4"/>
        <v>999</v>
      </c>
      <c r="W17" s="67"/>
      <c r="X17" s="67" t="s">
        <v>38</v>
      </c>
    </row>
    <row r="18" spans="3:28" s="32" customFormat="1" ht="15.75" x14ac:dyDescent="0.25">
      <c r="C18" s="4" t="s">
        <v>39</v>
      </c>
      <c r="D18" s="15">
        <v>290</v>
      </c>
      <c r="E18" s="15">
        <v>208</v>
      </c>
      <c r="F18" s="15">
        <v>244</v>
      </c>
      <c r="G18" s="16">
        <f t="shared" si="0"/>
        <v>742</v>
      </c>
      <c r="H18" s="92">
        <v>209</v>
      </c>
      <c r="I18" s="15">
        <v>133</v>
      </c>
      <c r="J18" s="15">
        <v>162</v>
      </c>
      <c r="K18" s="16">
        <f t="shared" si="3"/>
        <v>504</v>
      </c>
      <c r="L18" s="15">
        <v>138</v>
      </c>
      <c r="M18" s="15">
        <v>102</v>
      </c>
      <c r="N18" s="15">
        <v>130</v>
      </c>
      <c r="O18" s="16">
        <f t="shared" si="1"/>
        <v>370</v>
      </c>
      <c r="P18" s="15"/>
      <c r="Q18" s="15"/>
      <c r="R18" s="15"/>
      <c r="S18" s="16">
        <f t="shared" si="2"/>
        <v>0</v>
      </c>
      <c r="T18" s="25">
        <f t="shared" si="4"/>
        <v>1616</v>
      </c>
      <c r="W18" s="67"/>
      <c r="X18" s="67" t="s">
        <v>40</v>
      </c>
    </row>
    <row r="19" spans="3:28" s="32" customFormat="1" ht="15.75" x14ac:dyDescent="0.25">
      <c r="C19" s="4" t="s">
        <v>41</v>
      </c>
      <c r="D19" s="15">
        <v>13</v>
      </c>
      <c r="E19" s="15">
        <v>4</v>
      </c>
      <c r="F19" s="15">
        <v>9</v>
      </c>
      <c r="G19" s="16">
        <f t="shared" si="0"/>
        <v>26</v>
      </c>
      <c r="H19" s="92">
        <v>7</v>
      </c>
      <c r="I19" s="15">
        <v>6</v>
      </c>
      <c r="J19" s="15">
        <v>9</v>
      </c>
      <c r="K19" s="16">
        <f t="shared" si="3"/>
        <v>22</v>
      </c>
      <c r="L19" s="15">
        <v>12</v>
      </c>
      <c r="M19" s="15">
        <v>6</v>
      </c>
      <c r="N19" s="15">
        <v>7</v>
      </c>
      <c r="O19" s="16">
        <f t="shared" si="1"/>
        <v>25</v>
      </c>
      <c r="P19" s="15"/>
      <c r="Q19" s="15"/>
      <c r="R19" s="15"/>
      <c r="S19" s="16">
        <f t="shared" si="2"/>
        <v>0</v>
      </c>
      <c r="T19" s="25">
        <f>SUM(G19,O19,K19, S19)</f>
        <v>73</v>
      </c>
      <c r="W19" s="67"/>
      <c r="X19" s="67"/>
    </row>
    <row r="20" spans="3:28" s="32" customFormat="1" ht="15.75" x14ac:dyDescent="0.25">
      <c r="C20" s="4" t="s">
        <v>141</v>
      </c>
      <c r="D20" s="15">
        <v>41</v>
      </c>
      <c r="E20" s="15">
        <v>27</v>
      </c>
      <c r="F20" s="15">
        <v>23</v>
      </c>
      <c r="G20" s="16">
        <f t="shared" si="0"/>
        <v>91</v>
      </c>
      <c r="H20" s="92">
        <v>17</v>
      </c>
      <c r="I20" s="92">
        <v>9</v>
      </c>
      <c r="J20" s="92">
        <v>15</v>
      </c>
      <c r="K20" s="16">
        <f t="shared" si="3"/>
        <v>41</v>
      </c>
      <c r="L20" s="15">
        <v>19</v>
      </c>
      <c r="M20" s="15">
        <v>18</v>
      </c>
      <c r="N20" s="15">
        <v>9</v>
      </c>
      <c r="O20" s="16">
        <f t="shared" si="1"/>
        <v>46</v>
      </c>
      <c r="P20" s="15"/>
      <c r="Q20" s="15"/>
      <c r="R20" s="15"/>
      <c r="S20" s="16">
        <f t="shared" si="2"/>
        <v>0</v>
      </c>
      <c r="T20" s="25">
        <f t="shared" si="4"/>
        <v>178</v>
      </c>
      <c r="W20" s="67"/>
      <c r="X20" s="67"/>
    </row>
    <row r="21" spans="3:28" s="32" customFormat="1" ht="15.75" x14ac:dyDescent="0.25">
      <c r="C21" s="4" t="s">
        <v>42</v>
      </c>
      <c r="D21" s="15">
        <v>172</v>
      </c>
      <c r="E21" s="15">
        <v>149</v>
      </c>
      <c r="F21" s="15">
        <v>202</v>
      </c>
      <c r="G21" s="16">
        <f t="shared" si="0"/>
        <v>523</v>
      </c>
      <c r="H21" s="92">
        <v>168</v>
      </c>
      <c r="I21" s="15">
        <v>197</v>
      </c>
      <c r="J21" s="15">
        <v>208</v>
      </c>
      <c r="K21" s="16">
        <f t="shared" si="3"/>
        <v>573</v>
      </c>
      <c r="L21" s="15">
        <v>179</v>
      </c>
      <c r="M21" s="15">
        <v>206</v>
      </c>
      <c r="N21" s="15">
        <v>172</v>
      </c>
      <c r="O21" s="16">
        <f t="shared" si="1"/>
        <v>557</v>
      </c>
      <c r="P21" s="65"/>
      <c r="Q21" s="65"/>
      <c r="R21" s="65"/>
      <c r="S21" s="16">
        <f t="shared" si="2"/>
        <v>0</v>
      </c>
      <c r="T21" s="25">
        <f t="shared" si="4"/>
        <v>1653</v>
      </c>
      <c r="W21" s="67"/>
      <c r="X21" s="67" t="s">
        <v>43</v>
      </c>
    </row>
    <row r="22" spans="3:28" s="32" customFormat="1" ht="15.75" x14ac:dyDescent="0.25">
      <c r="C22" s="4" t="s">
        <v>44</v>
      </c>
      <c r="D22" s="15">
        <v>912</v>
      </c>
      <c r="E22" s="15">
        <v>652</v>
      </c>
      <c r="F22" s="15">
        <v>644</v>
      </c>
      <c r="G22" s="16">
        <f t="shared" si="0"/>
        <v>2208</v>
      </c>
      <c r="H22" s="91">
        <v>617</v>
      </c>
      <c r="I22" s="18">
        <v>422</v>
      </c>
      <c r="J22" s="18">
        <v>481</v>
      </c>
      <c r="K22" s="16">
        <f t="shared" si="3"/>
        <v>1520</v>
      </c>
      <c r="L22" s="15">
        <v>474</v>
      </c>
      <c r="M22" s="15">
        <v>505</v>
      </c>
      <c r="N22" s="15">
        <v>531</v>
      </c>
      <c r="O22" s="16">
        <f t="shared" si="1"/>
        <v>1510</v>
      </c>
      <c r="P22" s="65"/>
      <c r="Q22" s="65"/>
      <c r="R22" s="65"/>
      <c r="S22" s="16">
        <f t="shared" si="2"/>
        <v>0</v>
      </c>
      <c r="T22" s="25">
        <f t="shared" si="4"/>
        <v>5238</v>
      </c>
      <c r="W22" s="67"/>
      <c r="X22" s="67" t="s">
        <v>45</v>
      </c>
    </row>
    <row r="23" spans="3:28" s="32" customFormat="1" ht="15.75" x14ac:dyDescent="0.25">
      <c r="C23" s="4" t="s">
        <v>46</v>
      </c>
      <c r="D23" s="15">
        <v>13</v>
      </c>
      <c r="E23" s="15">
        <v>12</v>
      </c>
      <c r="F23" s="15">
        <v>27</v>
      </c>
      <c r="G23" s="16">
        <f t="shared" si="0"/>
        <v>52</v>
      </c>
      <c r="H23" s="92">
        <v>37</v>
      </c>
      <c r="I23" s="15">
        <v>35</v>
      </c>
      <c r="J23" s="15">
        <v>38</v>
      </c>
      <c r="K23" s="16">
        <f t="shared" si="3"/>
        <v>110</v>
      </c>
      <c r="L23" s="15">
        <v>27</v>
      </c>
      <c r="M23" s="15">
        <v>26</v>
      </c>
      <c r="N23" s="15">
        <v>21</v>
      </c>
      <c r="O23" s="16">
        <f t="shared" si="1"/>
        <v>74</v>
      </c>
      <c r="P23" s="65"/>
      <c r="Q23" s="65"/>
      <c r="R23" s="65"/>
      <c r="S23" s="16">
        <f t="shared" si="2"/>
        <v>0</v>
      </c>
      <c r="T23" s="25">
        <f t="shared" si="4"/>
        <v>236</v>
      </c>
      <c r="W23" s="67"/>
      <c r="X23" s="67" t="s">
        <v>47</v>
      </c>
    </row>
    <row r="24" spans="3:28" s="32" customFormat="1" ht="15.75" x14ac:dyDescent="0.25">
      <c r="C24" s="4" t="s">
        <v>48</v>
      </c>
      <c r="D24" s="15">
        <v>50</v>
      </c>
      <c r="E24" s="15">
        <v>36</v>
      </c>
      <c r="F24" s="15">
        <v>54</v>
      </c>
      <c r="G24" s="16">
        <f t="shared" si="0"/>
        <v>140</v>
      </c>
      <c r="H24" s="92">
        <v>19</v>
      </c>
      <c r="I24" s="15">
        <v>15</v>
      </c>
      <c r="J24" s="15">
        <v>21</v>
      </c>
      <c r="K24" s="16">
        <f t="shared" si="3"/>
        <v>55</v>
      </c>
      <c r="L24" s="15">
        <v>27</v>
      </c>
      <c r="M24" s="15">
        <v>13</v>
      </c>
      <c r="N24" s="15">
        <v>31</v>
      </c>
      <c r="O24" s="16">
        <f t="shared" si="1"/>
        <v>71</v>
      </c>
      <c r="P24" s="66"/>
      <c r="Q24" s="66"/>
      <c r="R24" s="66"/>
      <c r="S24" s="16">
        <f t="shared" si="2"/>
        <v>0</v>
      </c>
      <c r="T24" s="25">
        <f>SUM(G24,O24,K24, S24)</f>
        <v>266</v>
      </c>
      <c r="W24" s="67"/>
      <c r="X24" s="67"/>
    </row>
    <row r="25" spans="3:28" s="32" customFormat="1" ht="15.75" x14ac:dyDescent="0.25">
      <c r="C25" s="4" t="s">
        <v>50</v>
      </c>
      <c r="D25" s="15">
        <v>45</v>
      </c>
      <c r="E25" s="15">
        <v>50</v>
      </c>
      <c r="F25" s="15">
        <v>50</v>
      </c>
      <c r="G25" s="16">
        <f t="shared" si="0"/>
        <v>145</v>
      </c>
      <c r="H25" s="92">
        <v>29</v>
      </c>
      <c r="I25" s="15">
        <v>29</v>
      </c>
      <c r="J25" s="15">
        <v>10</v>
      </c>
      <c r="K25" s="16">
        <f t="shared" si="3"/>
        <v>68</v>
      </c>
      <c r="L25" s="15">
        <v>14</v>
      </c>
      <c r="M25" s="15">
        <v>12</v>
      </c>
      <c r="N25" s="15">
        <v>14</v>
      </c>
      <c r="O25" s="16">
        <f t="shared" si="1"/>
        <v>40</v>
      </c>
      <c r="P25" s="15"/>
      <c r="Q25" s="15"/>
      <c r="R25" s="15"/>
      <c r="S25" s="16">
        <f t="shared" si="2"/>
        <v>0</v>
      </c>
      <c r="T25" s="25">
        <f t="shared" si="4"/>
        <v>253</v>
      </c>
      <c r="W25" s="67"/>
      <c r="X25" s="67"/>
      <c r="Y25" s="68"/>
      <c r="Z25" s="67"/>
      <c r="AA25" s="67"/>
      <c r="AB25" s="67"/>
    </row>
    <row r="26" spans="3:28" s="32" customFormat="1" ht="15.75" x14ac:dyDescent="0.25">
      <c r="C26" s="4" t="s">
        <v>51</v>
      </c>
      <c r="D26" s="15">
        <v>25330</v>
      </c>
      <c r="E26" s="15">
        <v>18678</v>
      </c>
      <c r="F26" s="15">
        <v>17828</v>
      </c>
      <c r="G26" s="16">
        <f t="shared" si="0"/>
        <v>61836</v>
      </c>
      <c r="H26" s="92">
        <v>19741</v>
      </c>
      <c r="I26" s="15">
        <v>19126</v>
      </c>
      <c r="J26" s="15">
        <v>18705</v>
      </c>
      <c r="K26" s="16">
        <f t="shared" si="3"/>
        <v>57572</v>
      </c>
      <c r="L26" s="15">
        <v>20214</v>
      </c>
      <c r="M26" s="15">
        <v>18902</v>
      </c>
      <c r="N26" s="15">
        <v>19050</v>
      </c>
      <c r="O26" s="16">
        <f t="shared" si="1"/>
        <v>58166</v>
      </c>
      <c r="P26" s="15"/>
      <c r="Q26" s="15"/>
      <c r="R26" s="15"/>
      <c r="S26" s="16">
        <f t="shared" si="2"/>
        <v>0</v>
      </c>
      <c r="T26" s="25">
        <f t="shared" si="4"/>
        <v>177574</v>
      </c>
      <c r="W26" s="67"/>
      <c r="X26" s="67"/>
      <c r="Y26" s="68"/>
      <c r="Z26" s="67"/>
      <c r="AA26" s="67"/>
      <c r="AB26" s="67"/>
    </row>
    <row r="27" spans="3:28" s="32" customFormat="1" ht="15.75" x14ac:dyDescent="0.25">
      <c r="C27" s="4" t="s">
        <v>52</v>
      </c>
      <c r="D27" s="15">
        <v>4115</v>
      </c>
      <c r="E27" s="15">
        <v>3221</v>
      </c>
      <c r="F27" s="15">
        <v>2925</v>
      </c>
      <c r="G27" s="16">
        <f t="shared" si="0"/>
        <v>10261</v>
      </c>
      <c r="H27" s="91">
        <v>3459</v>
      </c>
      <c r="I27" s="18">
        <v>3299</v>
      </c>
      <c r="J27" s="18">
        <v>2994</v>
      </c>
      <c r="K27" s="16">
        <f t="shared" si="3"/>
        <v>9752</v>
      </c>
      <c r="L27" s="15">
        <v>3391</v>
      </c>
      <c r="M27" s="15">
        <v>3262</v>
      </c>
      <c r="N27" s="15">
        <v>3331</v>
      </c>
      <c r="O27" s="16">
        <f t="shared" si="1"/>
        <v>9984</v>
      </c>
      <c r="P27" s="15"/>
      <c r="Q27" s="15"/>
      <c r="R27" s="15"/>
      <c r="S27" s="16">
        <f t="shared" si="2"/>
        <v>0</v>
      </c>
      <c r="T27" s="25">
        <f t="shared" si="4"/>
        <v>29997</v>
      </c>
    </row>
    <row r="28" spans="3:28" s="32" customFormat="1" ht="15.75" x14ac:dyDescent="0.25">
      <c r="C28" s="4" t="s">
        <v>53</v>
      </c>
      <c r="D28" s="15">
        <v>592</v>
      </c>
      <c r="E28" s="15">
        <v>483</v>
      </c>
      <c r="F28" s="15">
        <v>411</v>
      </c>
      <c r="G28" s="16">
        <f t="shared" si="0"/>
        <v>1486</v>
      </c>
      <c r="H28" s="92">
        <v>572</v>
      </c>
      <c r="I28" s="15">
        <v>499</v>
      </c>
      <c r="J28" s="15">
        <v>430</v>
      </c>
      <c r="K28" s="16">
        <f t="shared" si="3"/>
        <v>1501</v>
      </c>
      <c r="L28" s="15">
        <v>519</v>
      </c>
      <c r="M28" s="15">
        <v>449</v>
      </c>
      <c r="N28" s="15">
        <v>509</v>
      </c>
      <c r="O28" s="16">
        <f t="shared" si="1"/>
        <v>1477</v>
      </c>
      <c r="P28" s="15"/>
      <c r="Q28" s="15"/>
      <c r="R28" s="15"/>
      <c r="S28" s="16">
        <f t="shared" si="2"/>
        <v>0</v>
      </c>
      <c r="T28" s="25">
        <f>SUM(G28,O28,K28, S28)</f>
        <v>4464</v>
      </c>
    </row>
    <row r="29" spans="3:28" ht="15.75" x14ac:dyDescent="0.25">
      <c r="C29" s="4" t="s">
        <v>54</v>
      </c>
      <c r="D29" s="15">
        <v>81</v>
      </c>
      <c r="E29" s="15">
        <v>90</v>
      </c>
      <c r="F29" s="15">
        <v>61</v>
      </c>
      <c r="G29" s="16">
        <f t="shared" si="0"/>
        <v>232</v>
      </c>
      <c r="H29" s="92">
        <v>69</v>
      </c>
      <c r="I29" s="15">
        <v>82</v>
      </c>
      <c r="J29" s="15">
        <v>72</v>
      </c>
      <c r="K29" s="16">
        <f t="shared" si="3"/>
        <v>223</v>
      </c>
      <c r="L29" s="15">
        <v>71</v>
      </c>
      <c r="M29" s="15">
        <v>53</v>
      </c>
      <c r="N29" s="15">
        <v>75</v>
      </c>
      <c r="O29" s="16">
        <f t="shared" si="1"/>
        <v>199</v>
      </c>
      <c r="P29" s="15"/>
      <c r="Q29" s="15"/>
      <c r="R29" s="15"/>
      <c r="S29" s="16">
        <f t="shared" si="2"/>
        <v>0</v>
      </c>
      <c r="T29" s="25">
        <f t="shared" si="4"/>
        <v>654</v>
      </c>
    </row>
    <row r="30" spans="3:28" ht="15.75" x14ac:dyDescent="0.25">
      <c r="C30" s="4" t="s">
        <v>55</v>
      </c>
      <c r="D30" s="15">
        <v>1317</v>
      </c>
      <c r="E30" s="15">
        <v>1082</v>
      </c>
      <c r="F30" s="15">
        <v>1169</v>
      </c>
      <c r="G30" s="16">
        <f t="shared" si="0"/>
        <v>3568</v>
      </c>
      <c r="H30" s="92">
        <v>1168</v>
      </c>
      <c r="I30" s="15">
        <v>1063</v>
      </c>
      <c r="J30" s="15">
        <v>1068</v>
      </c>
      <c r="K30" s="16">
        <f t="shared" si="3"/>
        <v>3299</v>
      </c>
      <c r="L30" s="15">
        <v>1020</v>
      </c>
      <c r="M30" s="15">
        <v>796</v>
      </c>
      <c r="N30" s="15">
        <v>785</v>
      </c>
      <c r="O30" s="16">
        <f t="shared" si="1"/>
        <v>2601</v>
      </c>
      <c r="P30" s="15"/>
      <c r="Q30" s="15"/>
      <c r="R30" s="15"/>
      <c r="S30" s="16">
        <f t="shared" si="2"/>
        <v>0</v>
      </c>
      <c r="T30" s="25">
        <f t="shared" si="4"/>
        <v>9468</v>
      </c>
    </row>
    <row r="31" spans="3:28" ht="15.75" x14ac:dyDescent="0.25">
      <c r="C31" s="4" t="s">
        <v>56</v>
      </c>
      <c r="D31" s="15">
        <v>171</v>
      </c>
      <c r="E31" s="15">
        <v>159</v>
      </c>
      <c r="F31" s="15">
        <v>125</v>
      </c>
      <c r="G31" s="16">
        <f t="shared" si="0"/>
        <v>455</v>
      </c>
      <c r="H31" s="92">
        <v>177</v>
      </c>
      <c r="I31" s="15">
        <v>249</v>
      </c>
      <c r="J31" s="15">
        <v>179</v>
      </c>
      <c r="K31" s="16">
        <f t="shared" si="3"/>
        <v>605</v>
      </c>
      <c r="L31" s="15">
        <v>156</v>
      </c>
      <c r="M31" s="15">
        <v>125</v>
      </c>
      <c r="N31" s="15">
        <v>138</v>
      </c>
      <c r="O31" s="16">
        <f>SUM(L31:N31)</f>
        <v>419</v>
      </c>
      <c r="P31" s="15"/>
      <c r="Q31" s="15"/>
      <c r="R31" s="15"/>
      <c r="S31" s="16">
        <f t="shared" si="2"/>
        <v>0</v>
      </c>
      <c r="T31" s="25">
        <f>SUM(G31,O31,K31, S31)</f>
        <v>1479</v>
      </c>
    </row>
    <row r="32" spans="3:28" ht="15.75" x14ac:dyDescent="0.25">
      <c r="C32" s="4" t="s">
        <v>57</v>
      </c>
      <c r="D32" s="15">
        <v>1119</v>
      </c>
      <c r="E32" s="15">
        <v>1417</v>
      </c>
      <c r="F32" s="15">
        <v>937</v>
      </c>
      <c r="G32" s="16">
        <f t="shared" si="0"/>
        <v>3473</v>
      </c>
      <c r="H32" s="91">
        <v>1889</v>
      </c>
      <c r="I32" s="18">
        <v>1927</v>
      </c>
      <c r="J32" s="18">
        <v>1646</v>
      </c>
      <c r="K32" s="16">
        <f t="shared" si="3"/>
        <v>5462</v>
      </c>
      <c r="L32" s="32">
        <v>1944</v>
      </c>
      <c r="M32" s="15">
        <v>1693</v>
      </c>
      <c r="N32" s="15">
        <v>1502</v>
      </c>
      <c r="O32" s="16">
        <f>SUM(L32:N32)</f>
        <v>5139</v>
      </c>
      <c r="P32" s="15"/>
      <c r="Q32" s="15"/>
      <c r="R32" s="15"/>
      <c r="S32" s="16">
        <f t="shared" si="2"/>
        <v>0</v>
      </c>
      <c r="T32" s="25">
        <f t="shared" si="4"/>
        <v>14074</v>
      </c>
    </row>
    <row r="33" spans="3:20" ht="15.75" x14ac:dyDescent="0.25">
      <c r="C33" s="4" t="s">
        <v>58</v>
      </c>
      <c r="D33" s="15">
        <v>3205</v>
      </c>
      <c r="E33" s="15">
        <v>3597</v>
      </c>
      <c r="F33" s="15">
        <v>3920</v>
      </c>
      <c r="G33" s="16">
        <f t="shared" si="0"/>
        <v>10722</v>
      </c>
      <c r="H33" s="92">
        <v>5209</v>
      </c>
      <c r="I33" s="15">
        <v>5236</v>
      </c>
      <c r="J33" s="15">
        <v>4602</v>
      </c>
      <c r="K33" s="16">
        <f t="shared" si="3"/>
        <v>15047</v>
      </c>
      <c r="L33" s="15">
        <v>5389</v>
      </c>
      <c r="M33" s="15">
        <v>5159</v>
      </c>
      <c r="N33" s="15">
        <v>4523</v>
      </c>
      <c r="O33" s="16">
        <f t="shared" si="1"/>
        <v>15071</v>
      </c>
      <c r="P33" s="15"/>
      <c r="Q33" s="15"/>
      <c r="R33" s="15"/>
      <c r="S33" s="16">
        <f t="shared" si="2"/>
        <v>0</v>
      </c>
      <c r="T33" s="25">
        <f t="shared" si="4"/>
        <v>40840</v>
      </c>
    </row>
    <row r="34" spans="3:20" ht="16.5" customHeight="1" x14ac:dyDescent="0.25">
      <c r="C34" s="41" t="s">
        <v>59</v>
      </c>
      <c r="D34" s="15">
        <f t="shared" ref="D34:T34" si="5">SUM(D7:D33)</f>
        <v>86948</v>
      </c>
      <c r="E34" s="15">
        <f t="shared" si="5"/>
        <v>70985</v>
      </c>
      <c r="F34" s="15">
        <f t="shared" si="5"/>
        <v>68252</v>
      </c>
      <c r="G34" s="30">
        <f t="shared" si="5"/>
        <v>226185</v>
      </c>
      <c r="H34" s="92">
        <f t="shared" si="5"/>
        <v>55592</v>
      </c>
      <c r="I34" s="15">
        <f t="shared" si="5"/>
        <v>54107</v>
      </c>
      <c r="J34" s="15">
        <f t="shared" si="5"/>
        <v>50792</v>
      </c>
      <c r="K34" s="30">
        <f t="shared" si="5"/>
        <v>160491</v>
      </c>
      <c r="L34" s="15">
        <f t="shared" si="5"/>
        <v>57554</v>
      </c>
      <c r="M34" s="15">
        <f t="shared" si="5"/>
        <v>52558</v>
      </c>
      <c r="N34" s="15">
        <f t="shared" si="5"/>
        <v>50516</v>
      </c>
      <c r="O34" s="30">
        <f t="shared" si="5"/>
        <v>160628</v>
      </c>
      <c r="P34" s="30">
        <f t="shared" si="5"/>
        <v>0</v>
      </c>
      <c r="Q34" s="30">
        <f t="shared" si="5"/>
        <v>0</v>
      </c>
      <c r="R34" s="30">
        <f t="shared" si="5"/>
        <v>0</v>
      </c>
      <c r="S34" s="30">
        <f t="shared" si="5"/>
        <v>0</v>
      </c>
      <c r="T34" s="30">
        <f t="shared" si="5"/>
        <v>547304</v>
      </c>
    </row>
    <row r="35" spans="3:20" ht="15.75" x14ac:dyDescent="0.25">
      <c r="C35" s="79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</row>
    <row r="36" spans="3:20" ht="15.75" x14ac:dyDescent="0.25">
      <c r="C36" s="79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</row>
    <row r="37" spans="3:20" ht="16.5" thickBot="1" x14ac:dyDescent="0.3">
      <c r="C37" s="2"/>
      <c r="D37" s="3"/>
      <c r="E37" s="3"/>
      <c r="F37" s="3"/>
      <c r="G37" s="8"/>
      <c r="H37" s="3"/>
      <c r="I37" s="3"/>
      <c r="J37" s="3"/>
      <c r="K37" s="8"/>
      <c r="L37" s="3"/>
      <c r="M37" s="3"/>
      <c r="N37" s="3"/>
      <c r="O37" s="8"/>
      <c r="P37" s="70"/>
      <c r="Q37" s="70"/>
      <c r="R37" s="70"/>
      <c r="S37" s="71"/>
      <c r="T37" s="7"/>
    </row>
    <row r="38" spans="3:20" ht="15.75" x14ac:dyDescent="0.25">
      <c r="C38" s="114" t="s">
        <v>60</v>
      </c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6"/>
    </row>
    <row r="39" spans="3:20" ht="15.75" x14ac:dyDescent="0.25">
      <c r="C39" s="106" t="s">
        <v>61</v>
      </c>
      <c r="D39" s="108" t="s">
        <v>2</v>
      </c>
      <c r="E39" s="108"/>
      <c r="F39" s="108"/>
      <c r="G39" s="108"/>
      <c r="H39" s="117" t="s">
        <v>3</v>
      </c>
      <c r="I39" s="117"/>
      <c r="J39" s="117"/>
      <c r="K39" s="117"/>
      <c r="L39" s="108" t="s">
        <v>4</v>
      </c>
      <c r="M39" s="108"/>
      <c r="N39" s="108"/>
      <c r="O39" s="108"/>
      <c r="P39" s="108" t="s">
        <v>5</v>
      </c>
      <c r="Q39" s="108"/>
      <c r="R39" s="108"/>
      <c r="S39" s="108"/>
      <c r="T39" s="109" t="s">
        <v>6</v>
      </c>
    </row>
    <row r="40" spans="3:20" ht="16.5" thickBot="1" x14ac:dyDescent="0.3">
      <c r="C40" s="107"/>
      <c r="D40" s="40" t="s">
        <v>7</v>
      </c>
      <c r="E40" s="40" t="s">
        <v>8</v>
      </c>
      <c r="F40" s="40" t="s">
        <v>9</v>
      </c>
      <c r="G40" s="40" t="s">
        <v>10</v>
      </c>
      <c r="H40" s="90" t="s">
        <v>11</v>
      </c>
      <c r="I40" s="90" t="s">
        <v>12</v>
      </c>
      <c r="J40" s="90" t="s">
        <v>13</v>
      </c>
      <c r="K40" s="90" t="s">
        <v>14</v>
      </c>
      <c r="L40" s="40" t="s">
        <v>15</v>
      </c>
      <c r="M40" s="40" t="s">
        <v>16</v>
      </c>
      <c r="N40" s="40" t="s">
        <v>17</v>
      </c>
      <c r="O40" s="40" t="s">
        <v>18</v>
      </c>
      <c r="P40" s="40" t="s">
        <v>19</v>
      </c>
      <c r="Q40" s="40" t="s">
        <v>20</v>
      </c>
      <c r="R40" s="40" t="s">
        <v>21</v>
      </c>
      <c r="S40" s="40" t="s">
        <v>22</v>
      </c>
      <c r="T40" s="110"/>
    </row>
    <row r="41" spans="3:20" ht="15.75" x14ac:dyDescent="0.25">
      <c r="C41" s="5" t="s">
        <v>23</v>
      </c>
      <c r="D41" s="37">
        <v>4425</v>
      </c>
      <c r="E41" s="37">
        <v>4053</v>
      </c>
      <c r="F41" s="25">
        <v>3639</v>
      </c>
      <c r="G41" s="16">
        <f>+SUM(D41:F41)</f>
        <v>12117</v>
      </c>
      <c r="H41" s="84">
        <v>3840</v>
      </c>
      <c r="I41" s="93">
        <v>3821</v>
      </c>
      <c r="J41" s="84">
        <v>3577</v>
      </c>
      <c r="K41" s="94">
        <f>SUM(H41:J41)</f>
        <v>11238</v>
      </c>
      <c r="L41" s="31">
        <v>4125</v>
      </c>
      <c r="M41" s="31">
        <v>3649</v>
      </c>
      <c r="N41" s="31">
        <v>3444</v>
      </c>
      <c r="O41" s="16">
        <f>SUM(L41:N41)</f>
        <v>11218</v>
      </c>
      <c r="P41" s="60"/>
      <c r="Q41" s="60"/>
      <c r="R41" s="60"/>
      <c r="S41" s="60">
        <f>SUM(P41:R41)</f>
        <v>0</v>
      </c>
      <c r="T41" s="37">
        <f>+SUM(S41,O41,K41,G41)</f>
        <v>34573</v>
      </c>
    </row>
    <row r="42" spans="3:20" ht="15.75" x14ac:dyDescent="0.25">
      <c r="C42" s="4" t="s">
        <v>24</v>
      </c>
      <c r="D42" s="25">
        <v>3034</v>
      </c>
      <c r="E42" s="37">
        <v>3201</v>
      </c>
      <c r="F42" s="25">
        <v>3223</v>
      </c>
      <c r="G42" s="16">
        <f t="shared" ref="G42:G58" si="6">+SUM(D42:F42)</f>
        <v>9458</v>
      </c>
      <c r="H42" s="84">
        <v>3250</v>
      </c>
      <c r="I42" s="93">
        <v>3211</v>
      </c>
      <c r="J42" s="84">
        <v>2832</v>
      </c>
      <c r="K42" s="94">
        <f t="shared" ref="K42:K63" si="7">SUM(H42:J42)</f>
        <v>9293</v>
      </c>
      <c r="L42" s="31">
        <v>3592</v>
      </c>
      <c r="M42" s="31">
        <v>3099</v>
      </c>
      <c r="N42" s="31">
        <v>2897</v>
      </c>
      <c r="O42" s="16">
        <f t="shared" ref="O42:O63" si="8">SUM(L42:N42)</f>
        <v>9588</v>
      </c>
      <c r="P42" s="60"/>
      <c r="Q42" s="60"/>
      <c r="R42" s="60"/>
      <c r="S42" s="60">
        <f t="shared" ref="S42:S63" si="9">SUM(P42:R42)</f>
        <v>0</v>
      </c>
      <c r="T42" s="37">
        <f t="shared" ref="T42:T63" si="10">+SUM(S42,O42,K42,G42)</f>
        <v>28339</v>
      </c>
    </row>
    <row r="43" spans="3:20" ht="15.75" x14ac:dyDescent="0.25">
      <c r="C43" s="4" t="s">
        <v>25</v>
      </c>
      <c r="D43" s="25">
        <v>39</v>
      </c>
      <c r="E43" s="37">
        <v>40</v>
      </c>
      <c r="F43" s="25">
        <v>47</v>
      </c>
      <c r="G43" s="16">
        <f t="shared" si="6"/>
        <v>126</v>
      </c>
      <c r="H43" s="84">
        <v>27</v>
      </c>
      <c r="I43" s="93">
        <v>21</v>
      </c>
      <c r="J43" s="84">
        <v>34</v>
      </c>
      <c r="K43" s="94">
        <f>SUM(H43:J43)</f>
        <v>82</v>
      </c>
      <c r="L43" s="31">
        <v>24</v>
      </c>
      <c r="M43" s="31">
        <v>37</v>
      </c>
      <c r="N43" s="31">
        <v>18</v>
      </c>
      <c r="O43" s="16">
        <f t="shared" si="8"/>
        <v>79</v>
      </c>
      <c r="P43" s="60"/>
      <c r="Q43" s="60"/>
      <c r="R43" s="60"/>
      <c r="S43" s="60">
        <f t="shared" si="9"/>
        <v>0</v>
      </c>
      <c r="T43" s="37">
        <f>+SUM(S43,O43,K43,G43)</f>
        <v>287</v>
      </c>
    </row>
    <row r="44" spans="3:20" ht="15.75" x14ac:dyDescent="0.25">
      <c r="C44" s="4" t="s">
        <v>49</v>
      </c>
      <c r="D44" s="25">
        <v>3356</v>
      </c>
      <c r="E44" s="37">
        <v>2634</v>
      </c>
      <c r="F44" s="25">
        <v>2498</v>
      </c>
      <c r="G44" s="16">
        <f>+SUM(D44:F44)</f>
        <v>8488</v>
      </c>
      <c r="H44" s="84">
        <v>128</v>
      </c>
      <c r="I44" s="93">
        <v>119</v>
      </c>
      <c r="J44" s="84">
        <v>111</v>
      </c>
      <c r="K44" s="94">
        <f>SUM(H44:J44)</f>
        <v>358</v>
      </c>
      <c r="L44" s="31">
        <v>139</v>
      </c>
      <c r="M44" s="31">
        <v>100</v>
      </c>
      <c r="N44" s="31">
        <v>97</v>
      </c>
      <c r="O44" s="16">
        <v>336</v>
      </c>
      <c r="P44" s="60"/>
      <c r="Q44" s="60"/>
      <c r="R44" s="60"/>
      <c r="S44" s="60"/>
      <c r="T44" s="37">
        <f>+SUM(S44,O44,K44,G44)</f>
        <v>9182</v>
      </c>
    </row>
    <row r="45" spans="3:20" ht="15.75" x14ac:dyDescent="0.25">
      <c r="C45" s="4" t="s">
        <v>26</v>
      </c>
      <c r="D45" s="25">
        <v>384</v>
      </c>
      <c r="E45" s="37">
        <v>279</v>
      </c>
      <c r="F45" s="25">
        <v>280</v>
      </c>
      <c r="G45" s="16">
        <f t="shared" si="6"/>
        <v>943</v>
      </c>
      <c r="H45" s="84">
        <v>294</v>
      </c>
      <c r="I45" s="93">
        <v>305</v>
      </c>
      <c r="J45" s="84">
        <v>288</v>
      </c>
      <c r="K45" s="94">
        <f t="shared" si="7"/>
        <v>887</v>
      </c>
      <c r="L45" s="31">
        <v>316</v>
      </c>
      <c r="M45" s="31">
        <v>289</v>
      </c>
      <c r="N45" s="31">
        <v>314</v>
      </c>
      <c r="O45" s="16">
        <f t="shared" si="8"/>
        <v>919</v>
      </c>
      <c r="P45" s="60"/>
      <c r="Q45" s="60"/>
      <c r="R45" s="60"/>
      <c r="S45" s="60">
        <f t="shared" ref="S45:S50" si="11">SUM(P45:R45)</f>
        <v>0</v>
      </c>
      <c r="T45" s="37">
        <f t="shared" si="10"/>
        <v>2749</v>
      </c>
    </row>
    <row r="46" spans="3:20" ht="15.75" x14ac:dyDescent="0.25">
      <c r="C46" s="4" t="s">
        <v>29</v>
      </c>
      <c r="D46" s="25">
        <v>38</v>
      </c>
      <c r="E46" s="37">
        <v>43</v>
      </c>
      <c r="F46" s="25">
        <v>99</v>
      </c>
      <c r="G46" s="16">
        <f t="shared" si="6"/>
        <v>180</v>
      </c>
      <c r="H46" s="84">
        <v>166</v>
      </c>
      <c r="I46" s="93">
        <v>71</v>
      </c>
      <c r="J46" s="84">
        <v>59</v>
      </c>
      <c r="K46" s="94">
        <f t="shared" si="7"/>
        <v>296</v>
      </c>
      <c r="L46" s="31">
        <v>45</v>
      </c>
      <c r="M46" s="31">
        <v>40</v>
      </c>
      <c r="N46" s="31">
        <v>39</v>
      </c>
      <c r="O46" s="16">
        <f t="shared" si="8"/>
        <v>124</v>
      </c>
      <c r="P46" s="60"/>
      <c r="Q46" s="60"/>
      <c r="R46" s="60"/>
      <c r="S46" s="60">
        <f t="shared" si="11"/>
        <v>0</v>
      </c>
      <c r="T46" s="37">
        <f t="shared" si="10"/>
        <v>600</v>
      </c>
    </row>
    <row r="47" spans="3:20" ht="15.75" x14ac:dyDescent="0.25">
      <c r="C47" s="4" t="s">
        <v>31</v>
      </c>
      <c r="D47" s="25">
        <v>60</v>
      </c>
      <c r="E47" s="37">
        <v>39</v>
      </c>
      <c r="F47" s="25">
        <v>38</v>
      </c>
      <c r="G47" s="16">
        <f t="shared" si="6"/>
        <v>137</v>
      </c>
      <c r="H47" s="84">
        <v>48</v>
      </c>
      <c r="I47" s="93">
        <v>61</v>
      </c>
      <c r="J47" s="84">
        <v>37</v>
      </c>
      <c r="K47" s="94">
        <f t="shared" si="7"/>
        <v>146</v>
      </c>
      <c r="L47" s="31">
        <v>42</v>
      </c>
      <c r="M47" s="31">
        <v>34</v>
      </c>
      <c r="N47" s="31">
        <v>40</v>
      </c>
      <c r="O47" s="16">
        <f t="shared" si="8"/>
        <v>116</v>
      </c>
      <c r="P47" s="60"/>
      <c r="Q47" s="60"/>
      <c r="R47" s="60"/>
      <c r="S47" s="60">
        <f t="shared" si="11"/>
        <v>0</v>
      </c>
      <c r="T47" s="37">
        <f t="shared" si="10"/>
        <v>399</v>
      </c>
    </row>
    <row r="48" spans="3:20" ht="15.75" x14ac:dyDescent="0.25">
      <c r="C48" s="4" t="s">
        <v>33</v>
      </c>
      <c r="D48" s="25">
        <v>13</v>
      </c>
      <c r="E48" s="37">
        <v>23</v>
      </c>
      <c r="F48" s="25">
        <v>16</v>
      </c>
      <c r="G48" s="16">
        <f t="shared" si="6"/>
        <v>52</v>
      </c>
      <c r="H48" s="84">
        <v>8</v>
      </c>
      <c r="I48" s="93">
        <v>6</v>
      </c>
      <c r="J48" s="84">
        <v>4</v>
      </c>
      <c r="K48" s="94">
        <f t="shared" si="7"/>
        <v>18</v>
      </c>
      <c r="L48" s="31">
        <v>2</v>
      </c>
      <c r="M48" s="31">
        <v>2</v>
      </c>
      <c r="N48" s="31">
        <v>15</v>
      </c>
      <c r="O48" s="16">
        <f t="shared" si="8"/>
        <v>19</v>
      </c>
      <c r="P48" s="60"/>
      <c r="Q48" s="60"/>
      <c r="R48" s="60"/>
      <c r="S48" s="60">
        <f t="shared" si="11"/>
        <v>0</v>
      </c>
      <c r="T48" s="37">
        <f t="shared" si="10"/>
        <v>89</v>
      </c>
    </row>
    <row r="49" spans="3:20" ht="15.75" x14ac:dyDescent="0.25">
      <c r="C49" s="4" t="s">
        <v>35</v>
      </c>
      <c r="D49" s="25">
        <v>231</v>
      </c>
      <c r="E49" s="37">
        <v>258</v>
      </c>
      <c r="F49" s="25">
        <v>178</v>
      </c>
      <c r="G49" s="16">
        <f t="shared" si="6"/>
        <v>667</v>
      </c>
      <c r="H49" s="84">
        <v>123</v>
      </c>
      <c r="I49" s="93">
        <v>93</v>
      </c>
      <c r="J49" s="84">
        <v>85</v>
      </c>
      <c r="K49" s="94">
        <f t="shared" si="7"/>
        <v>301</v>
      </c>
      <c r="L49" s="31">
        <v>97</v>
      </c>
      <c r="M49" s="31">
        <v>141</v>
      </c>
      <c r="N49" s="31">
        <v>118</v>
      </c>
      <c r="O49" s="16">
        <f t="shared" si="8"/>
        <v>356</v>
      </c>
      <c r="P49" s="60"/>
      <c r="Q49" s="60"/>
      <c r="R49" s="60"/>
      <c r="S49" s="60">
        <f t="shared" si="11"/>
        <v>0</v>
      </c>
      <c r="T49" s="37">
        <f t="shared" si="10"/>
        <v>1324</v>
      </c>
    </row>
    <row r="50" spans="3:20" ht="15.75" x14ac:dyDescent="0.25">
      <c r="C50" s="4" t="s">
        <v>36</v>
      </c>
      <c r="D50" s="25">
        <v>75</v>
      </c>
      <c r="E50" s="37">
        <v>62</v>
      </c>
      <c r="F50" s="25">
        <v>56</v>
      </c>
      <c r="G50" s="16">
        <f>+SUM(D50:F50)</f>
        <v>193</v>
      </c>
      <c r="H50" s="84">
        <v>77</v>
      </c>
      <c r="I50" s="93">
        <v>58</v>
      </c>
      <c r="J50" s="84">
        <v>59</v>
      </c>
      <c r="K50" s="94">
        <f t="shared" si="7"/>
        <v>194</v>
      </c>
      <c r="L50" s="31">
        <v>74</v>
      </c>
      <c r="M50" s="31">
        <v>55</v>
      </c>
      <c r="N50" s="31">
        <v>58</v>
      </c>
      <c r="O50" s="16">
        <f t="shared" si="8"/>
        <v>187</v>
      </c>
      <c r="P50" s="60"/>
      <c r="Q50" s="60"/>
      <c r="R50" s="60"/>
      <c r="S50" s="60">
        <f t="shared" si="11"/>
        <v>0</v>
      </c>
      <c r="T50" s="37">
        <f t="shared" si="10"/>
        <v>574</v>
      </c>
    </row>
    <row r="51" spans="3:20" ht="15.75" x14ac:dyDescent="0.25">
      <c r="C51" s="4" t="s">
        <v>50</v>
      </c>
      <c r="D51" s="25">
        <v>24</v>
      </c>
      <c r="E51" s="37">
        <v>36</v>
      </c>
      <c r="F51" s="25">
        <v>35</v>
      </c>
      <c r="G51" s="16">
        <f t="shared" si="6"/>
        <v>95</v>
      </c>
      <c r="H51" s="95">
        <v>6</v>
      </c>
      <c r="I51" s="96">
        <v>6</v>
      </c>
      <c r="J51" s="95">
        <v>2</v>
      </c>
      <c r="K51" s="94">
        <f t="shared" si="7"/>
        <v>14</v>
      </c>
      <c r="L51" s="17">
        <v>1</v>
      </c>
      <c r="M51" s="17">
        <v>2</v>
      </c>
      <c r="N51" s="17">
        <v>4</v>
      </c>
      <c r="O51" s="16">
        <f t="shared" si="8"/>
        <v>7</v>
      </c>
      <c r="P51" s="72"/>
      <c r="Q51" s="72"/>
      <c r="R51" s="72"/>
      <c r="S51" s="60">
        <f t="shared" si="9"/>
        <v>0</v>
      </c>
      <c r="T51" s="37">
        <f t="shared" si="10"/>
        <v>116</v>
      </c>
    </row>
    <row r="52" spans="3:20" ht="15.75" x14ac:dyDescent="0.25">
      <c r="C52" s="4" t="s">
        <v>51</v>
      </c>
      <c r="D52" s="25">
        <v>2476</v>
      </c>
      <c r="E52" s="37">
        <v>1943</v>
      </c>
      <c r="F52" s="25">
        <v>1833</v>
      </c>
      <c r="G52" s="16">
        <f t="shared" si="6"/>
        <v>6252</v>
      </c>
      <c r="H52" s="95">
        <v>2045</v>
      </c>
      <c r="I52" s="96">
        <v>2126</v>
      </c>
      <c r="J52" s="95">
        <v>2073</v>
      </c>
      <c r="K52" s="94">
        <f t="shared" si="7"/>
        <v>6244</v>
      </c>
      <c r="L52" s="17">
        <v>2244</v>
      </c>
      <c r="M52" s="17">
        <v>1922</v>
      </c>
      <c r="N52" s="17">
        <v>1913</v>
      </c>
      <c r="O52" s="16">
        <f t="shared" si="8"/>
        <v>6079</v>
      </c>
      <c r="P52" s="72"/>
      <c r="Q52" s="72"/>
      <c r="R52" s="72"/>
      <c r="S52" s="60">
        <f t="shared" si="9"/>
        <v>0</v>
      </c>
      <c r="T52" s="37">
        <f t="shared" si="10"/>
        <v>18575</v>
      </c>
    </row>
    <row r="53" spans="3:20" ht="15.75" x14ac:dyDescent="0.25">
      <c r="C53" s="4" t="s">
        <v>52</v>
      </c>
      <c r="D53" s="25">
        <v>612</v>
      </c>
      <c r="E53" s="37">
        <v>447</v>
      </c>
      <c r="F53" s="25">
        <v>430</v>
      </c>
      <c r="G53" s="16">
        <f t="shared" si="6"/>
        <v>1489</v>
      </c>
      <c r="H53" s="84">
        <v>457</v>
      </c>
      <c r="I53" s="93">
        <v>472</v>
      </c>
      <c r="J53" s="84">
        <v>437</v>
      </c>
      <c r="K53" s="94">
        <f t="shared" si="7"/>
        <v>1366</v>
      </c>
      <c r="L53" s="31">
        <v>490</v>
      </c>
      <c r="M53" s="31">
        <v>466</v>
      </c>
      <c r="N53" s="31">
        <v>444</v>
      </c>
      <c r="O53" s="16">
        <f t="shared" si="8"/>
        <v>1400</v>
      </c>
      <c r="P53" s="60"/>
      <c r="Q53" s="60"/>
      <c r="R53" s="60"/>
      <c r="S53" s="60">
        <f t="shared" si="9"/>
        <v>0</v>
      </c>
      <c r="T53" s="37">
        <f t="shared" si="10"/>
        <v>4255</v>
      </c>
    </row>
    <row r="54" spans="3:20" ht="15.75" x14ac:dyDescent="0.25">
      <c r="C54" s="4" t="s">
        <v>53</v>
      </c>
      <c r="D54" s="25">
        <v>92</v>
      </c>
      <c r="E54" s="37">
        <v>76</v>
      </c>
      <c r="F54" s="25">
        <v>70</v>
      </c>
      <c r="G54" s="16">
        <f t="shared" si="6"/>
        <v>238</v>
      </c>
      <c r="H54" s="95">
        <v>79</v>
      </c>
      <c r="I54" s="96">
        <v>99</v>
      </c>
      <c r="J54" s="95">
        <v>66</v>
      </c>
      <c r="K54" s="94">
        <f t="shared" si="7"/>
        <v>244</v>
      </c>
      <c r="L54" s="17">
        <v>75</v>
      </c>
      <c r="M54" s="17">
        <v>59</v>
      </c>
      <c r="N54" s="17">
        <v>66</v>
      </c>
      <c r="O54" s="16">
        <f t="shared" si="8"/>
        <v>200</v>
      </c>
      <c r="P54" s="72"/>
      <c r="Q54" s="72"/>
      <c r="R54" s="72"/>
      <c r="S54" s="60">
        <f t="shared" si="9"/>
        <v>0</v>
      </c>
      <c r="T54" s="37">
        <f t="shared" si="10"/>
        <v>682</v>
      </c>
    </row>
    <row r="55" spans="3:20" ht="15.75" x14ac:dyDescent="0.25">
      <c r="C55" s="4" t="s">
        <v>54</v>
      </c>
      <c r="D55" s="25">
        <v>11</v>
      </c>
      <c r="E55" s="37">
        <v>12</v>
      </c>
      <c r="F55" s="25">
        <v>7</v>
      </c>
      <c r="G55" s="16">
        <f>+SUM(D55:F55)</f>
        <v>30</v>
      </c>
      <c r="H55" s="84">
        <v>9</v>
      </c>
      <c r="I55" s="93">
        <v>10</v>
      </c>
      <c r="J55" s="84">
        <v>17</v>
      </c>
      <c r="K55" s="94">
        <f t="shared" si="7"/>
        <v>36</v>
      </c>
      <c r="L55" s="31">
        <v>6</v>
      </c>
      <c r="M55" s="31">
        <v>8</v>
      </c>
      <c r="N55" s="31">
        <v>4</v>
      </c>
      <c r="O55" s="16">
        <f t="shared" si="8"/>
        <v>18</v>
      </c>
      <c r="P55" s="60"/>
      <c r="Q55" s="60"/>
      <c r="R55" s="60"/>
      <c r="S55" s="60">
        <f t="shared" si="9"/>
        <v>0</v>
      </c>
      <c r="T55" s="37">
        <f t="shared" si="10"/>
        <v>84</v>
      </c>
    </row>
    <row r="56" spans="3:20" ht="15.75" x14ac:dyDescent="0.25">
      <c r="C56" s="4" t="s">
        <v>55</v>
      </c>
      <c r="D56" s="25">
        <v>511</v>
      </c>
      <c r="E56" s="37">
        <v>432</v>
      </c>
      <c r="F56" s="25">
        <v>448</v>
      </c>
      <c r="G56" s="16">
        <f t="shared" si="6"/>
        <v>1391</v>
      </c>
      <c r="H56" s="84">
        <v>487</v>
      </c>
      <c r="I56" s="93">
        <v>427</v>
      </c>
      <c r="J56" s="84">
        <v>456</v>
      </c>
      <c r="K56" s="94">
        <f t="shared" si="7"/>
        <v>1370</v>
      </c>
      <c r="L56" s="31">
        <v>402</v>
      </c>
      <c r="M56" s="31">
        <v>347</v>
      </c>
      <c r="N56" s="31">
        <v>339</v>
      </c>
      <c r="O56" s="16">
        <f t="shared" si="8"/>
        <v>1088</v>
      </c>
      <c r="P56" s="57"/>
      <c r="Q56" s="60"/>
      <c r="R56" s="60"/>
      <c r="S56" s="60">
        <f t="shared" si="9"/>
        <v>0</v>
      </c>
      <c r="T56" s="37">
        <f t="shared" si="10"/>
        <v>3849</v>
      </c>
    </row>
    <row r="57" spans="3:20" ht="15.75" x14ac:dyDescent="0.25">
      <c r="C57" s="4" t="s">
        <v>56</v>
      </c>
      <c r="D57" s="25">
        <v>113</v>
      </c>
      <c r="E57" s="37">
        <v>101</v>
      </c>
      <c r="F57" s="25">
        <v>72</v>
      </c>
      <c r="G57" s="16">
        <f>+SUM(D57:F57)</f>
        <v>286</v>
      </c>
      <c r="H57" s="95">
        <v>101</v>
      </c>
      <c r="I57" s="96">
        <v>185</v>
      </c>
      <c r="J57" s="95">
        <v>111</v>
      </c>
      <c r="K57" s="94">
        <f t="shared" si="7"/>
        <v>397</v>
      </c>
      <c r="L57" s="17">
        <v>86</v>
      </c>
      <c r="M57" s="17">
        <v>79</v>
      </c>
      <c r="N57" s="17">
        <v>90</v>
      </c>
      <c r="O57" s="16">
        <f t="shared" si="8"/>
        <v>255</v>
      </c>
      <c r="P57" s="58"/>
      <c r="Q57" s="72"/>
      <c r="R57" s="72"/>
      <c r="S57" s="60">
        <f t="shared" si="9"/>
        <v>0</v>
      </c>
      <c r="T57" s="37">
        <f t="shared" si="10"/>
        <v>938</v>
      </c>
    </row>
    <row r="58" spans="3:20" ht="15.75" x14ac:dyDescent="0.25">
      <c r="C58" s="4" t="s">
        <v>57</v>
      </c>
      <c r="D58" s="25">
        <v>779</v>
      </c>
      <c r="E58" s="37">
        <v>878</v>
      </c>
      <c r="F58" s="25">
        <v>433</v>
      </c>
      <c r="G58" s="16">
        <f t="shared" si="6"/>
        <v>2090</v>
      </c>
      <c r="H58" s="95">
        <v>852</v>
      </c>
      <c r="I58" s="96">
        <v>909</v>
      </c>
      <c r="J58" s="95">
        <v>755</v>
      </c>
      <c r="K58" s="94">
        <f t="shared" si="7"/>
        <v>2516</v>
      </c>
      <c r="L58" s="17">
        <v>936</v>
      </c>
      <c r="M58" s="17">
        <v>763</v>
      </c>
      <c r="N58" s="17">
        <v>651</v>
      </c>
      <c r="O58" s="16">
        <f t="shared" si="8"/>
        <v>2350</v>
      </c>
      <c r="P58" s="72"/>
      <c r="Q58" s="72"/>
      <c r="R58" s="72"/>
      <c r="S58" s="60">
        <f t="shared" si="9"/>
        <v>0</v>
      </c>
      <c r="T58" s="37">
        <f t="shared" si="10"/>
        <v>6956</v>
      </c>
    </row>
    <row r="59" spans="3:20" ht="15.75" x14ac:dyDescent="0.25">
      <c r="C59" s="4" t="s">
        <v>58</v>
      </c>
      <c r="D59" s="25">
        <v>1223</v>
      </c>
      <c r="E59" s="37">
        <v>1521</v>
      </c>
      <c r="F59" s="25">
        <v>1657</v>
      </c>
      <c r="G59" s="16">
        <f>+SUM(D59:F59)</f>
        <v>4401</v>
      </c>
      <c r="H59" s="95">
        <v>1796</v>
      </c>
      <c r="I59" s="96">
        <v>1875</v>
      </c>
      <c r="J59" s="95">
        <v>1591</v>
      </c>
      <c r="K59" s="94">
        <f t="shared" si="7"/>
        <v>5262</v>
      </c>
      <c r="L59" s="17">
        <v>1907</v>
      </c>
      <c r="M59" s="17">
        <v>1783</v>
      </c>
      <c r="N59" s="17">
        <v>1739</v>
      </c>
      <c r="O59" s="16">
        <f t="shared" si="8"/>
        <v>5429</v>
      </c>
      <c r="P59" s="72"/>
      <c r="Q59" s="72"/>
      <c r="R59" s="72"/>
      <c r="S59" s="60">
        <f t="shared" si="9"/>
        <v>0</v>
      </c>
      <c r="T59" s="37">
        <f t="shared" si="10"/>
        <v>15092</v>
      </c>
    </row>
    <row r="60" spans="3:20" ht="15.75" x14ac:dyDescent="0.25">
      <c r="C60" s="4" t="s">
        <v>62</v>
      </c>
      <c r="D60" s="25">
        <v>63</v>
      </c>
      <c r="E60" s="37">
        <v>68</v>
      </c>
      <c r="F60" s="25">
        <v>61</v>
      </c>
      <c r="G60" s="16">
        <f>F60+E60+D60</f>
        <v>192</v>
      </c>
      <c r="H60" s="95">
        <v>119</v>
      </c>
      <c r="I60" s="95">
        <v>79</v>
      </c>
      <c r="J60" s="95">
        <v>98</v>
      </c>
      <c r="K60" s="94">
        <f t="shared" si="7"/>
        <v>296</v>
      </c>
      <c r="L60" s="17">
        <v>87</v>
      </c>
      <c r="M60" s="17">
        <v>92</v>
      </c>
      <c r="N60" s="17">
        <v>13</v>
      </c>
      <c r="O60" s="16">
        <f t="shared" si="8"/>
        <v>192</v>
      </c>
      <c r="P60" s="72"/>
      <c r="Q60" s="72"/>
      <c r="R60" s="72"/>
      <c r="S60" s="60">
        <f t="shared" si="9"/>
        <v>0</v>
      </c>
      <c r="T60" s="37">
        <f t="shared" si="10"/>
        <v>680</v>
      </c>
    </row>
    <row r="61" spans="3:20" ht="15.75" x14ac:dyDescent="0.25">
      <c r="C61" s="4" t="s">
        <v>63</v>
      </c>
      <c r="D61" s="25">
        <v>257</v>
      </c>
      <c r="E61" s="37">
        <v>163</v>
      </c>
      <c r="F61" s="25">
        <v>209</v>
      </c>
      <c r="G61" s="16">
        <f>F61+E61+D61</f>
        <v>629</v>
      </c>
      <c r="H61" s="95">
        <v>176</v>
      </c>
      <c r="I61" s="95">
        <v>71</v>
      </c>
      <c r="J61" s="95">
        <v>90</v>
      </c>
      <c r="K61" s="94">
        <f t="shared" si="7"/>
        <v>337</v>
      </c>
      <c r="L61" s="17">
        <v>89</v>
      </c>
      <c r="M61" s="17">
        <v>76</v>
      </c>
      <c r="N61" s="17">
        <v>45</v>
      </c>
      <c r="O61" s="16">
        <f t="shared" si="8"/>
        <v>210</v>
      </c>
      <c r="P61" s="72"/>
      <c r="Q61" s="72"/>
      <c r="R61" s="72"/>
      <c r="S61" s="60">
        <f t="shared" si="9"/>
        <v>0</v>
      </c>
      <c r="T61" s="37">
        <f t="shared" si="10"/>
        <v>1176</v>
      </c>
    </row>
    <row r="62" spans="3:20" ht="15.75" x14ac:dyDescent="0.25">
      <c r="C62" s="4" t="s">
        <v>64</v>
      </c>
      <c r="D62" s="25">
        <v>10</v>
      </c>
      <c r="E62" s="37">
        <v>4</v>
      </c>
      <c r="F62" s="25">
        <v>9</v>
      </c>
      <c r="G62" s="16">
        <f>F62+E62+D62</f>
        <v>23</v>
      </c>
      <c r="H62" s="95">
        <v>6</v>
      </c>
      <c r="I62" s="95">
        <v>5</v>
      </c>
      <c r="J62" s="95">
        <v>7</v>
      </c>
      <c r="K62" s="94">
        <f t="shared" si="7"/>
        <v>18</v>
      </c>
      <c r="L62" s="17">
        <v>10</v>
      </c>
      <c r="M62" s="17">
        <v>5</v>
      </c>
      <c r="N62" s="17">
        <v>1</v>
      </c>
      <c r="O62" s="16">
        <f t="shared" si="8"/>
        <v>16</v>
      </c>
      <c r="P62" s="72"/>
      <c r="Q62" s="72"/>
      <c r="R62" s="72"/>
      <c r="S62" s="60">
        <f t="shared" si="9"/>
        <v>0</v>
      </c>
      <c r="T62" s="37">
        <f t="shared" si="10"/>
        <v>57</v>
      </c>
    </row>
    <row r="63" spans="3:20" ht="15.75" x14ac:dyDescent="0.25">
      <c r="C63" s="4" t="s">
        <v>142</v>
      </c>
      <c r="D63" s="25">
        <v>39</v>
      </c>
      <c r="E63" s="37">
        <v>26</v>
      </c>
      <c r="F63" s="25">
        <v>20</v>
      </c>
      <c r="G63" s="16">
        <f>F63+E63+D63</f>
        <v>85</v>
      </c>
      <c r="H63" s="95">
        <v>14</v>
      </c>
      <c r="I63" s="84">
        <v>6</v>
      </c>
      <c r="J63" s="84">
        <v>13</v>
      </c>
      <c r="K63" s="94">
        <f t="shared" si="7"/>
        <v>33</v>
      </c>
      <c r="L63" s="17">
        <v>18</v>
      </c>
      <c r="M63" s="17">
        <v>16</v>
      </c>
      <c r="N63" s="17">
        <v>0</v>
      </c>
      <c r="O63" s="16">
        <f t="shared" si="8"/>
        <v>34</v>
      </c>
      <c r="P63" s="60"/>
      <c r="Q63" s="60"/>
      <c r="R63" s="60"/>
      <c r="S63" s="60">
        <f t="shared" si="9"/>
        <v>0</v>
      </c>
      <c r="T63" s="37">
        <f t="shared" si="10"/>
        <v>152</v>
      </c>
    </row>
    <row r="64" spans="3:20" ht="15.75" x14ac:dyDescent="0.25">
      <c r="C64" s="41" t="s">
        <v>59</v>
      </c>
      <c r="D64" s="26">
        <f t="shared" ref="D64:S64" si="12">+SUM(D41:D63)</f>
        <v>17865</v>
      </c>
      <c r="E64" s="26">
        <f t="shared" si="12"/>
        <v>16339</v>
      </c>
      <c r="F64" s="26">
        <f t="shared" si="12"/>
        <v>15358</v>
      </c>
      <c r="G64" s="26">
        <f t="shared" si="12"/>
        <v>49562</v>
      </c>
      <c r="H64" s="97">
        <f t="shared" si="12"/>
        <v>14108</v>
      </c>
      <c r="I64" s="97">
        <f t="shared" si="12"/>
        <v>14036</v>
      </c>
      <c r="J64" s="97">
        <f t="shared" si="12"/>
        <v>12802</v>
      </c>
      <c r="K64" s="97">
        <f t="shared" si="12"/>
        <v>40946</v>
      </c>
      <c r="L64" s="26">
        <f t="shared" si="12"/>
        <v>14807</v>
      </c>
      <c r="M64" s="26">
        <f t="shared" si="12"/>
        <v>13064</v>
      </c>
      <c r="N64" s="26">
        <f t="shared" si="12"/>
        <v>12349</v>
      </c>
      <c r="O64" s="26">
        <f t="shared" si="12"/>
        <v>40220</v>
      </c>
      <c r="P64" s="26">
        <f t="shared" si="12"/>
        <v>0</v>
      </c>
      <c r="Q64" s="26">
        <f t="shared" si="12"/>
        <v>0</v>
      </c>
      <c r="R64" s="26">
        <f t="shared" si="12"/>
        <v>0</v>
      </c>
      <c r="S64" s="26">
        <f t="shared" si="12"/>
        <v>0</v>
      </c>
      <c r="T64" s="16">
        <f>SUM(T41:T63)</f>
        <v>130728</v>
      </c>
    </row>
    <row r="65" spans="3:20" ht="15.75" x14ac:dyDescent="0.25">
      <c r="C65" s="79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</row>
    <row r="66" spans="3:20" ht="16.5" thickBot="1" x14ac:dyDescent="0.3">
      <c r="C66" s="2"/>
      <c r="D66" s="3"/>
      <c r="E66" s="3"/>
      <c r="F66" s="3"/>
      <c r="G66" s="8"/>
      <c r="H66" s="3"/>
      <c r="I66" s="3"/>
      <c r="J66" s="3"/>
      <c r="K66" s="8"/>
      <c r="L66" s="3"/>
      <c r="M66" s="3"/>
      <c r="N66" s="3"/>
      <c r="O66" s="8"/>
      <c r="P66" s="70"/>
      <c r="Q66" s="70"/>
      <c r="R66" s="70"/>
      <c r="S66" s="71"/>
      <c r="T66" s="7"/>
    </row>
    <row r="67" spans="3:20" ht="15.75" x14ac:dyDescent="0.25">
      <c r="C67" s="114" t="s">
        <v>65</v>
      </c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6"/>
    </row>
    <row r="68" spans="3:20" ht="15.75" x14ac:dyDescent="0.25">
      <c r="C68" s="106" t="s">
        <v>61</v>
      </c>
      <c r="D68" s="108" t="s">
        <v>2</v>
      </c>
      <c r="E68" s="108"/>
      <c r="F68" s="108"/>
      <c r="G68" s="108"/>
      <c r="H68" s="108" t="s">
        <v>3</v>
      </c>
      <c r="I68" s="108"/>
      <c r="J68" s="108"/>
      <c r="K68" s="108"/>
      <c r="L68" s="108" t="s">
        <v>4</v>
      </c>
      <c r="M68" s="108"/>
      <c r="N68" s="108"/>
      <c r="O68" s="108"/>
      <c r="P68" s="108" t="s">
        <v>5</v>
      </c>
      <c r="Q68" s="108"/>
      <c r="R68" s="108"/>
      <c r="S68" s="108"/>
      <c r="T68" s="109" t="s">
        <v>6</v>
      </c>
    </row>
    <row r="69" spans="3:20" ht="16.5" thickBot="1" x14ac:dyDescent="0.3">
      <c r="C69" s="107"/>
      <c r="D69" s="40" t="s">
        <v>7</v>
      </c>
      <c r="E69" s="40" t="s">
        <v>8</v>
      </c>
      <c r="F69" s="40" t="s">
        <v>9</v>
      </c>
      <c r="G69" s="40" t="s">
        <v>10</v>
      </c>
      <c r="H69" s="40" t="s">
        <v>11</v>
      </c>
      <c r="I69" s="40" t="s">
        <v>12</v>
      </c>
      <c r="J69" s="40" t="s">
        <v>13</v>
      </c>
      <c r="K69" s="40" t="s">
        <v>14</v>
      </c>
      <c r="L69" s="40" t="s">
        <v>15</v>
      </c>
      <c r="M69" s="40" t="s">
        <v>16</v>
      </c>
      <c r="N69" s="40" t="s">
        <v>17</v>
      </c>
      <c r="O69" s="40" t="s">
        <v>18</v>
      </c>
      <c r="P69" s="40" t="s">
        <v>19</v>
      </c>
      <c r="Q69" s="40" t="s">
        <v>20</v>
      </c>
      <c r="R69" s="40" t="s">
        <v>21</v>
      </c>
      <c r="S69" s="40" t="s">
        <v>22</v>
      </c>
      <c r="T69" s="110"/>
    </row>
    <row r="70" spans="3:20" ht="15.75" x14ac:dyDescent="0.25">
      <c r="C70" s="4" t="s">
        <v>26</v>
      </c>
      <c r="D70" s="15">
        <v>259</v>
      </c>
      <c r="E70" s="15">
        <v>170</v>
      </c>
      <c r="F70" s="15">
        <v>184</v>
      </c>
      <c r="G70" s="30">
        <f t="shared" ref="G70:G75" si="13">+SUM(D70:F70)</f>
        <v>613</v>
      </c>
      <c r="H70" s="20">
        <v>192</v>
      </c>
      <c r="I70" s="20">
        <v>190</v>
      </c>
      <c r="J70" s="42">
        <v>178</v>
      </c>
      <c r="K70" s="30">
        <f t="shared" ref="K70:K75" si="14">SUM(H70:J70)</f>
        <v>560</v>
      </c>
      <c r="L70" s="15">
        <v>240</v>
      </c>
      <c r="M70" s="15">
        <v>194</v>
      </c>
      <c r="N70" s="15">
        <v>163</v>
      </c>
      <c r="O70" s="30">
        <f t="shared" ref="O70:O75" si="15">SUM(L70:N70)</f>
        <v>597</v>
      </c>
      <c r="P70" s="57"/>
      <c r="Q70" s="57"/>
      <c r="R70" s="57"/>
      <c r="S70" s="57">
        <f t="shared" ref="S70:S75" si="16">SUM(P70:R70)</f>
        <v>0</v>
      </c>
      <c r="T70" s="15">
        <f t="shared" ref="T70:T75" si="17">+SUM(S70,O70,K70,G70)</f>
        <v>1770</v>
      </c>
    </row>
    <row r="71" spans="3:20" ht="15.75" x14ac:dyDescent="0.25">
      <c r="C71" s="4" t="s">
        <v>50</v>
      </c>
      <c r="D71" s="15">
        <v>2</v>
      </c>
      <c r="E71" s="15">
        <v>0</v>
      </c>
      <c r="F71" s="15">
        <v>0</v>
      </c>
      <c r="G71" s="30">
        <f t="shared" si="13"/>
        <v>2</v>
      </c>
      <c r="H71" s="15">
        <v>1</v>
      </c>
      <c r="I71" s="27">
        <v>1</v>
      </c>
      <c r="J71" s="15">
        <v>2</v>
      </c>
      <c r="K71" s="30">
        <f t="shared" si="14"/>
        <v>4</v>
      </c>
      <c r="L71" s="15">
        <v>1</v>
      </c>
      <c r="M71" s="15">
        <v>0</v>
      </c>
      <c r="N71" s="15">
        <v>0</v>
      </c>
      <c r="O71" s="30">
        <f t="shared" si="15"/>
        <v>1</v>
      </c>
      <c r="P71" s="72"/>
      <c r="Q71" s="72"/>
      <c r="R71" s="72"/>
      <c r="S71" s="57">
        <f t="shared" si="16"/>
        <v>0</v>
      </c>
      <c r="T71" s="15">
        <f t="shared" si="17"/>
        <v>7</v>
      </c>
    </row>
    <row r="72" spans="3:20" ht="15.75" x14ac:dyDescent="0.25">
      <c r="C72" s="4" t="s">
        <v>51</v>
      </c>
      <c r="D72" s="15">
        <v>5810</v>
      </c>
      <c r="E72" s="15">
        <v>4145</v>
      </c>
      <c r="F72" s="15">
        <v>3925</v>
      </c>
      <c r="G72" s="30">
        <f t="shared" si="13"/>
        <v>13880</v>
      </c>
      <c r="H72" s="27">
        <v>3892</v>
      </c>
      <c r="I72" s="27">
        <v>3768</v>
      </c>
      <c r="J72" s="15">
        <v>3829</v>
      </c>
      <c r="K72" s="30">
        <f t="shared" si="14"/>
        <v>11489</v>
      </c>
      <c r="L72" s="15">
        <v>3964</v>
      </c>
      <c r="M72" s="15">
        <v>3941</v>
      </c>
      <c r="N72" s="15">
        <v>3791</v>
      </c>
      <c r="O72" s="30">
        <f t="shared" si="15"/>
        <v>11696</v>
      </c>
      <c r="P72" s="72"/>
      <c r="Q72" s="72"/>
      <c r="R72" s="72"/>
      <c r="S72" s="57">
        <f t="shared" si="16"/>
        <v>0</v>
      </c>
      <c r="T72" s="15">
        <f t="shared" si="17"/>
        <v>37065</v>
      </c>
    </row>
    <row r="73" spans="3:20" ht="15.75" x14ac:dyDescent="0.25">
      <c r="C73" s="4" t="s">
        <v>52</v>
      </c>
      <c r="D73" s="15">
        <v>579</v>
      </c>
      <c r="E73" s="15">
        <v>454</v>
      </c>
      <c r="F73" s="15">
        <v>427</v>
      </c>
      <c r="G73" s="30">
        <f t="shared" si="13"/>
        <v>1460</v>
      </c>
      <c r="H73" s="20">
        <v>387</v>
      </c>
      <c r="I73" s="20">
        <v>396</v>
      </c>
      <c r="J73" s="15">
        <v>374</v>
      </c>
      <c r="K73" s="30">
        <f t="shared" si="14"/>
        <v>1157</v>
      </c>
      <c r="L73" s="15">
        <v>408</v>
      </c>
      <c r="M73" s="15">
        <v>396</v>
      </c>
      <c r="N73" s="15">
        <v>422</v>
      </c>
      <c r="O73" s="30">
        <f t="shared" si="15"/>
        <v>1226</v>
      </c>
      <c r="P73" s="60"/>
      <c r="Q73" s="60"/>
      <c r="R73" s="60"/>
      <c r="S73" s="57">
        <f t="shared" si="16"/>
        <v>0</v>
      </c>
      <c r="T73" s="15">
        <f t="shared" si="17"/>
        <v>3843</v>
      </c>
    </row>
    <row r="74" spans="3:20" ht="15.75" x14ac:dyDescent="0.25">
      <c r="C74" s="4" t="s">
        <v>53</v>
      </c>
      <c r="D74" s="15">
        <v>87</v>
      </c>
      <c r="E74" s="15">
        <v>72</v>
      </c>
      <c r="F74" s="15">
        <v>65</v>
      </c>
      <c r="G74" s="30">
        <f t="shared" si="13"/>
        <v>224</v>
      </c>
      <c r="H74" s="27">
        <v>71</v>
      </c>
      <c r="I74" s="27">
        <v>47</v>
      </c>
      <c r="J74" s="15">
        <v>50</v>
      </c>
      <c r="K74" s="30">
        <f t="shared" si="14"/>
        <v>168</v>
      </c>
      <c r="L74" s="15">
        <v>61</v>
      </c>
      <c r="M74" s="15">
        <v>61</v>
      </c>
      <c r="N74" s="15">
        <v>51</v>
      </c>
      <c r="O74" s="30">
        <f t="shared" si="15"/>
        <v>173</v>
      </c>
      <c r="P74" s="72"/>
      <c r="Q74" s="72"/>
      <c r="R74" s="72"/>
      <c r="S74" s="57">
        <f t="shared" si="16"/>
        <v>0</v>
      </c>
      <c r="T74" s="15">
        <f t="shared" si="17"/>
        <v>565</v>
      </c>
    </row>
    <row r="75" spans="3:20" ht="15.75" x14ac:dyDescent="0.25">
      <c r="C75" s="4" t="s">
        <v>54</v>
      </c>
      <c r="D75" s="15">
        <v>6</v>
      </c>
      <c r="E75" s="15">
        <v>8</v>
      </c>
      <c r="F75" s="15">
        <v>7</v>
      </c>
      <c r="G75" s="30">
        <f t="shared" si="13"/>
        <v>21</v>
      </c>
      <c r="H75" s="20">
        <v>3</v>
      </c>
      <c r="I75" s="20">
        <v>4</v>
      </c>
      <c r="J75" s="15">
        <v>3</v>
      </c>
      <c r="K75" s="30">
        <f t="shared" si="14"/>
        <v>10</v>
      </c>
      <c r="L75" s="15">
        <v>6</v>
      </c>
      <c r="M75" s="15">
        <v>1</v>
      </c>
      <c r="N75" s="15">
        <v>3</v>
      </c>
      <c r="O75" s="30">
        <f t="shared" si="15"/>
        <v>10</v>
      </c>
      <c r="P75" s="60"/>
      <c r="Q75" s="60"/>
      <c r="R75" s="60"/>
      <c r="S75" s="57">
        <f t="shared" si="16"/>
        <v>0</v>
      </c>
      <c r="T75" s="15">
        <f t="shared" si="17"/>
        <v>41</v>
      </c>
    </row>
    <row r="76" spans="3:20" ht="15.75" x14ac:dyDescent="0.25">
      <c r="C76" s="41" t="s">
        <v>59</v>
      </c>
      <c r="D76" s="15">
        <f t="shared" ref="D76:T76" si="18">SUM(D70:D75)</f>
        <v>6743</v>
      </c>
      <c r="E76" s="15">
        <f t="shared" si="18"/>
        <v>4849</v>
      </c>
      <c r="F76" s="15">
        <f>SUM(F70:F75)</f>
        <v>4608</v>
      </c>
      <c r="G76" s="30">
        <f t="shared" si="18"/>
        <v>16200</v>
      </c>
      <c r="H76" s="15">
        <f t="shared" si="18"/>
        <v>4546</v>
      </c>
      <c r="I76" s="15">
        <f t="shared" si="18"/>
        <v>4406</v>
      </c>
      <c r="J76" s="15">
        <f>SUM(J70:J75)</f>
        <v>4436</v>
      </c>
      <c r="K76" s="30">
        <f t="shared" si="18"/>
        <v>13388</v>
      </c>
      <c r="L76" s="15">
        <f t="shared" si="18"/>
        <v>4680</v>
      </c>
      <c r="M76" s="15">
        <f t="shared" si="18"/>
        <v>4593</v>
      </c>
      <c r="N76" s="15">
        <f t="shared" si="18"/>
        <v>4430</v>
      </c>
      <c r="O76" s="30">
        <f t="shared" si="18"/>
        <v>13703</v>
      </c>
      <c r="P76" s="30">
        <f t="shared" si="18"/>
        <v>0</v>
      </c>
      <c r="Q76" s="30">
        <f t="shared" si="18"/>
        <v>0</v>
      </c>
      <c r="R76" s="30">
        <f t="shared" si="18"/>
        <v>0</v>
      </c>
      <c r="S76" s="30">
        <f t="shared" si="18"/>
        <v>0</v>
      </c>
      <c r="T76" s="30">
        <f t="shared" si="18"/>
        <v>43291</v>
      </c>
    </row>
    <row r="77" spans="3:20" ht="15.75" x14ac:dyDescent="0.25">
      <c r="C77" s="79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</row>
    <row r="78" spans="3:20" ht="15.75" x14ac:dyDescent="0.25">
      <c r="C78" s="79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</row>
    <row r="79" spans="3:20" ht="16.5" thickBot="1" x14ac:dyDescent="0.3">
      <c r="C79" s="79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103"/>
    </row>
    <row r="80" spans="3:20" ht="15.75" x14ac:dyDescent="0.25">
      <c r="C80" s="114" t="s">
        <v>66</v>
      </c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6"/>
    </row>
    <row r="81" spans="3:20" ht="15.75" x14ac:dyDescent="0.25">
      <c r="C81" s="106" t="s">
        <v>61</v>
      </c>
      <c r="D81" s="108" t="s">
        <v>2</v>
      </c>
      <c r="E81" s="108"/>
      <c r="F81" s="108"/>
      <c r="G81" s="108"/>
      <c r="H81" s="108" t="s">
        <v>3</v>
      </c>
      <c r="I81" s="108"/>
      <c r="J81" s="108"/>
      <c r="K81" s="108"/>
      <c r="L81" s="108" t="s">
        <v>4</v>
      </c>
      <c r="M81" s="108"/>
      <c r="N81" s="108"/>
      <c r="O81" s="108"/>
      <c r="P81" s="108" t="s">
        <v>5</v>
      </c>
      <c r="Q81" s="108"/>
      <c r="R81" s="108"/>
      <c r="S81" s="108"/>
      <c r="T81" s="109" t="s">
        <v>6</v>
      </c>
    </row>
    <row r="82" spans="3:20" ht="16.5" thickBot="1" x14ac:dyDescent="0.3">
      <c r="C82" s="107"/>
      <c r="D82" s="40" t="s">
        <v>7</v>
      </c>
      <c r="E82" s="40" t="s">
        <v>8</v>
      </c>
      <c r="F82" s="40" t="s">
        <v>9</v>
      </c>
      <c r="G82" s="40" t="s">
        <v>10</v>
      </c>
      <c r="H82" s="40" t="s">
        <v>11</v>
      </c>
      <c r="I82" s="40" t="s">
        <v>12</v>
      </c>
      <c r="J82" s="40" t="s">
        <v>13</v>
      </c>
      <c r="K82" s="40" t="s">
        <v>14</v>
      </c>
      <c r="L82" s="40" t="s">
        <v>15</v>
      </c>
      <c r="M82" s="40" t="s">
        <v>16</v>
      </c>
      <c r="N82" s="40" t="s">
        <v>17</v>
      </c>
      <c r="O82" s="40" t="s">
        <v>18</v>
      </c>
      <c r="P82" s="40" t="s">
        <v>19</v>
      </c>
      <c r="Q82" s="40" t="s">
        <v>20</v>
      </c>
      <c r="R82" s="40" t="s">
        <v>21</v>
      </c>
      <c r="S82" s="40" t="s">
        <v>22</v>
      </c>
      <c r="T82" s="110"/>
    </row>
    <row r="83" spans="3:20" ht="15.75" x14ac:dyDescent="0.25">
      <c r="C83" s="4" t="s">
        <v>26</v>
      </c>
      <c r="D83" s="15">
        <v>243</v>
      </c>
      <c r="E83" s="15">
        <v>176</v>
      </c>
      <c r="F83" s="15">
        <v>188</v>
      </c>
      <c r="G83" s="30">
        <f t="shared" ref="G83:G88" si="19">+SUM(D83:F83)</f>
        <v>607</v>
      </c>
      <c r="H83" s="20">
        <v>207</v>
      </c>
      <c r="I83" s="20">
        <v>209</v>
      </c>
      <c r="J83" s="33">
        <v>195</v>
      </c>
      <c r="K83" s="30">
        <f t="shared" ref="K83:K88" si="20">SUM(H83:J83)</f>
        <v>611</v>
      </c>
      <c r="L83" s="15">
        <v>240</v>
      </c>
      <c r="M83" s="15">
        <v>219</v>
      </c>
      <c r="N83" s="15">
        <v>220</v>
      </c>
      <c r="O83" s="30">
        <f t="shared" ref="O83:O88" si="21">SUM(L83:N83)</f>
        <v>679</v>
      </c>
      <c r="P83" s="57"/>
      <c r="Q83" s="57"/>
      <c r="R83" s="57"/>
      <c r="S83" s="57">
        <f t="shared" ref="S83:S88" si="22">SUM(P83:R83)</f>
        <v>0</v>
      </c>
      <c r="T83" s="15">
        <f t="shared" ref="T83:T88" si="23">SUM(G83,O83,K83, S83)</f>
        <v>1897</v>
      </c>
    </row>
    <row r="84" spans="3:20" ht="15.75" x14ac:dyDescent="0.25">
      <c r="C84" s="4" t="s">
        <v>50</v>
      </c>
      <c r="D84" s="15">
        <v>2</v>
      </c>
      <c r="E84" s="15">
        <v>0</v>
      </c>
      <c r="F84" s="15">
        <v>1</v>
      </c>
      <c r="G84" s="30">
        <f t="shared" si="19"/>
        <v>3</v>
      </c>
      <c r="H84" s="27">
        <v>5</v>
      </c>
      <c r="I84" s="27">
        <v>2</v>
      </c>
      <c r="J84" s="34">
        <v>1</v>
      </c>
      <c r="K84" s="30">
        <f t="shared" si="20"/>
        <v>8</v>
      </c>
      <c r="L84" s="15">
        <v>1</v>
      </c>
      <c r="M84" s="15">
        <v>0</v>
      </c>
      <c r="N84" s="15">
        <v>1</v>
      </c>
      <c r="O84" s="30">
        <f t="shared" si="21"/>
        <v>2</v>
      </c>
      <c r="P84" s="72"/>
      <c r="Q84" s="72"/>
      <c r="R84" s="72"/>
      <c r="S84" s="57">
        <f t="shared" si="22"/>
        <v>0</v>
      </c>
      <c r="T84" s="15">
        <f t="shared" si="23"/>
        <v>13</v>
      </c>
    </row>
    <row r="85" spans="3:20" ht="15.75" x14ac:dyDescent="0.25">
      <c r="C85" s="4" t="s">
        <v>51</v>
      </c>
      <c r="D85" s="15">
        <v>3068</v>
      </c>
      <c r="E85" s="15">
        <v>2172</v>
      </c>
      <c r="F85" s="15">
        <v>1928</v>
      </c>
      <c r="G85" s="30">
        <f t="shared" si="19"/>
        <v>7168</v>
      </c>
      <c r="H85" s="27">
        <v>2016</v>
      </c>
      <c r="I85" s="27">
        <v>1817</v>
      </c>
      <c r="J85" s="35">
        <v>1876</v>
      </c>
      <c r="K85" s="30">
        <f t="shared" si="20"/>
        <v>5709</v>
      </c>
      <c r="L85" s="15">
        <v>1977</v>
      </c>
      <c r="M85" s="15">
        <v>1994</v>
      </c>
      <c r="N85" s="15">
        <v>1984</v>
      </c>
      <c r="O85" s="30">
        <f t="shared" si="21"/>
        <v>5955</v>
      </c>
      <c r="P85" s="72"/>
      <c r="Q85" s="72"/>
      <c r="R85" s="72"/>
      <c r="S85" s="57">
        <f t="shared" si="22"/>
        <v>0</v>
      </c>
      <c r="T85" s="15">
        <f t="shared" si="23"/>
        <v>18832</v>
      </c>
    </row>
    <row r="86" spans="3:20" ht="15.75" x14ac:dyDescent="0.25">
      <c r="C86" s="4" t="s">
        <v>52</v>
      </c>
      <c r="D86" s="15">
        <v>434</v>
      </c>
      <c r="E86" s="15">
        <v>330</v>
      </c>
      <c r="F86" s="15">
        <v>308</v>
      </c>
      <c r="G86" s="30">
        <f t="shared" si="19"/>
        <v>1072</v>
      </c>
      <c r="H86" s="20">
        <v>315</v>
      </c>
      <c r="I86" s="20">
        <v>317</v>
      </c>
      <c r="J86" s="36">
        <v>285</v>
      </c>
      <c r="K86" s="30">
        <f t="shared" si="20"/>
        <v>917</v>
      </c>
      <c r="L86" s="15">
        <v>311</v>
      </c>
      <c r="M86" s="15">
        <v>298</v>
      </c>
      <c r="N86" s="15">
        <v>291</v>
      </c>
      <c r="O86" s="30">
        <f t="shared" si="21"/>
        <v>900</v>
      </c>
      <c r="P86" s="60"/>
      <c r="Q86" s="60"/>
      <c r="R86" s="60"/>
      <c r="S86" s="57">
        <f t="shared" si="22"/>
        <v>0</v>
      </c>
      <c r="T86" s="15">
        <f t="shared" si="23"/>
        <v>2889</v>
      </c>
    </row>
    <row r="87" spans="3:20" ht="15.75" x14ac:dyDescent="0.25">
      <c r="C87" s="4" t="s">
        <v>53</v>
      </c>
      <c r="D87" s="15">
        <v>56</v>
      </c>
      <c r="E87" s="15">
        <v>46</v>
      </c>
      <c r="F87" s="15">
        <v>26</v>
      </c>
      <c r="G87" s="30">
        <f t="shared" si="19"/>
        <v>128</v>
      </c>
      <c r="H87" s="27">
        <v>38</v>
      </c>
      <c r="I87" s="27">
        <v>43</v>
      </c>
      <c r="J87" s="28">
        <v>29</v>
      </c>
      <c r="K87" s="30">
        <f t="shared" si="20"/>
        <v>110</v>
      </c>
      <c r="L87" s="15">
        <v>44</v>
      </c>
      <c r="M87" s="15">
        <v>33</v>
      </c>
      <c r="N87" s="15">
        <v>44</v>
      </c>
      <c r="O87" s="30">
        <f t="shared" si="21"/>
        <v>121</v>
      </c>
      <c r="P87" s="72"/>
      <c r="Q87" s="72"/>
      <c r="R87" s="72"/>
      <c r="S87" s="57">
        <f t="shared" si="22"/>
        <v>0</v>
      </c>
      <c r="T87" s="15">
        <f t="shared" si="23"/>
        <v>359</v>
      </c>
    </row>
    <row r="88" spans="3:20" ht="15.75" x14ac:dyDescent="0.25">
      <c r="C88" s="4" t="s">
        <v>54</v>
      </c>
      <c r="D88" s="15">
        <v>5</v>
      </c>
      <c r="E88" s="15">
        <v>4</v>
      </c>
      <c r="F88" s="15">
        <v>1</v>
      </c>
      <c r="G88" s="30">
        <f t="shared" si="19"/>
        <v>10</v>
      </c>
      <c r="H88" s="20">
        <v>6</v>
      </c>
      <c r="I88" s="20">
        <v>6</v>
      </c>
      <c r="J88" s="29">
        <v>5</v>
      </c>
      <c r="K88" s="30">
        <f t="shared" si="20"/>
        <v>17</v>
      </c>
      <c r="L88" s="15">
        <v>5</v>
      </c>
      <c r="M88" s="15">
        <v>2</v>
      </c>
      <c r="N88" s="15">
        <v>2</v>
      </c>
      <c r="O88" s="30">
        <f t="shared" si="21"/>
        <v>9</v>
      </c>
      <c r="P88" s="60"/>
      <c r="Q88" s="60"/>
      <c r="R88" s="60"/>
      <c r="S88" s="57">
        <f t="shared" si="22"/>
        <v>0</v>
      </c>
      <c r="T88" s="15">
        <f t="shared" si="23"/>
        <v>36</v>
      </c>
    </row>
    <row r="89" spans="3:20" ht="15.75" x14ac:dyDescent="0.25">
      <c r="C89" s="41" t="s">
        <v>59</v>
      </c>
      <c r="D89" s="15">
        <f t="shared" ref="D89:T89" si="24">SUM(D83:D88)</f>
        <v>3808</v>
      </c>
      <c r="E89" s="15">
        <f>SUM(E83:E88)</f>
        <v>2728</v>
      </c>
      <c r="F89" s="15">
        <f t="shared" si="24"/>
        <v>2452</v>
      </c>
      <c r="G89" s="30">
        <f t="shared" si="24"/>
        <v>8988</v>
      </c>
      <c r="H89" s="15">
        <f t="shared" si="24"/>
        <v>2587</v>
      </c>
      <c r="I89" s="15">
        <f t="shared" si="24"/>
        <v>2394</v>
      </c>
      <c r="J89" s="15">
        <f t="shared" si="24"/>
        <v>2391</v>
      </c>
      <c r="K89" s="30">
        <f t="shared" si="24"/>
        <v>7372</v>
      </c>
      <c r="L89" s="15">
        <f t="shared" si="24"/>
        <v>2578</v>
      </c>
      <c r="M89" s="15">
        <f t="shared" si="24"/>
        <v>2546</v>
      </c>
      <c r="N89" s="15">
        <f t="shared" si="24"/>
        <v>2542</v>
      </c>
      <c r="O89" s="30">
        <f t="shared" si="24"/>
        <v>7666</v>
      </c>
      <c r="P89" s="30">
        <f t="shared" si="24"/>
        <v>0</v>
      </c>
      <c r="Q89" s="30">
        <f t="shared" si="24"/>
        <v>0</v>
      </c>
      <c r="R89" s="30">
        <f t="shared" si="24"/>
        <v>0</v>
      </c>
      <c r="S89" s="30">
        <f t="shared" si="24"/>
        <v>0</v>
      </c>
      <c r="T89" s="30">
        <f t="shared" si="24"/>
        <v>24026</v>
      </c>
    </row>
    <row r="90" spans="3:20" ht="15.75" x14ac:dyDescent="0.25">
      <c r="C90" s="79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</row>
    <row r="91" spans="3:20" ht="16.5" thickBot="1" x14ac:dyDescent="0.3">
      <c r="C91" s="2"/>
      <c r="D91" s="3"/>
      <c r="E91" s="3"/>
      <c r="F91" s="3"/>
      <c r="G91" s="8"/>
      <c r="H91" s="3"/>
      <c r="I91" s="3"/>
      <c r="J91" s="3"/>
      <c r="K91" s="8"/>
      <c r="L91" s="3"/>
      <c r="M91" s="3"/>
      <c r="N91" s="3"/>
      <c r="O91" s="8"/>
      <c r="P91" s="70"/>
      <c r="Q91" s="70"/>
      <c r="R91" s="70"/>
      <c r="S91" s="71"/>
      <c r="T91" s="7"/>
    </row>
    <row r="92" spans="3:20" ht="15.75" x14ac:dyDescent="0.25">
      <c r="C92" s="114" t="s">
        <v>67</v>
      </c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6"/>
    </row>
    <row r="93" spans="3:20" ht="15.75" x14ac:dyDescent="0.25">
      <c r="C93" s="106" t="s">
        <v>61</v>
      </c>
      <c r="D93" s="108" t="s">
        <v>2</v>
      </c>
      <c r="E93" s="108"/>
      <c r="F93" s="108"/>
      <c r="G93" s="108"/>
      <c r="H93" s="108" t="s">
        <v>3</v>
      </c>
      <c r="I93" s="108"/>
      <c r="J93" s="108"/>
      <c r="K93" s="108"/>
      <c r="L93" s="108" t="s">
        <v>4</v>
      </c>
      <c r="M93" s="108"/>
      <c r="N93" s="108"/>
      <c r="O93" s="108"/>
      <c r="P93" s="108" t="s">
        <v>5</v>
      </c>
      <c r="Q93" s="108"/>
      <c r="R93" s="108"/>
      <c r="S93" s="108"/>
      <c r="T93" s="109" t="s">
        <v>6</v>
      </c>
    </row>
    <row r="94" spans="3:20" ht="16.5" thickBot="1" x14ac:dyDescent="0.3">
      <c r="C94" s="107"/>
      <c r="D94" s="40" t="s">
        <v>7</v>
      </c>
      <c r="E94" s="40" t="s">
        <v>8</v>
      </c>
      <c r="F94" s="40" t="s">
        <v>9</v>
      </c>
      <c r="G94" s="40" t="s">
        <v>10</v>
      </c>
      <c r="H94" s="40" t="s">
        <v>11</v>
      </c>
      <c r="I94" s="40" t="s">
        <v>12</v>
      </c>
      <c r="J94" s="40" t="s">
        <v>13</v>
      </c>
      <c r="K94" s="40" t="s">
        <v>14</v>
      </c>
      <c r="L94" s="40" t="s">
        <v>15</v>
      </c>
      <c r="M94" s="40" t="s">
        <v>16</v>
      </c>
      <c r="N94" s="40" t="s">
        <v>17</v>
      </c>
      <c r="O94" s="40" t="s">
        <v>18</v>
      </c>
      <c r="P94" s="40" t="s">
        <v>19</v>
      </c>
      <c r="Q94" s="40" t="s">
        <v>20</v>
      </c>
      <c r="R94" s="40" t="s">
        <v>21</v>
      </c>
      <c r="S94" s="40" t="s">
        <v>22</v>
      </c>
      <c r="T94" s="110"/>
    </row>
    <row r="95" spans="3:20" ht="15.75" x14ac:dyDescent="0.25">
      <c r="C95" s="4" t="s">
        <v>26</v>
      </c>
      <c r="D95" s="15">
        <v>190</v>
      </c>
      <c r="E95" s="15">
        <v>132</v>
      </c>
      <c r="F95" s="15">
        <v>138</v>
      </c>
      <c r="G95" s="30">
        <f t="shared" ref="G95:G100" si="25">+SUM(D95:F95)</f>
        <v>460</v>
      </c>
      <c r="H95" s="20">
        <v>154</v>
      </c>
      <c r="I95" s="20">
        <v>152</v>
      </c>
      <c r="J95" s="29">
        <v>146</v>
      </c>
      <c r="K95" s="30">
        <f t="shared" ref="K95:K100" si="26">SUM(H95:J95)</f>
        <v>452</v>
      </c>
      <c r="L95" s="15">
        <v>157</v>
      </c>
      <c r="M95" s="15">
        <v>157</v>
      </c>
      <c r="N95" s="15">
        <v>165</v>
      </c>
      <c r="O95" s="30">
        <f t="shared" ref="O95:O100" si="27">SUM(L95:N95)</f>
        <v>479</v>
      </c>
      <c r="P95" s="73"/>
      <c r="Q95" s="73"/>
      <c r="R95" s="73"/>
      <c r="S95" s="73">
        <f t="shared" ref="S95:S100" si="28">SUM(P95:R95)</f>
        <v>0</v>
      </c>
      <c r="T95" s="15">
        <f t="shared" ref="T95:T100" si="29">SUM(G95,O95,K95, S95)</f>
        <v>1391</v>
      </c>
    </row>
    <row r="96" spans="3:20" ht="15.75" x14ac:dyDescent="0.25">
      <c r="C96" s="4" t="s">
        <v>50</v>
      </c>
      <c r="D96" s="15">
        <v>0</v>
      </c>
      <c r="E96" s="15">
        <v>0</v>
      </c>
      <c r="F96" s="15">
        <v>0</v>
      </c>
      <c r="G96" s="30">
        <f t="shared" si="25"/>
        <v>0</v>
      </c>
      <c r="H96" s="15">
        <v>0</v>
      </c>
      <c r="I96" s="15">
        <v>0</v>
      </c>
      <c r="J96" s="15">
        <v>0</v>
      </c>
      <c r="K96" s="30">
        <f t="shared" si="26"/>
        <v>0</v>
      </c>
      <c r="L96" s="15">
        <v>0</v>
      </c>
      <c r="M96" s="15">
        <v>2</v>
      </c>
      <c r="N96" s="15">
        <v>0</v>
      </c>
      <c r="O96" s="30">
        <f t="shared" si="27"/>
        <v>2</v>
      </c>
      <c r="P96" s="58"/>
      <c r="Q96" s="58"/>
      <c r="R96" s="58"/>
      <c r="S96" s="57">
        <f t="shared" si="28"/>
        <v>0</v>
      </c>
      <c r="T96" s="15">
        <f t="shared" si="29"/>
        <v>2</v>
      </c>
    </row>
    <row r="97" spans="3:20" ht="15.75" x14ac:dyDescent="0.25">
      <c r="C97" s="4" t="s">
        <v>51</v>
      </c>
      <c r="D97" s="15">
        <v>1510</v>
      </c>
      <c r="E97" s="15">
        <v>1115</v>
      </c>
      <c r="F97" s="15">
        <v>1080</v>
      </c>
      <c r="G97" s="30">
        <f t="shared" si="25"/>
        <v>3705</v>
      </c>
      <c r="H97" s="27">
        <v>1018</v>
      </c>
      <c r="I97" s="27">
        <v>1001</v>
      </c>
      <c r="J97" s="28">
        <v>1088</v>
      </c>
      <c r="K97" s="30">
        <f t="shared" si="26"/>
        <v>3107</v>
      </c>
      <c r="L97" s="15">
        <v>1133</v>
      </c>
      <c r="M97" s="15">
        <v>1026</v>
      </c>
      <c r="N97" s="15">
        <v>1120</v>
      </c>
      <c r="O97" s="30">
        <f t="shared" si="27"/>
        <v>3279</v>
      </c>
      <c r="P97" s="58"/>
      <c r="Q97" s="58"/>
      <c r="R97" s="58"/>
      <c r="S97" s="57">
        <f t="shared" si="28"/>
        <v>0</v>
      </c>
      <c r="T97" s="15">
        <f t="shared" si="29"/>
        <v>10091</v>
      </c>
    </row>
    <row r="98" spans="3:20" ht="15.75" x14ac:dyDescent="0.25">
      <c r="C98" s="4" t="s">
        <v>52</v>
      </c>
      <c r="D98" s="15">
        <v>247</v>
      </c>
      <c r="E98" s="15">
        <v>170</v>
      </c>
      <c r="F98" s="15">
        <v>153</v>
      </c>
      <c r="G98" s="30">
        <f t="shared" si="25"/>
        <v>570</v>
      </c>
      <c r="H98" s="20">
        <v>155</v>
      </c>
      <c r="I98" s="20">
        <v>165</v>
      </c>
      <c r="J98" s="29">
        <v>179</v>
      </c>
      <c r="K98" s="30">
        <f t="shared" si="26"/>
        <v>499</v>
      </c>
      <c r="L98" s="15">
        <v>201</v>
      </c>
      <c r="M98" s="15">
        <v>181</v>
      </c>
      <c r="N98" s="15">
        <v>183</v>
      </c>
      <c r="O98" s="30">
        <f t="shared" si="27"/>
        <v>565</v>
      </c>
      <c r="P98" s="57"/>
      <c r="Q98" s="57"/>
      <c r="R98" s="57"/>
      <c r="S98" s="57">
        <f t="shared" si="28"/>
        <v>0</v>
      </c>
      <c r="T98" s="15">
        <f t="shared" si="29"/>
        <v>1634</v>
      </c>
    </row>
    <row r="99" spans="3:20" ht="15.75" x14ac:dyDescent="0.25">
      <c r="C99" s="4" t="s">
        <v>53</v>
      </c>
      <c r="D99" s="15">
        <v>50</v>
      </c>
      <c r="E99" s="15">
        <v>41</v>
      </c>
      <c r="F99" s="15">
        <v>25</v>
      </c>
      <c r="G99" s="30">
        <f t="shared" si="25"/>
        <v>116</v>
      </c>
      <c r="H99" s="27">
        <v>58</v>
      </c>
      <c r="I99" s="27">
        <v>25</v>
      </c>
      <c r="J99" s="28">
        <v>21</v>
      </c>
      <c r="K99" s="30">
        <f t="shared" si="26"/>
        <v>104</v>
      </c>
      <c r="L99" s="15">
        <v>29</v>
      </c>
      <c r="M99" s="15">
        <v>26</v>
      </c>
      <c r="N99" s="15">
        <v>40</v>
      </c>
      <c r="O99" s="30">
        <f t="shared" si="27"/>
        <v>95</v>
      </c>
      <c r="P99" s="58"/>
      <c r="Q99" s="58"/>
      <c r="R99" s="58"/>
      <c r="S99" s="57">
        <f t="shared" si="28"/>
        <v>0</v>
      </c>
      <c r="T99" s="15">
        <f t="shared" si="29"/>
        <v>315</v>
      </c>
    </row>
    <row r="100" spans="3:20" ht="15.75" x14ac:dyDescent="0.25">
      <c r="C100" s="4" t="s">
        <v>54</v>
      </c>
      <c r="D100" s="15">
        <v>2</v>
      </c>
      <c r="E100" s="15">
        <v>2</v>
      </c>
      <c r="F100" s="15">
        <v>2</v>
      </c>
      <c r="G100" s="30">
        <f t="shared" si="25"/>
        <v>6</v>
      </c>
      <c r="H100" s="20">
        <v>1</v>
      </c>
      <c r="I100" s="20">
        <v>2</v>
      </c>
      <c r="J100" s="29">
        <v>0</v>
      </c>
      <c r="K100" s="30">
        <f t="shared" si="26"/>
        <v>3</v>
      </c>
      <c r="L100" s="15">
        <v>1</v>
      </c>
      <c r="M100" s="15">
        <v>2</v>
      </c>
      <c r="N100" s="15">
        <v>1</v>
      </c>
      <c r="O100" s="30">
        <f t="shared" si="27"/>
        <v>4</v>
      </c>
      <c r="P100" s="57"/>
      <c r="Q100" s="57"/>
      <c r="R100" s="57"/>
      <c r="S100" s="57">
        <f t="shared" si="28"/>
        <v>0</v>
      </c>
      <c r="T100" s="15">
        <f t="shared" si="29"/>
        <v>13</v>
      </c>
    </row>
    <row r="101" spans="3:20" ht="15.75" x14ac:dyDescent="0.25">
      <c r="C101" s="41" t="s">
        <v>59</v>
      </c>
      <c r="D101" s="15">
        <f t="shared" ref="D101:T101" si="30">SUM(D95:D100)</f>
        <v>1999</v>
      </c>
      <c r="E101" s="15">
        <f t="shared" si="30"/>
        <v>1460</v>
      </c>
      <c r="F101" s="15">
        <f t="shared" si="30"/>
        <v>1398</v>
      </c>
      <c r="G101" s="30">
        <f t="shared" si="30"/>
        <v>4857</v>
      </c>
      <c r="H101" s="15">
        <f>SUM(H95:H100)</f>
        <v>1386</v>
      </c>
      <c r="I101" s="15">
        <f t="shared" si="30"/>
        <v>1345</v>
      </c>
      <c r="J101" s="15">
        <f t="shared" si="30"/>
        <v>1434</v>
      </c>
      <c r="K101" s="30">
        <f t="shared" si="30"/>
        <v>4165</v>
      </c>
      <c r="L101" s="15">
        <f t="shared" si="30"/>
        <v>1521</v>
      </c>
      <c r="M101" s="15">
        <f t="shared" si="30"/>
        <v>1394</v>
      </c>
      <c r="N101" s="15">
        <f t="shared" si="30"/>
        <v>1509</v>
      </c>
      <c r="O101" s="30">
        <f t="shared" si="30"/>
        <v>4424</v>
      </c>
      <c r="P101" s="30">
        <f t="shared" si="30"/>
        <v>0</v>
      </c>
      <c r="Q101" s="30">
        <f t="shared" si="30"/>
        <v>0</v>
      </c>
      <c r="R101" s="30">
        <f t="shared" si="30"/>
        <v>0</v>
      </c>
      <c r="S101" s="30">
        <f t="shared" si="30"/>
        <v>0</v>
      </c>
      <c r="T101" s="30">
        <f t="shared" si="30"/>
        <v>13446</v>
      </c>
    </row>
    <row r="102" spans="3:20" ht="15.75" x14ac:dyDescent="0.25">
      <c r="C102" s="79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</row>
    <row r="103" spans="3:20" ht="16.5" thickBot="1" x14ac:dyDescent="0.3">
      <c r="C103" s="79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103"/>
    </row>
    <row r="104" spans="3:20" ht="15.75" x14ac:dyDescent="0.25">
      <c r="C104" s="114" t="s">
        <v>68</v>
      </c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6"/>
    </row>
    <row r="105" spans="3:20" ht="15.75" x14ac:dyDescent="0.25">
      <c r="C105" s="106" t="s">
        <v>61</v>
      </c>
      <c r="D105" s="108" t="s">
        <v>2</v>
      </c>
      <c r="E105" s="108"/>
      <c r="F105" s="108"/>
      <c r="G105" s="108"/>
      <c r="H105" s="108" t="s">
        <v>3</v>
      </c>
      <c r="I105" s="108"/>
      <c r="J105" s="108"/>
      <c r="K105" s="108"/>
      <c r="L105" s="108" t="s">
        <v>4</v>
      </c>
      <c r="M105" s="108"/>
      <c r="N105" s="108"/>
      <c r="O105" s="108"/>
      <c r="P105" s="108" t="s">
        <v>5</v>
      </c>
      <c r="Q105" s="108"/>
      <c r="R105" s="108"/>
      <c r="S105" s="108"/>
      <c r="T105" s="109" t="s">
        <v>6</v>
      </c>
    </row>
    <row r="106" spans="3:20" ht="16.5" thickBot="1" x14ac:dyDescent="0.3">
      <c r="C106" s="107"/>
      <c r="D106" s="40" t="s">
        <v>7</v>
      </c>
      <c r="E106" s="40" t="s">
        <v>8</v>
      </c>
      <c r="F106" s="40" t="s">
        <v>9</v>
      </c>
      <c r="G106" s="40" t="s">
        <v>10</v>
      </c>
      <c r="H106" s="40" t="s">
        <v>11</v>
      </c>
      <c r="I106" s="40" t="s">
        <v>12</v>
      </c>
      <c r="J106" s="40" t="s">
        <v>13</v>
      </c>
      <c r="K106" s="40" t="s">
        <v>14</v>
      </c>
      <c r="L106" s="40" t="s">
        <v>15</v>
      </c>
      <c r="M106" s="40" t="s">
        <v>16</v>
      </c>
      <c r="N106" s="40" t="s">
        <v>17</v>
      </c>
      <c r="O106" s="40" t="s">
        <v>18</v>
      </c>
      <c r="P106" s="40" t="s">
        <v>19</v>
      </c>
      <c r="Q106" s="40" t="s">
        <v>20</v>
      </c>
      <c r="R106" s="40" t="s">
        <v>21</v>
      </c>
      <c r="S106" s="40" t="s">
        <v>22</v>
      </c>
      <c r="T106" s="110"/>
    </row>
    <row r="107" spans="3:20" ht="15.75" x14ac:dyDescent="0.25">
      <c r="C107" s="5" t="s">
        <v>23</v>
      </c>
      <c r="D107" s="25">
        <v>1039</v>
      </c>
      <c r="E107" s="25">
        <v>1035</v>
      </c>
      <c r="F107" s="25">
        <v>1007</v>
      </c>
      <c r="G107" s="26">
        <f>+SUM(D107:F107)</f>
        <v>3081</v>
      </c>
      <c r="H107" s="20">
        <v>1069</v>
      </c>
      <c r="I107" s="20">
        <v>1023</v>
      </c>
      <c r="J107" s="29">
        <v>1081</v>
      </c>
      <c r="K107" s="26">
        <f>SUM(H107:J107)</f>
        <v>3173</v>
      </c>
      <c r="L107" s="25">
        <v>1162</v>
      </c>
      <c r="M107" s="25">
        <v>1080</v>
      </c>
      <c r="N107" s="25">
        <v>890</v>
      </c>
      <c r="O107" s="26">
        <f>SUM(L107:N107)</f>
        <v>3132</v>
      </c>
      <c r="P107" s="57"/>
      <c r="Q107" s="57"/>
      <c r="R107" s="57"/>
      <c r="S107" s="57">
        <f>SUM(P107:R107)</f>
        <v>0</v>
      </c>
      <c r="T107" s="25">
        <f t="shared" ref="T107:T117" si="31">SUM(G107,O107,K107, S107)</f>
        <v>9386</v>
      </c>
    </row>
    <row r="108" spans="3:20" ht="15.75" x14ac:dyDescent="0.25">
      <c r="C108" s="4" t="s">
        <v>24</v>
      </c>
      <c r="D108" s="25">
        <v>878</v>
      </c>
      <c r="E108" s="25">
        <v>187</v>
      </c>
      <c r="F108" s="25">
        <v>944</v>
      </c>
      <c r="G108" s="26">
        <f t="shared" ref="G108:G117" si="32">+SUM(D108:F108)</f>
        <v>2009</v>
      </c>
      <c r="H108" s="86">
        <v>963</v>
      </c>
      <c r="I108" s="86">
        <v>975</v>
      </c>
      <c r="J108" s="98">
        <v>941</v>
      </c>
      <c r="K108" s="26">
        <f t="shared" ref="K108:K117" si="33">SUM(H108:J108)</f>
        <v>2879</v>
      </c>
      <c r="L108" s="25">
        <v>1066</v>
      </c>
      <c r="M108" s="25">
        <v>1048</v>
      </c>
      <c r="N108" s="25">
        <v>966</v>
      </c>
      <c r="O108" s="26">
        <f t="shared" ref="O108:O117" si="34">SUM(L108:N108)</f>
        <v>3080</v>
      </c>
      <c r="P108" s="57"/>
      <c r="Q108" s="57"/>
      <c r="R108" s="57"/>
      <c r="S108" s="57">
        <f t="shared" ref="S108:S117" si="35">SUM(P108:R108)</f>
        <v>0</v>
      </c>
      <c r="T108" s="25">
        <f t="shared" si="31"/>
        <v>7968</v>
      </c>
    </row>
    <row r="109" spans="3:20" ht="15.75" x14ac:dyDescent="0.25">
      <c r="C109" s="4" t="s">
        <v>26</v>
      </c>
      <c r="D109" s="25">
        <v>67</v>
      </c>
      <c r="E109" s="25">
        <v>44</v>
      </c>
      <c r="F109" s="25">
        <v>54</v>
      </c>
      <c r="G109" s="26">
        <f t="shared" si="32"/>
        <v>165</v>
      </c>
      <c r="H109" s="86">
        <v>52</v>
      </c>
      <c r="I109" s="86">
        <v>56</v>
      </c>
      <c r="J109" s="98">
        <v>44</v>
      </c>
      <c r="K109" s="26">
        <f t="shared" si="33"/>
        <v>152</v>
      </c>
      <c r="L109" s="25">
        <v>46</v>
      </c>
      <c r="M109" s="25">
        <v>76</v>
      </c>
      <c r="N109" s="25">
        <v>60</v>
      </c>
      <c r="O109" s="26">
        <f t="shared" si="34"/>
        <v>182</v>
      </c>
      <c r="P109" s="57"/>
      <c r="Q109" s="57"/>
      <c r="R109" s="57"/>
      <c r="S109" s="57">
        <f>SUM(P109:R109)</f>
        <v>0</v>
      </c>
      <c r="T109" s="25">
        <f t="shared" si="31"/>
        <v>499</v>
      </c>
    </row>
    <row r="110" spans="3:20" ht="15.75" x14ac:dyDescent="0.25">
      <c r="C110" s="4" t="s">
        <v>49</v>
      </c>
      <c r="D110" s="25">
        <v>1055</v>
      </c>
      <c r="E110" s="25">
        <v>811</v>
      </c>
      <c r="F110" s="25">
        <v>777</v>
      </c>
      <c r="G110" s="26">
        <f t="shared" si="32"/>
        <v>2643</v>
      </c>
      <c r="H110" s="99">
        <v>62</v>
      </c>
      <c r="I110" s="99">
        <v>47</v>
      </c>
      <c r="J110" s="100">
        <v>53</v>
      </c>
      <c r="K110" s="26">
        <f t="shared" si="33"/>
        <v>162</v>
      </c>
      <c r="L110" s="25">
        <v>63</v>
      </c>
      <c r="M110" s="25">
        <v>61</v>
      </c>
      <c r="N110" s="25">
        <v>35</v>
      </c>
      <c r="O110" s="26">
        <f t="shared" si="34"/>
        <v>159</v>
      </c>
      <c r="P110" s="57"/>
      <c r="Q110" s="57"/>
      <c r="R110" s="57"/>
      <c r="S110" s="57">
        <f t="shared" si="35"/>
        <v>0</v>
      </c>
      <c r="T110" s="25">
        <f t="shared" si="31"/>
        <v>2964</v>
      </c>
    </row>
    <row r="111" spans="3:20" ht="15.75" x14ac:dyDescent="0.25">
      <c r="C111" s="4" t="s">
        <v>50</v>
      </c>
      <c r="D111" s="25">
        <v>0</v>
      </c>
      <c r="E111" s="25">
        <v>0</v>
      </c>
      <c r="F111" s="25">
        <v>1</v>
      </c>
      <c r="G111" s="26">
        <f t="shared" si="32"/>
        <v>1</v>
      </c>
      <c r="H111" s="99">
        <v>0</v>
      </c>
      <c r="I111" s="85">
        <v>0</v>
      </c>
      <c r="J111" s="100">
        <v>0</v>
      </c>
      <c r="K111" s="26">
        <f t="shared" si="33"/>
        <v>0</v>
      </c>
      <c r="L111" s="25">
        <v>0</v>
      </c>
      <c r="M111" s="25">
        <v>0</v>
      </c>
      <c r="N111" s="25">
        <v>0</v>
      </c>
      <c r="O111" s="26">
        <f t="shared" si="34"/>
        <v>0</v>
      </c>
      <c r="P111" s="57"/>
      <c r="Q111" s="57"/>
      <c r="R111" s="57"/>
      <c r="S111" s="57">
        <f t="shared" si="35"/>
        <v>0</v>
      </c>
      <c r="T111" s="25">
        <f t="shared" si="31"/>
        <v>1</v>
      </c>
    </row>
    <row r="112" spans="3:20" ht="15.75" x14ac:dyDescent="0.25">
      <c r="C112" s="4" t="s">
        <v>51</v>
      </c>
      <c r="D112" s="25">
        <v>935</v>
      </c>
      <c r="E112" s="25">
        <v>717</v>
      </c>
      <c r="F112" s="25">
        <v>680</v>
      </c>
      <c r="G112" s="26">
        <f t="shared" si="32"/>
        <v>2332</v>
      </c>
      <c r="H112" s="27">
        <v>633</v>
      </c>
      <c r="I112" s="27">
        <v>622</v>
      </c>
      <c r="J112" s="28">
        <v>622</v>
      </c>
      <c r="K112" s="26">
        <f t="shared" si="33"/>
        <v>1877</v>
      </c>
      <c r="L112" s="25">
        <v>702</v>
      </c>
      <c r="M112" s="25">
        <v>687</v>
      </c>
      <c r="N112" s="25">
        <v>673</v>
      </c>
      <c r="O112" s="26">
        <f t="shared" si="34"/>
        <v>2062</v>
      </c>
      <c r="P112" s="58"/>
      <c r="Q112" s="58"/>
      <c r="R112" s="58"/>
      <c r="S112" s="57">
        <f t="shared" si="35"/>
        <v>0</v>
      </c>
      <c r="T112" s="25">
        <f t="shared" si="31"/>
        <v>6271</v>
      </c>
    </row>
    <row r="113" spans="3:20" ht="15.75" x14ac:dyDescent="0.25">
      <c r="C113" s="4" t="s">
        <v>52</v>
      </c>
      <c r="D113" s="25">
        <v>60</v>
      </c>
      <c r="E113" s="25">
        <v>41</v>
      </c>
      <c r="F113" s="25">
        <v>43</v>
      </c>
      <c r="G113" s="26">
        <f t="shared" si="32"/>
        <v>144</v>
      </c>
      <c r="H113" s="20">
        <v>46</v>
      </c>
      <c r="I113" s="20">
        <v>41</v>
      </c>
      <c r="J113" s="29">
        <v>36</v>
      </c>
      <c r="K113" s="26">
        <f t="shared" si="33"/>
        <v>123</v>
      </c>
      <c r="L113" s="25">
        <v>41</v>
      </c>
      <c r="M113" s="25">
        <v>48</v>
      </c>
      <c r="N113" s="25">
        <v>42</v>
      </c>
      <c r="O113" s="26">
        <f t="shared" si="34"/>
        <v>131</v>
      </c>
      <c r="P113" s="57"/>
      <c r="Q113" s="57"/>
      <c r="R113" s="57"/>
      <c r="S113" s="57">
        <f t="shared" si="35"/>
        <v>0</v>
      </c>
      <c r="T113" s="25">
        <f t="shared" si="31"/>
        <v>398</v>
      </c>
    </row>
    <row r="114" spans="3:20" ht="15.75" x14ac:dyDescent="0.25">
      <c r="C114" s="4" t="s">
        <v>53</v>
      </c>
      <c r="D114" s="25">
        <v>9</v>
      </c>
      <c r="E114" s="25">
        <v>8</v>
      </c>
      <c r="F114" s="25">
        <v>4</v>
      </c>
      <c r="G114" s="26">
        <f t="shared" si="32"/>
        <v>21</v>
      </c>
      <c r="H114" s="27">
        <v>5</v>
      </c>
      <c r="I114" s="27">
        <v>4</v>
      </c>
      <c r="J114" s="28">
        <v>2</v>
      </c>
      <c r="K114" s="26">
        <f t="shared" si="33"/>
        <v>11</v>
      </c>
      <c r="L114" s="25">
        <v>7</v>
      </c>
      <c r="M114" s="25">
        <v>6</v>
      </c>
      <c r="N114" s="25">
        <v>5</v>
      </c>
      <c r="O114" s="26">
        <f t="shared" si="34"/>
        <v>18</v>
      </c>
      <c r="P114" s="57"/>
      <c r="Q114" s="57"/>
      <c r="R114" s="57"/>
      <c r="S114" s="57">
        <f t="shared" si="35"/>
        <v>0</v>
      </c>
      <c r="T114" s="25">
        <f t="shared" si="31"/>
        <v>50</v>
      </c>
    </row>
    <row r="115" spans="3:20" ht="15.75" x14ac:dyDescent="0.25">
      <c r="C115" s="4" t="s">
        <v>54</v>
      </c>
      <c r="D115" s="25">
        <v>1</v>
      </c>
      <c r="E115" s="25">
        <v>1</v>
      </c>
      <c r="F115" s="25">
        <v>0</v>
      </c>
      <c r="G115" s="26">
        <f t="shared" si="32"/>
        <v>2</v>
      </c>
      <c r="H115" s="25">
        <v>0</v>
      </c>
      <c r="I115" s="20">
        <v>0</v>
      </c>
      <c r="J115" s="25">
        <v>0</v>
      </c>
      <c r="K115" s="26">
        <f t="shared" si="33"/>
        <v>0</v>
      </c>
      <c r="L115" s="25">
        <v>4</v>
      </c>
      <c r="M115" s="25">
        <v>1</v>
      </c>
      <c r="N115" s="25">
        <v>0</v>
      </c>
      <c r="O115" s="26">
        <f t="shared" si="34"/>
        <v>5</v>
      </c>
      <c r="P115" s="57"/>
      <c r="Q115" s="57"/>
      <c r="R115" s="57"/>
      <c r="S115" s="57">
        <f t="shared" si="35"/>
        <v>0</v>
      </c>
      <c r="T115" s="25">
        <f t="shared" si="31"/>
        <v>7</v>
      </c>
    </row>
    <row r="116" spans="3:20" ht="15.75" x14ac:dyDescent="0.25">
      <c r="C116" s="4" t="s">
        <v>57</v>
      </c>
      <c r="D116" s="25">
        <v>2</v>
      </c>
      <c r="E116" s="25">
        <v>3</v>
      </c>
      <c r="F116" s="25">
        <v>2</v>
      </c>
      <c r="G116" s="26">
        <f t="shared" si="32"/>
        <v>7</v>
      </c>
      <c r="H116" s="27">
        <v>42</v>
      </c>
      <c r="I116" s="27">
        <v>75</v>
      </c>
      <c r="J116" s="43">
        <v>69</v>
      </c>
      <c r="K116" s="26">
        <f t="shared" si="33"/>
        <v>186</v>
      </c>
      <c r="L116" s="25">
        <v>69</v>
      </c>
      <c r="M116" s="25">
        <v>61</v>
      </c>
      <c r="N116" s="25">
        <v>56</v>
      </c>
      <c r="O116" s="26">
        <f t="shared" si="34"/>
        <v>186</v>
      </c>
      <c r="P116" s="57"/>
      <c r="Q116" s="57"/>
      <c r="R116" s="57"/>
      <c r="S116" s="57">
        <f t="shared" si="35"/>
        <v>0</v>
      </c>
      <c r="T116" s="25">
        <f t="shared" si="31"/>
        <v>379</v>
      </c>
    </row>
    <row r="117" spans="3:20" ht="15.75" x14ac:dyDescent="0.25">
      <c r="C117" s="4" t="s">
        <v>58</v>
      </c>
      <c r="D117" s="25">
        <v>176</v>
      </c>
      <c r="E117" s="25">
        <v>135</v>
      </c>
      <c r="F117" s="25">
        <v>213</v>
      </c>
      <c r="G117" s="26">
        <f t="shared" si="32"/>
        <v>524</v>
      </c>
      <c r="H117" s="27">
        <v>330</v>
      </c>
      <c r="I117" s="27">
        <v>272</v>
      </c>
      <c r="J117" s="25">
        <v>326</v>
      </c>
      <c r="K117" s="26">
        <f t="shared" si="33"/>
        <v>928</v>
      </c>
      <c r="L117" s="25">
        <v>342</v>
      </c>
      <c r="M117" s="25">
        <v>315</v>
      </c>
      <c r="N117" s="25">
        <v>266</v>
      </c>
      <c r="O117" s="26">
        <f t="shared" si="34"/>
        <v>923</v>
      </c>
      <c r="P117" s="58"/>
      <c r="Q117" s="58"/>
      <c r="R117" s="58"/>
      <c r="S117" s="57">
        <f t="shared" si="35"/>
        <v>0</v>
      </c>
      <c r="T117" s="25">
        <f t="shared" si="31"/>
        <v>2375</v>
      </c>
    </row>
    <row r="118" spans="3:20" ht="15.75" x14ac:dyDescent="0.25">
      <c r="C118" s="41" t="s">
        <v>59</v>
      </c>
      <c r="D118" s="25">
        <f>SUM(D107:D117)</f>
        <v>4222</v>
      </c>
      <c r="E118" s="25">
        <f t="shared" ref="E118:O118" si="36">SUM(E107:E117)</f>
        <v>2982</v>
      </c>
      <c r="F118" s="25">
        <f t="shared" si="36"/>
        <v>3725</v>
      </c>
      <c r="G118" s="26">
        <f t="shared" si="36"/>
        <v>10929</v>
      </c>
      <c r="H118" s="25">
        <f t="shared" si="36"/>
        <v>3202</v>
      </c>
      <c r="I118" s="25">
        <f t="shared" si="36"/>
        <v>3115</v>
      </c>
      <c r="J118" s="25">
        <f t="shared" si="36"/>
        <v>3174</v>
      </c>
      <c r="K118" s="26">
        <f t="shared" si="36"/>
        <v>9491</v>
      </c>
      <c r="L118" s="25">
        <f t="shared" si="36"/>
        <v>3502</v>
      </c>
      <c r="M118" s="25">
        <f t="shared" si="36"/>
        <v>3383</v>
      </c>
      <c r="N118" s="25">
        <f t="shared" si="36"/>
        <v>2993</v>
      </c>
      <c r="O118" s="26">
        <f t="shared" si="36"/>
        <v>9878</v>
      </c>
      <c r="P118" s="44">
        <f>SUM(P107:P117)</f>
        <v>0</v>
      </c>
      <c r="Q118" s="44">
        <f>SUM(Q107:Q117)</f>
        <v>0</v>
      </c>
      <c r="R118" s="44">
        <f>SUM(R107:R117)</f>
        <v>0</v>
      </c>
      <c r="S118" s="26">
        <f>SUM(S107:S117)</f>
        <v>0</v>
      </c>
      <c r="T118" s="26">
        <f>SUM(T107:T117)</f>
        <v>30298</v>
      </c>
    </row>
    <row r="119" spans="3:20" ht="15.75" x14ac:dyDescent="0.25">
      <c r="C119" s="79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2"/>
      <c r="Q119" s="82"/>
      <c r="R119" s="82"/>
      <c r="S119" s="80"/>
      <c r="T119" s="80"/>
    </row>
    <row r="120" spans="3:20" ht="15.75" x14ac:dyDescent="0.25">
      <c r="C120" s="79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2"/>
      <c r="Q120" s="82"/>
      <c r="R120" s="82"/>
      <c r="S120" s="80"/>
      <c r="T120" s="80"/>
    </row>
    <row r="121" spans="3:20" ht="16.5" thickBot="1" x14ac:dyDescent="0.3">
      <c r="C121" s="2"/>
      <c r="D121" s="3"/>
      <c r="E121" s="3"/>
      <c r="F121" s="3"/>
      <c r="G121" s="8"/>
      <c r="H121" s="3"/>
      <c r="I121" s="3"/>
      <c r="J121" s="3"/>
      <c r="K121" s="8"/>
      <c r="L121" s="3"/>
      <c r="M121" s="3"/>
      <c r="N121" s="3"/>
      <c r="O121" s="8"/>
      <c r="P121" s="70"/>
      <c r="Q121" s="70"/>
      <c r="R121" s="70"/>
      <c r="S121" s="71"/>
      <c r="T121" s="7"/>
    </row>
    <row r="122" spans="3:20" ht="15.75" x14ac:dyDescent="0.25">
      <c r="C122" s="114" t="s">
        <v>69</v>
      </c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6"/>
    </row>
    <row r="123" spans="3:20" ht="15.75" x14ac:dyDescent="0.25">
      <c r="C123" s="106" t="s">
        <v>61</v>
      </c>
      <c r="D123" s="108" t="s">
        <v>2</v>
      </c>
      <c r="E123" s="108"/>
      <c r="F123" s="108"/>
      <c r="G123" s="108"/>
      <c r="H123" s="108" t="s">
        <v>3</v>
      </c>
      <c r="I123" s="108"/>
      <c r="J123" s="108"/>
      <c r="K123" s="108"/>
      <c r="L123" s="108" t="s">
        <v>4</v>
      </c>
      <c r="M123" s="108"/>
      <c r="N123" s="108"/>
      <c r="O123" s="108"/>
      <c r="P123" s="108" t="s">
        <v>5</v>
      </c>
      <c r="Q123" s="108"/>
      <c r="R123" s="108"/>
      <c r="S123" s="108"/>
      <c r="T123" s="109" t="s">
        <v>6</v>
      </c>
    </row>
    <row r="124" spans="3:20" ht="16.5" thickBot="1" x14ac:dyDescent="0.3">
      <c r="C124" s="107"/>
      <c r="D124" s="40" t="s">
        <v>7</v>
      </c>
      <c r="E124" s="40" t="s">
        <v>8</v>
      </c>
      <c r="F124" s="40" t="s">
        <v>9</v>
      </c>
      <c r="G124" s="40" t="s">
        <v>10</v>
      </c>
      <c r="H124" s="40" t="s">
        <v>11</v>
      </c>
      <c r="I124" s="40" t="s">
        <v>12</v>
      </c>
      <c r="J124" s="40" t="s">
        <v>13</v>
      </c>
      <c r="K124" s="40" t="s">
        <v>14</v>
      </c>
      <c r="L124" s="40" t="s">
        <v>15</v>
      </c>
      <c r="M124" s="40" t="s">
        <v>16</v>
      </c>
      <c r="N124" s="40" t="s">
        <v>17</v>
      </c>
      <c r="O124" s="40" t="s">
        <v>18</v>
      </c>
      <c r="P124" s="40" t="s">
        <v>19</v>
      </c>
      <c r="Q124" s="40" t="s">
        <v>20</v>
      </c>
      <c r="R124" s="40" t="s">
        <v>21</v>
      </c>
      <c r="S124" s="40" t="s">
        <v>22</v>
      </c>
      <c r="T124" s="110"/>
    </row>
    <row r="125" spans="3:20" ht="15.75" x14ac:dyDescent="0.25">
      <c r="C125" s="5" t="s">
        <v>23</v>
      </c>
      <c r="D125" s="25">
        <v>1317</v>
      </c>
      <c r="E125" s="25">
        <v>1276</v>
      </c>
      <c r="F125" s="25">
        <v>1246</v>
      </c>
      <c r="G125" s="26">
        <f>+SUM(D125:F125)</f>
        <v>3839</v>
      </c>
      <c r="H125" s="20">
        <v>1345</v>
      </c>
      <c r="I125" s="20">
        <v>1288</v>
      </c>
      <c r="J125" s="29">
        <v>1165</v>
      </c>
      <c r="K125" s="26">
        <f>SUM(H125:J125)</f>
        <v>3798</v>
      </c>
      <c r="L125" s="25">
        <v>1541</v>
      </c>
      <c r="M125" s="25">
        <v>1227</v>
      </c>
      <c r="N125" s="25">
        <v>1189</v>
      </c>
      <c r="O125" s="26">
        <f>SUM(L125:N125)</f>
        <v>3957</v>
      </c>
      <c r="P125" s="57"/>
      <c r="Q125" s="57"/>
      <c r="R125" s="57"/>
      <c r="S125" s="57">
        <f>SUM(P125:R125)</f>
        <v>0</v>
      </c>
      <c r="T125" s="25">
        <f>SUM(G125,O125,K125, S125)</f>
        <v>11594</v>
      </c>
    </row>
    <row r="126" spans="3:20" ht="15.75" x14ac:dyDescent="0.25">
      <c r="C126" s="4" t="s">
        <v>24</v>
      </c>
      <c r="D126" s="25">
        <v>949</v>
      </c>
      <c r="E126" s="25">
        <v>1071</v>
      </c>
      <c r="F126" s="25">
        <v>993</v>
      </c>
      <c r="G126" s="26">
        <f t="shared" ref="G126:G135" si="37">+SUM(D126:F126)</f>
        <v>3013</v>
      </c>
      <c r="H126" s="86">
        <v>1124</v>
      </c>
      <c r="I126" s="86">
        <v>1131</v>
      </c>
      <c r="J126" s="98">
        <v>996</v>
      </c>
      <c r="K126" s="26">
        <f t="shared" ref="K126:K140" si="38">SUM(H126:J126)</f>
        <v>3251</v>
      </c>
      <c r="L126" s="25">
        <v>1192</v>
      </c>
      <c r="M126" s="25">
        <v>1156</v>
      </c>
      <c r="N126" s="25">
        <v>1057</v>
      </c>
      <c r="O126" s="26">
        <f t="shared" ref="O126:O140" si="39">SUM(L126:N126)</f>
        <v>3405</v>
      </c>
      <c r="P126" s="57"/>
      <c r="Q126" s="57"/>
      <c r="R126" s="57"/>
      <c r="S126" s="57">
        <f t="shared" ref="S126:S140" si="40">SUM(P126:R126)</f>
        <v>0</v>
      </c>
      <c r="T126" s="25">
        <f t="shared" ref="T126:T134" si="41">SUM(G126,O126,K126, S126)</f>
        <v>9669</v>
      </c>
    </row>
    <row r="127" spans="3:20" ht="15.75" x14ac:dyDescent="0.25">
      <c r="C127" s="4" t="s">
        <v>49</v>
      </c>
      <c r="D127" s="25">
        <v>3951</v>
      </c>
      <c r="E127" s="25">
        <v>2956</v>
      </c>
      <c r="F127" s="25">
        <v>2828</v>
      </c>
      <c r="G127" s="26">
        <f>+SUM(D127:F127)</f>
        <v>9735</v>
      </c>
      <c r="H127" s="99">
        <v>26</v>
      </c>
      <c r="I127" s="99">
        <v>36</v>
      </c>
      <c r="J127" s="100">
        <v>33</v>
      </c>
      <c r="K127" s="26">
        <f>SUM(H127:J127)</f>
        <v>95</v>
      </c>
      <c r="L127" s="25">
        <v>45</v>
      </c>
      <c r="M127">
        <v>28</v>
      </c>
      <c r="N127" s="25">
        <v>42</v>
      </c>
      <c r="O127" s="26">
        <f>SUM(L127:N127)</f>
        <v>115</v>
      </c>
      <c r="P127" s="57"/>
      <c r="Q127" s="57"/>
      <c r="R127" s="57"/>
      <c r="S127" s="57">
        <f>SUM(P127:R127)</f>
        <v>0</v>
      </c>
      <c r="T127" s="25">
        <f>SUM(G127,O127,K127, S127)</f>
        <v>9945</v>
      </c>
    </row>
    <row r="128" spans="3:20" ht="15.75" x14ac:dyDescent="0.25">
      <c r="C128" s="4" t="s">
        <v>26</v>
      </c>
      <c r="D128" s="25">
        <v>202</v>
      </c>
      <c r="E128" s="25">
        <v>119</v>
      </c>
      <c r="F128" s="25">
        <v>176</v>
      </c>
      <c r="G128" s="26">
        <f t="shared" si="37"/>
        <v>497</v>
      </c>
      <c r="H128" s="20">
        <v>169</v>
      </c>
      <c r="I128" s="20">
        <v>171</v>
      </c>
      <c r="J128" s="29">
        <v>169</v>
      </c>
      <c r="K128" s="26">
        <f t="shared" si="38"/>
        <v>509</v>
      </c>
      <c r="L128" s="25">
        <v>3062</v>
      </c>
      <c r="M128" s="25">
        <v>167</v>
      </c>
      <c r="N128" s="25">
        <v>163</v>
      </c>
      <c r="O128" s="26">
        <f t="shared" si="39"/>
        <v>3392</v>
      </c>
      <c r="P128" s="57"/>
      <c r="Q128" s="57"/>
      <c r="R128" s="57"/>
      <c r="S128" s="57">
        <f>SUM(P128:R128)</f>
        <v>0</v>
      </c>
      <c r="T128" s="25">
        <f t="shared" si="41"/>
        <v>4398</v>
      </c>
    </row>
    <row r="129" spans="3:20" ht="15.75" x14ac:dyDescent="0.25">
      <c r="C129" s="4" t="s">
        <v>36</v>
      </c>
      <c r="D129" s="25">
        <v>13</v>
      </c>
      <c r="E129" s="25">
        <v>23</v>
      </c>
      <c r="F129" s="25">
        <v>20</v>
      </c>
      <c r="G129" s="26">
        <f t="shared" si="37"/>
        <v>56</v>
      </c>
      <c r="H129" s="20">
        <v>14</v>
      </c>
      <c r="I129" s="20">
        <v>13</v>
      </c>
      <c r="J129" s="29">
        <v>16</v>
      </c>
      <c r="K129" s="26">
        <f t="shared" si="38"/>
        <v>43</v>
      </c>
      <c r="L129" s="25">
        <v>11</v>
      </c>
      <c r="M129" s="25">
        <v>16</v>
      </c>
      <c r="N129" s="25">
        <v>10</v>
      </c>
      <c r="O129" s="26">
        <f t="shared" si="39"/>
        <v>37</v>
      </c>
      <c r="P129" s="57"/>
      <c r="Q129" s="57"/>
      <c r="R129" s="57"/>
      <c r="S129" s="57">
        <f>SUM(P129:R129)</f>
        <v>0</v>
      </c>
      <c r="T129" s="25">
        <f t="shared" si="41"/>
        <v>136</v>
      </c>
    </row>
    <row r="130" spans="3:20" ht="15.75" x14ac:dyDescent="0.25">
      <c r="C130" s="4" t="s">
        <v>50</v>
      </c>
      <c r="D130" s="25">
        <v>1</v>
      </c>
      <c r="E130" s="25">
        <v>0</v>
      </c>
      <c r="F130" s="25">
        <v>2</v>
      </c>
      <c r="G130" s="26">
        <f t="shared" si="37"/>
        <v>3</v>
      </c>
      <c r="H130" s="27">
        <v>0</v>
      </c>
      <c r="I130" s="25">
        <v>2</v>
      </c>
      <c r="J130" s="28">
        <v>0</v>
      </c>
      <c r="K130" s="26">
        <f t="shared" si="38"/>
        <v>2</v>
      </c>
      <c r="L130" s="25">
        <v>0</v>
      </c>
      <c r="M130" s="25">
        <v>0</v>
      </c>
      <c r="N130" s="25">
        <v>0</v>
      </c>
      <c r="O130" s="26">
        <f t="shared" si="39"/>
        <v>0</v>
      </c>
      <c r="P130" s="58"/>
      <c r="Q130" s="58"/>
      <c r="R130" s="58"/>
      <c r="S130" s="57">
        <f t="shared" si="40"/>
        <v>0</v>
      </c>
      <c r="T130" s="25">
        <f t="shared" si="41"/>
        <v>5</v>
      </c>
    </row>
    <row r="131" spans="3:20" ht="15.75" x14ac:dyDescent="0.25">
      <c r="C131" s="4" t="s">
        <v>51</v>
      </c>
      <c r="D131" s="25">
        <v>3425</v>
      </c>
      <c r="E131" s="25">
        <v>2543</v>
      </c>
      <c r="F131" s="25">
        <v>2468</v>
      </c>
      <c r="G131" s="26">
        <f t="shared" si="37"/>
        <v>8436</v>
      </c>
      <c r="H131" s="27">
        <v>2451</v>
      </c>
      <c r="I131" s="27">
        <v>2371</v>
      </c>
      <c r="J131" s="28">
        <v>2187</v>
      </c>
      <c r="K131" s="26">
        <f t="shared" si="38"/>
        <v>7009</v>
      </c>
      <c r="L131" s="25">
        <v>2655</v>
      </c>
      <c r="M131" s="25">
        <v>2275</v>
      </c>
      <c r="N131" s="25">
        <v>2370</v>
      </c>
      <c r="O131" s="26">
        <f t="shared" si="39"/>
        <v>7300</v>
      </c>
      <c r="P131" s="58"/>
      <c r="Q131" s="58"/>
      <c r="R131" s="58"/>
      <c r="S131" s="57">
        <f t="shared" si="40"/>
        <v>0</v>
      </c>
      <c r="T131" s="25">
        <f t="shared" si="41"/>
        <v>22745</v>
      </c>
    </row>
    <row r="132" spans="3:20" ht="15.75" x14ac:dyDescent="0.25">
      <c r="C132" s="4" t="s">
        <v>52</v>
      </c>
      <c r="D132" s="25">
        <v>433</v>
      </c>
      <c r="E132" s="25">
        <v>331</v>
      </c>
      <c r="F132" s="25">
        <v>277</v>
      </c>
      <c r="G132" s="26">
        <f t="shared" si="37"/>
        <v>1041</v>
      </c>
      <c r="H132" s="20">
        <v>317</v>
      </c>
      <c r="I132" s="20">
        <v>299</v>
      </c>
      <c r="J132" s="29">
        <v>255</v>
      </c>
      <c r="K132" s="26">
        <f t="shared" si="38"/>
        <v>871</v>
      </c>
      <c r="L132" s="25">
        <v>330</v>
      </c>
      <c r="M132" s="25">
        <v>298</v>
      </c>
      <c r="N132" s="25">
        <v>267</v>
      </c>
      <c r="O132" s="26">
        <f t="shared" si="39"/>
        <v>895</v>
      </c>
      <c r="P132" s="57"/>
      <c r="Q132" s="57"/>
      <c r="R132" s="57"/>
      <c r="S132" s="57">
        <f t="shared" si="40"/>
        <v>0</v>
      </c>
      <c r="T132" s="25">
        <f t="shared" si="41"/>
        <v>2807</v>
      </c>
    </row>
    <row r="133" spans="3:20" ht="15.75" x14ac:dyDescent="0.25">
      <c r="C133" s="4" t="s">
        <v>53</v>
      </c>
      <c r="D133" s="25">
        <v>41</v>
      </c>
      <c r="E133" s="25">
        <v>28</v>
      </c>
      <c r="F133" s="25">
        <v>38</v>
      </c>
      <c r="G133" s="26">
        <f t="shared" si="37"/>
        <v>107</v>
      </c>
      <c r="H133" s="27">
        <v>40</v>
      </c>
      <c r="I133" s="27">
        <v>27</v>
      </c>
      <c r="J133" s="28">
        <v>33</v>
      </c>
      <c r="K133" s="26">
        <f t="shared" si="38"/>
        <v>100</v>
      </c>
      <c r="L133" s="25">
        <v>28</v>
      </c>
      <c r="M133" s="25">
        <v>33</v>
      </c>
      <c r="N133" s="25">
        <v>30</v>
      </c>
      <c r="O133" s="26">
        <f t="shared" si="39"/>
        <v>91</v>
      </c>
      <c r="P133" s="58"/>
      <c r="Q133" s="58"/>
      <c r="R133" s="58"/>
      <c r="S133" s="57">
        <f t="shared" si="40"/>
        <v>0</v>
      </c>
      <c r="T133" s="25">
        <f t="shared" si="41"/>
        <v>298</v>
      </c>
    </row>
    <row r="134" spans="3:20" ht="15.75" x14ac:dyDescent="0.25">
      <c r="C134" s="4" t="s">
        <v>54</v>
      </c>
      <c r="D134" s="25">
        <v>3</v>
      </c>
      <c r="E134" s="25">
        <v>6</v>
      </c>
      <c r="F134" s="25">
        <v>2</v>
      </c>
      <c r="G134" s="26">
        <f t="shared" si="37"/>
        <v>11</v>
      </c>
      <c r="H134" s="20">
        <v>2</v>
      </c>
      <c r="I134" s="20">
        <v>6</v>
      </c>
      <c r="J134" s="29">
        <v>2</v>
      </c>
      <c r="K134" s="26">
        <f t="shared" si="38"/>
        <v>10</v>
      </c>
      <c r="L134" s="25">
        <v>3</v>
      </c>
      <c r="M134" s="25">
        <v>2</v>
      </c>
      <c r="N134" s="25">
        <v>5</v>
      </c>
      <c r="O134" s="26">
        <f t="shared" si="39"/>
        <v>10</v>
      </c>
      <c r="P134" s="57"/>
      <c r="Q134" s="57"/>
      <c r="R134" s="57"/>
      <c r="S134" s="57">
        <f t="shared" si="40"/>
        <v>0</v>
      </c>
      <c r="T134" s="25">
        <f t="shared" si="41"/>
        <v>31</v>
      </c>
    </row>
    <row r="135" spans="3:20" ht="15.75" x14ac:dyDescent="0.25">
      <c r="C135" s="4" t="s">
        <v>57</v>
      </c>
      <c r="D135" s="25">
        <v>73</v>
      </c>
      <c r="E135" s="25">
        <v>101</v>
      </c>
      <c r="F135" s="25">
        <v>87</v>
      </c>
      <c r="G135" s="26">
        <f t="shared" si="37"/>
        <v>261</v>
      </c>
      <c r="H135" s="27">
        <v>138</v>
      </c>
      <c r="I135" s="27">
        <v>132</v>
      </c>
      <c r="J135" s="28">
        <v>128</v>
      </c>
      <c r="K135" s="26">
        <f t="shared" si="38"/>
        <v>398</v>
      </c>
      <c r="L135" s="25">
        <v>105</v>
      </c>
      <c r="M135" s="25">
        <v>130</v>
      </c>
      <c r="N135" s="25">
        <v>135</v>
      </c>
      <c r="O135" s="26">
        <f t="shared" si="39"/>
        <v>370</v>
      </c>
      <c r="P135" s="58"/>
      <c r="Q135" s="58"/>
      <c r="R135" s="58"/>
      <c r="S135" s="57">
        <f t="shared" si="40"/>
        <v>0</v>
      </c>
      <c r="T135" s="25">
        <f>S135+O135+K135+G135</f>
        <v>1029</v>
      </c>
    </row>
    <row r="136" spans="3:20" ht="15.75" x14ac:dyDescent="0.25">
      <c r="C136" s="4" t="s">
        <v>58</v>
      </c>
      <c r="D136" s="25">
        <v>634</v>
      </c>
      <c r="E136" s="25">
        <v>564</v>
      </c>
      <c r="F136" s="25">
        <v>667</v>
      </c>
      <c r="G136" s="26">
        <f>+SUM(D136:F136)</f>
        <v>1865</v>
      </c>
      <c r="H136" s="27">
        <v>962</v>
      </c>
      <c r="I136" s="27">
        <v>909</v>
      </c>
      <c r="J136" s="28">
        <v>756</v>
      </c>
      <c r="K136" s="26">
        <f t="shared" si="38"/>
        <v>2627</v>
      </c>
      <c r="L136" s="25">
        <v>981</v>
      </c>
      <c r="M136" s="25">
        <v>956</v>
      </c>
      <c r="N136" s="25">
        <v>749</v>
      </c>
      <c r="O136" s="26">
        <f>SUM(L136:N136)</f>
        <v>2686</v>
      </c>
      <c r="P136" s="58"/>
      <c r="Q136" s="58"/>
      <c r="R136" s="58"/>
      <c r="S136" s="57">
        <f t="shared" si="40"/>
        <v>0</v>
      </c>
      <c r="T136" s="25">
        <f>SUM(G136,O136,K136, S136)</f>
        <v>7178</v>
      </c>
    </row>
    <row r="137" spans="3:20" ht="15.75" x14ac:dyDescent="0.25">
      <c r="C137" s="4" t="s">
        <v>62</v>
      </c>
      <c r="D137" s="25">
        <v>0</v>
      </c>
      <c r="E137" s="25">
        <v>0</v>
      </c>
      <c r="F137" s="25">
        <v>0</v>
      </c>
      <c r="G137" s="26">
        <f>+SUM(D137:F137)</f>
        <v>0</v>
      </c>
      <c r="H137" s="25">
        <v>22</v>
      </c>
      <c r="I137" s="25">
        <v>13</v>
      </c>
      <c r="J137" s="25">
        <v>17</v>
      </c>
      <c r="K137" s="26">
        <f t="shared" si="38"/>
        <v>52</v>
      </c>
      <c r="L137" s="25">
        <v>18</v>
      </c>
      <c r="M137" s="25">
        <v>12</v>
      </c>
      <c r="N137" s="85">
        <v>0</v>
      </c>
      <c r="O137" s="26">
        <f t="shared" si="39"/>
        <v>30</v>
      </c>
      <c r="P137" s="57"/>
      <c r="Q137" s="57"/>
      <c r="R137" s="57"/>
      <c r="S137" s="57">
        <f t="shared" si="40"/>
        <v>0</v>
      </c>
      <c r="T137" s="25">
        <f>SUM(G137,O137,K137, S137)</f>
        <v>82</v>
      </c>
    </row>
    <row r="138" spans="3:20" ht="15.75" x14ac:dyDescent="0.25">
      <c r="C138" s="4" t="s">
        <v>63</v>
      </c>
      <c r="D138" s="25">
        <v>33</v>
      </c>
      <c r="E138" s="25">
        <v>45</v>
      </c>
      <c r="F138" s="25">
        <v>35</v>
      </c>
      <c r="G138" s="26">
        <f>+SUM(D138:F138)</f>
        <v>113</v>
      </c>
      <c r="H138" s="27">
        <v>33</v>
      </c>
      <c r="I138" s="27">
        <v>33</v>
      </c>
      <c r="J138" s="28">
        <v>50</v>
      </c>
      <c r="K138" s="26">
        <f t="shared" si="38"/>
        <v>116</v>
      </c>
      <c r="L138" s="25">
        <v>47</v>
      </c>
      <c r="M138" s="25">
        <v>24</v>
      </c>
      <c r="N138" s="85">
        <v>0</v>
      </c>
      <c r="O138" s="26">
        <f t="shared" si="39"/>
        <v>71</v>
      </c>
      <c r="P138" s="58"/>
      <c r="Q138" s="58"/>
      <c r="R138" s="58"/>
      <c r="S138" s="57">
        <f t="shared" si="40"/>
        <v>0</v>
      </c>
      <c r="T138" s="25">
        <f>SUM(G138,O138,K138, S138)</f>
        <v>300</v>
      </c>
    </row>
    <row r="139" spans="3:20" ht="15.75" x14ac:dyDescent="0.25">
      <c r="C139" s="4" t="s">
        <v>64</v>
      </c>
      <c r="D139" s="25">
        <v>3</v>
      </c>
      <c r="E139" s="25">
        <v>0</v>
      </c>
      <c r="F139" s="25">
        <v>0</v>
      </c>
      <c r="G139" s="26">
        <f>+SUM(D139:F139)</f>
        <v>3</v>
      </c>
      <c r="H139" s="27">
        <v>1</v>
      </c>
      <c r="I139" s="25">
        <v>1</v>
      </c>
      <c r="J139" s="25">
        <v>0</v>
      </c>
      <c r="K139" s="26">
        <f t="shared" si="38"/>
        <v>2</v>
      </c>
      <c r="L139" s="25">
        <v>2</v>
      </c>
      <c r="M139" s="25">
        <v>1</v>
      </c>
      <c r="N139" s="85">
        <v>0</v>
      </c>
      <c r="O139" s="26">
        <f t="shared" si="39"/>
        <v>3</v>
      </c>
      <c r="P139" s="57"/>
      <c r="Q139" s="57"/>
      <c r="R139" s="57"/>
      <c r="S139" s="57">
        <f t="shared" si="40"/>
        <v>0</v>
      </c>
      <c r="T139" s="25">
        <f>SUM(G139,O139,K139, S139)</f>
        <v>8</v>
      </c>
    </row>
    <row r="140" spans="3:20" ht="15.75" x14ac:dyDescent="0.25">
      <c r="C140" s="4" t="s">
        <v>142</v>
      </c>
      <c r="D140" s="25">
        <v>2</v>
      </c>
      <c r="E140" s="25">
        <v>1</v>
      </c>
      <c r="F140" s="25">
        <v>3</v>
      </c>
      <c r="G140" s="26">
        <f>+SUM(D140:F140)</f>
        <v>6</v>
      </c>
      <c r="H140" s="20">
        <v>3</v>
      </c>
      <c r="I140" s="20">
        <v>3</v>
      </c>
      <c r="J140" s="29">
        <v>120</v>
      </c>
      <c r="K140" s="26">
        <f t="shared" si="38"/>
        <v>126</v>
      </c>
      <c r="L140" s="25">
        <v>1</v>
      </c>
      <c r="M140" s="25">
        <v>1</v>
      </c>
      <c r="N140" s="85">
        <v>0</v>
      </c>
      <c r="O140" s="26">
        <f t="shared" si="39"/>
        <v>2</v>
      </c>
      <c r="P140" s="57"/>
      <c r="Q140" s="57"/>
      <c r="R140" s="57"/>
      <c r="S140" s="57">
        <f t="shared" si="40"/>
        <v>0</v>
      </c>
      <c r="T140" s="25">
        <f>SUM(G140,O140,K140, S140)</f>
        <v>134</v>
      </c>
    </row>
    <row r="141" spans="3:20" ht="15.75" x14ac:dyDescent="0.25">
      <c r="C141" s="41" t="s">
        <v>59</v>
      </c>
      <c r="D141" s="25">
        <f t="shared" ref="D141:T141" si="42">SUM(D125:D140)</f>
        <v>11080</v>
      </c>
      <c r="E141" s="25">
        <f t="shared" si="42"/>
        <v>9064</v>
      </c>
      <c r="F141" s="25">
        <f t="shared" si="42"/>
        <v>8842</v>
      </c>
      <c r="G141" s="26">
        <f t="shared" si="42"/>
        <v>28986</v>
      </c>
      <c r="H141" s="25">
        <f t="shared" si="42"/>
        <v>6647</v>
      </c>
      <c r="I141" s="25">
        <f t="shared" si="42"/>
        <v>6435</v>
      </c>
      <c r="J141" s="25">
        <f t="shared" si="42"/>
        <v>5927</v>
      </c>
      <c r="K141" s="26">
        <f t="shared" si="42"/>
        <v>19009</v>
      </c>
      <c r="L141" s="25">
        <f t="shared" si="42"/>
        <v>10021</v>
      </c>
      <c r="M141" s="25">
        <f t="shared" si="42"/>
        <v>6326</v>
      </c>
      <c r="N141" s="25">
        <f t="shared" si="42"/>
        <v>6017</v>
      </c>
      <c r="O141" s="26">
        <f t="shared" si="42"/>
        <v>22364</v>
      </c>
      <c r="P141" s="26">
        <f t="shared" si="42"/>
        <v>0</v>
      </c>
      <c r="Q141" s="26">
        <f t="shared" si="42"/>
        <v>0</v>
      </c>
      <c r="R141" s="26">
        <f t="shared" si="42"/>
        <v>0</v>
      </c>
      <c r="S141" s="26">
        <f t="shared" si="42"/>
        <v>0</v>
      </c>
      <c r="T141" s="26">
        <f t="shared" si="42"/>
        <v>70359</v>
      </c>
    </row>
    <row r="142" spans="3:20" ht="15.75" x14ac:dyDescent="0.25">
      <c r="C142" s="79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</row>
    <row r="143" spans="3:20" ht="15.75" x14ac:dyDescent="0.25">
      <c r="C143" s="2"/>
      <c r="D143" s="3"/>
      <c r="E143" s="3"/>
      <c r="F143" s="3"/>
      <c r="G143" s="8"/>
      <c r="H143" s="3"/>
      <c r="I143" s="3"/>
      <c r="J143" s="3"/>
      <c r="K143" s="8"/>
      <c r="L143" s="3"/>
      <c r="M143" s="3"/>
      <c r="N143" s="3"/>
      <c r="O143" s="8"/>
      <c r="P143" s="70"/>
      <c r="Q143" s="70"/>
      <c r="R143" s="70"/>
      <c r="S143" s="71"/>
    </row>
    <row r="144" spans="3:20" ht="16.5" thickBot="1" x14ac:dyDescent="0.3">
      <c r="C144" s="2"/>
      <c r="D144" s="3"/>
      <c r="E144" s="3"/>
      <c r="F144" s="3"/>
      <c r="G144" s="8"/>
      <c r="H144" s="3"/>
      <c r="I144" s="3"/>
      <c r="J144" s="3"/>
      <c r="K144" s="8"/>
      <c r="L144" s="3"/>
      <c r="M144" s="3"/>
      <c r="N144" s="3"/>
      <c r="O144" s="8"/>
      <c r="P144" s="70"/>
      <c r="Q144" s="70"/>
      <c r="R144" s="70"/>
      <c r="S144" s="71"/>
      <c r="T144" s="7"/>
    </row>
    <row r="145" spans="3:20" ht="15.75" x14ac:dyDescent="0.25">
      <c r="C145" s="114" t="s">
        <v>70</v>
      </c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6"/>
    </row>
    <row r="146" spans="3:20" ht="15.75" x14ac:dyDescent="0.25">
      <c r="C146" s="106" t="s">
        <v>61</v>
      </c>
      <c r="D146" s="108" t="s">
        <v>2</v>
      </c>
      <c r="E146" s="108"/>
      <c r="F146" s="108"/>
      <c r="G146" s="108"/>
      <c r="H146" s="108" t="s">
        <v>3</v>
      </c>
      <c r="I146" s="108"/>
      <c r="J146" s="108"/>
      <c r="K146" s="108"/>
      <c r="L146" s="108" t="s">
        <v>4</v>
      </c>
      <c r="M146" s="108"/>
      <c r="N146" s="108"/>
      <c r="O146" s="108"/>
      <c r="P146" s="108" t="s">
        <v>5</v>
      </c>
      <c r="Q146" s="108"/>
      <c r="R146" s="108"/>
      <c r="S146" s="108"/>
      <c r="T146" s="109" t="s">
        <v>6</v>
      </c>
    </row>
    <row r="147" spans="3:20" ht="16.5" thickBot="1" x14ac:dyDescent="0.3">
      <c r="C147" s="107"/>
      <c r="D147" s="40" t="s">
        <v>7</v>
      </c>
      <c r="E147" s="40" t="s">
        <v>8</v>
      </c>
      <c r="F147" s="40" t="s">
        <v>9</v>
      </c>
      <c r="G147" s="40" t="s">
        <v>10</v>
      </c>
      <c r="H147" s="40" t="s">
        <v>11</v>
      </c>
      <c r="I147" s="40" t="s">
        <v>12</v>
      </c>
      <c r="J147" s="40" t="s">
        <v>13</v>
      </c>
      <c r="K147" s="40" t="s">
        <v>14</v>
      </c>
      <c r="L147" s="40" t="s">
        <v>15</v>
      </c>
      <c r="M147" s="40" t="s">
        <v>16</v>
      </c>
      <c r="N147" s="40" t="s">
        <v>17</v>
      </c>
      <c r="O147" s="40" t="s">
        <v>18</v>
      </c>
      <c r="P147" s="40" t="s">
        <v>19</v>
      </c>
      <c r="Q147" s="40" t="s">
        <v>20</v>
      </c>
      <c r="R147" s="40" t="s">
        <v>21</v>
      </c>
      <c r="S147" s="40" t="s">
        <v>22</v>
      </c>
      <c r="T147" s="110"/>
    </row>
    <row r="148" spans="3:20" ht="15.75" x14ac:dyDescent="0.25">
      <c r="C148" s="5" t="s">
        <v>23</v>
      </c>
      <c r="D148" s="25">
        <v>714</v>
      </c>
      <c r="E148" s="25">
        <v>629</v>
      </c>
      <c r="F148" s="25">
        <v>646</v>
      </c>
      <c r="G148" s="26">
        <f>+SUM(D148:F148)</f>
        <v>1989</v>
      </c>
      <c r="H148" s="86">
        <v>634</v>
      </c>
      <c r="I148" s="86">
        <v>598</v>
      </c>
      <c r="J148" s="98">
        <v>549</v>
      </c>
      <c r="K148" s="26">
        <f>SUM(H148:J148)</f>
        <v>1781</v>
      </c>
      <c r="L148" s="25">
        <v>668</v>
      </c>
      <c r="M148" s="25">
        <v>649</v>
      </c>
      <c r="N148" s="25">
        <v>609</v>
      </c>
      <c r="O148" s="26">
        <f>SUM(L148:N148)</f>
        <v>1926</v>
      </c>
      <c r="P148" s="57"/>
      <c r="Q148" s="57"/>
      <c r="R148" s="57"/>
      <c r="S148" s="57">
        <f>SUM(P148:R148)</f>
        <v>0</v>
      </c>
      <c r="T148" s="25">
        <f>SUM(G148,O148,K148, S148)</f>
        <v>5696</v>
      </c>
    </row>
    <row r="149" spans="3:20" ht="15.75" x14ac:dyDescent="0.25">
      <c r="C149" s="4" t="s">
        <v>24</v>
      </c>
      <c r="D149" s="25">
        <v>598</v>
      </c>
      <c r="E149" s="25">
        <v>584</v>
      </c>
      <c r="F149" s="25">
        <v>612</v>
      </c>
      <c r="G149" s="26">
        <f t="shared" ref="G149:G160" si="43">+SUM(D149:F149)</f>
        <v>1794</v>
      </c>
      <c r="H149" s="86">
        <v>660</v>
      </c>
      <c r="I149" s="86">
        <v>589</v>
      </c>
      <c r="J149" s="98">
        <v>551</v>
      </c>
      <c r="K149" s="26">
        <f t="shared" ref="K149:K160" si="44">SUM(H149:J149)</f>
        <v>1800</v>
      </c>
      <c r="L149" s="25">
        <v>622</v>
      </c>
      <c r="M149" s="25">
        <v>595</v>
      </c>
      <c r="N149" s="25">
        <v>591</v>
      </c>
      <c r="O149" s="26">
        <f t="shared" ref="O149:O161" si="45">SUM(L149:N149)</f>
        <v>1808</v>
      </c>
      <c r="P149" s="57"/>
      <c r="Q149" s="57"/>
      <c r="R149" s="57"/>
      <c r="S149" s="57">
        <f t="shared" ref="S149:S160" si="46">SUM(P149:R149)</f>
        <v>0</v>
      </c>
      <c r="T149" s="25">
        <f t="shared" ref="T149:T160" si="47">SUM(G149,O149,K149, S149)</f>
        <v>5402</v>
      </c>
    </row>
    <row r="150" spans="3:20" ht="15.75" x14ac:dyDescent="0.25">
      <c r="C150" s="4" t="s">
        <v>49</v>
      </c>
      <c r="D150" s="25">
        <v>1528</v>
      </c>
      <c r="E150" s="25">
        <v>1275</v>
      </c>
      <c r="F150" s="25">
        <v>1111</v>
      </c>
      <c r="G150" s="26">
        <f t="shared" si="43"/>
        <v>3914</v>
      </c>
      <c r="H150" s="85">
        <v>16</v>
      </c>
      <c r="I150" s="85">
        <v>22</v>
      </c>
      <c r="J150" s="98">
        <v>19</v>
      </c>
      <c r="K150" s="26">
        <f t="shared" si="44"/>
        <v>57</v>
      </c>
      <c r="L150" s="25">
        <v>19</v>
      </c>
      <c r="M150" s="25">
        <v>21</v>
      </c>
      <c r="N150" s="25">
        <v>23</v>
      </c>
      <c r="O150" s="26">
        <f t="shared" si="45"/>
        <v>63</v>
      </c>
      <c r="P150" s="57"/>
      <c r="Q150" s="57"/>
      <c r="R150" s="57"/>
      <c r="S150" s="57">
        <f>SUM(P150:R150)</f>
        <v>0</v>
      </c>
      <c r="T150" s="25">
        <f t="shared" si="47"/>
        <v>4034</v>
      </c>
    </row>
    <row r="151" spans="3:20" ht="15.75" x14ac:dyDescent="0.25">
      <c r="C151" s="4" t="s">
        <v>131</v>
      </c>
      <c r="D151" s="25">
        <v>115</v>
      </c>
      <c r="E151" s="25">
        <v>69</v>
      </c>
      <c r="F151" s="25">
        <v>75</v>
      </c>
      <c r="G151" s="26">
        <f>+SUM(D151:F151)</f>
        <v>259</v>
      </c>
      <c r="H151" s="20">
        <v>70</v>
      </c>
      <c r="I151" s="20">
        <v>100</v>
      </c>
      <c r="J151" s="29">
        <v>76</v>
      </c>
      <c r="K151" s="26">
        <f>SUM(H151:J151)</f>
        <v>246</v>
      </c>
      <c r="L151" s="25">
        <v>1347</v>
      </c>
      <c r="M151" s="25">
        <v>88</v>
      </c>
      <c r="N151" s="25">
        <v>69</v>
      </c>
      <c r="O151" s="26">
        <f>SUM(L151:N151)</f>
        <v>1504</v>
      </c>
      <c r="P151" s="57"/>
      <c r="Q151" s="57"/>
      <c r="R151" s="57"/>
      <c r="S151" s="57">
        <f>SUM(P151:R151)</f>
        <v>0</v>
      </c>
      <c r="T151" s="25">
        <f>SUM(G151,O151,K151, S151)</f>
        <v>2009</v>
      </c>
    </row>
    <row r="152" spans="3:20" ht="15.75" x14ac:dyDescent="0.25">
      <c r="C152" s="4" t="s">
        <v>50</v>
      </c>
      <c r="D152" s="25">
        <v>4</v>
      </c>
      <c r="E152" s="25">
        <v>2</v>
      </c>
      <c r="F152" s="25">
        <v>2</v>
      </c>
      <c r="G152" s="26">
        <f>+SUM(D152:F152)</f>
        <v>8</v>
      </c>
      <c r="H152" s="27">
        <v>4</v>
      </c>
      <c r="I152" s="27">
        <v>0</v>
      </c>
      <c r="J152" s="28">
        <v>0</v>
      </c>
      <c r="K152" s="26">
        <f>SUM(H152:J152)</f>
        <v>4</v>
      </c>
      <c r="L152" s="25">
        <v>0</v>
      </c>
      <c r="M152" s="25">
        <v>0</v>
      </c>
      <c r="N152" s="25">
        <v>0</v>
      </c>
      <c r="O152" s="26">
        <v>0</v>
      </c>
      <c r="P152" s="57"/>
      <c r="Q152" s="57"/>
      <c r="R152" s="57"/>
      <c r="S152" s="57">
        <v>0</v>
      </c>
      <c r="T152" s="25">
        <f>SUM(G152,O152,K152, S152)</f>
        <v>12</v>
      </c>
    </row>
    <row r="153" spans="3:20" ht="15.75" x14ac:dyDescent="0.25">
      <c r="C153" s="4" t="s">
        <v>51</v>
      </c>
      <c r="D153" s="25">
        <v>1184</v>
      </c>
      <c r="E153" s="25">
        <v>947</v>
      </c>
      <c r="F153" s="25">
        <v>834</v>
      </c>
      <c r="G153" s="26">
        <f t="shared" si="43"/>
        <v>2965</v>
      </c>
      <c r="H153" s="27">
        <v>903</v>
      </c>
      <c r="I153" s="27">
        <v>770</v>
      </c>
      <c r="J153" s="28">
        <v>779</v>
      </c>
      <c r="K153" s="26">
        <f t="shared" si="44"/>
        <v>2452</v>
      </c>
      <c r="L153" s="25">
        <v>1011</v>
      </c>
      <c r="M153" s="25">
        <v>897</v>
      </c>
      <c r="N153" s="25">
        <v>763</v>
      </c>
      <c r="O153" s="26">
        <f t="shared" si="45"/>
        <v>2671</v>
      </c>
      <c r="P153" s="58"/>
      <c r="Q153" s="58"/>
      <c r="R153" s="58"/>
      <c r="S153" s="57">
        <f t="shared" si="46"/>
        <v>0</v>
      </c>
      <c r="T153" s="25">
        <f t="shared" si="47"/>
        <v>8088</v>
      </c>
    </row>
    <row r="154" spans="3:20" ht="15.75" x14ac:dyDescent="0.25">
      <c r="C154" s="4" t="s">
        <v>52</v>
      </c>
      <c r="D154" s="25">
        <v>273</v>
      </c>
      <c r="E154" s="25">
        <v>252</v>
      </c>
      <c r="F154" s="25">
        <v>216</v>
      </c>
      <c r="G154" s="26">
        <f t="shared" si="43"/>
        <v>741</v>
      </c>
      <c r="H154" s="27">
        <v>238</v>
      </c>
      <c r="I154" s="27">
        <v>219</v>
      </c>
      <c r="J154" s="28">
        <v>212</v>
      </c>
      <c r="K154" s="26">
        <f t="shared" si="44"/>
        <v>669</v>
      </c>
      <c r="L154" s="25">
        <v>277</v>
      </c>
      <c r="M154" s="25">
        <v>236</v>
      </c>
      <c r="N154" s="25">
        <v>233</v>
      </c>
      <c r="O154" s="26">
        <f t="shared" si="45"/>
        <v>746</v>
      </c>
      <c r="P154" s="58"/>
      <c r="Q154" s="58"/>
      <c r="R154" s="58"/>
      <c r="S154" s="57">
        <f t="shared" si="46"/>
        <v>0</v>
      </c>
      <c r="T154" s="25">
        <f t="shared" si="47"/>
        <v>2156</v>
      </c>
    </row>
    <row r="155" spans="3:20" ht="15.75" x14ac:dyDescent="0.25">
      <c r="C155" s="4" t="s">
        <v>53</v>
      </c>
      <c r="D155" s="25">
        <v>35</v>
      </c>
      <c r="E155" s="25">
        <v>43</v>
      </c>
      <c r="F155" s="25">
        <v>29</v>
      </c>
      <c r="G155" s="26">
        <f t="shared" si="43"/>
        <v>107</v>
      </c>
      <c r="H155" s="20">
        <v>42</v>
      </c>
      <c r="I155" s="20">
        <v>36</v>
      </c>
      <c r="J155" s="29">
        <v>37</v>
      </c>
      <c r="K155" s="26">
        <f t="shared" si="44"/>
        <v>115</v>
      </c>
      <c r="L155" s="25">
        <v>36</v>
      </c>
      <c r="M155" s="25">
        <v>53</v>
      </c>
      <c r="N155" s="25">
        <v>35</v>
      </c>
      <c r="O155" s="26">
        <f t="shared" si="45"/>
        <v>124</v>
      </c>
      <c r="P155" s="57"/>
      <c r="Q155" s="57"/>
      <c r="R155" s="57"/>
      <c r="S155" s="57">
        <f t="shared" si="46"/>
        <v>0</v>
      </c>
      <c r="T155" s="25">
        <f t="shared" si="47"/>
        <v>346</v>
      </c>
    </row>
    <row r="156" spans="3:20" ht="15.75" x14ac:dyDescent="0.25">
      <c r="C156" s="4" t="s">
        <v>54</v>
      </c>
      <c r="D156" s="25">
        <v>6</v>
      </c>
      <c r="E156" s="25">
        <v>5</v>
      </c>
      <c r="F156" s="25">
        <v>5</v>
      </c>
      <c r="G156" s="26">
        <f t="shared" si="43"/>
        <v>16</v>
      </c>
      <c r="H156" s="27">
        <v>3</v>
      </c>
      <c r="I156" s="27">
        <v>2</v>
      </c>
      <c r="J156" s="28">
        <v>3</v>
      </c>
      <c r="K156" s="26">
        <f t="shared" si="44"/>
        <v>8</v>
      </c>
      <c r="L156" s="25">
        <v>4</v>
      </c>
      <c r="M156" s="25">
        <v>2</v>
      </c>
      <c r="N156" s="25">
        <v>7</v>
      </c>
      <c r="O156" s="26">
        <f t="shared" si="45"/>
        <v>13</v>
      </c>
      <c r="P156" s="58"/>
      <c r="Q156" s="58"/>
      <c r="R156" s="58"/>
      <c r="S156" s="57">
        <f t="shared" si="46"/>
        <v>0</v>
      </c>
      <c r="T156" s="25">
        <f t="shared" si="47"/>
        <v>37</v>
      </c>
    </row>
    <row r="157" spans="3:20" ht="15.75" x14ac:dyDescent="0.25">
      <c r="C157" s="4" t="s">
        <v>71</v>
      </c>
      <c r="D157" s="25">
        <v>157</v>
      </c>
      <c r="E157" s="25">
        <v>135</v>
      </c>
      <c r="F157" s="25">
        <v>117</v>
      </c>
      <c r="G157" s="26">
        <f t="shared" si="43"/>
        <v>409</v>
      </c>
      <c r="H157" s="20">
        <v>154</v>
      </c>
      <c r="I157" s="25">
        <v>137</v>
      </c>
      <c r="J157" s="29">
        <v>130</v>
      </c>
      <c r="K157" s="26">
        <f t="shared" si="44"/>
        <v>421</v>
      </c>
      <c r="L157" s="25">
        <v>139</v>
      </c>
      <c r="M157" s="25">
        <v>88</v>
      </c>
      <c r="N157" s="25">
        <v>96</v>
      </c>
      <c r="O157" s="26">
        <f t="shared" si="45"/>
        <v>323</v>
      </c>
      <c r="P157" s="57"/>
      <c r="Q157" s="57"/>
      <c r="R157" s="57"/>
      <c r="S157" s="57">
        <f t="shared" si="46"/>
        <v>0</v>
      </c>
      <c r="T157" s="25">
        <f t="shared" si="47"/>
        <v>1153</v>
      </c>
    </row>
    <row r="158" spans="3:20" ht="15.75" x14ac:dyDescent="0.25">
      <c r="C158" s="4" t="s">
        <v>56</v>
      </c>
      <c r="D158" s="25">
        <v>0</v>
      </c>
      <c r="E158" s="25">
        <v>0</v>
      </c>
      <c r="F158" s="25">
        <v>0</v>
      </c>
      <c r="G158" s="26">
        <f t="shared" si="43"/>
        <v>0</v>
      </c>
      <c r="H158" s="20">
        <v>0</v>
      </c>
      <c r="I158" s="20">
        <v>0</v>
      </c>
      <c r="J158" s="29">
        <v>0</v>
      </c>
      <c r="K158" s="26">
        <f t="shared" si="44"/>
        <v>0</v>
      </c>
      <c r="L158" s="25">
        <v>0</v>
      </c>
      <c r="M158" s="25">
        <v>0</v>
      </c>
      <c r="N158" s="25">
        <v>0</v>
      </c>
      <c r="O158" s="26">
        <f t="shared" si="45"/>
        <v>0</v>
      </c>
      <c r="P158" s="57"/>
      <c r="Q158" s="57"/>
      <c r="R158" s="57"/>
      <c r="S158" s="57">
        <f t="shared" si="46"/>
        <v>0</v>
      </c>
      <c r="T158" s="25">
        <f t="shared" si="47"/>
        <v>0</v>
      </c>
    </row>
    <row r="159" spans="3:20" ht="15.75" x14ac:dyDescent="0.25">
      <c r="C159" s="4" t="s">
        <v>57</v>
      </c>
      <c r="D159" s="25">
        <v>74</v>
      </c>
      <c r="E159" s="25">
        <v>113</v>
      </c>
      <c r="F159" s="25">
        <v>88</v>
      </c>
      <c r="G159" s="26">
        <f t="shared" si="43"/>
        <v>275</v>
      </c>
      <c r="H159" s="25">
        <v>155</v>
      </c>
      <c r="I159" s="25">
        <v>147</v>
      </c>
      <c r="J159" s="25">
        <v>121</v>
      </c>
      <c r="K159" s="26">
        <f t="shared" si="44"/>
        <v>423</v>
      </c>
      <c r="L159" s="25">
        <v>128</v>
      </c>
      <c r="M159" s="25">
        <v>153</v>
      </c>
      <c r="N159" s="25">
        <v>131</v>
      </c>
      <c r="O159" s="26">
        <f t="shared" si="45"/>
        <v>412</v>
      </c>
      <c r="P159" s="57"/>
      <c r="Q159" s="57"/>
      <c r="R159" s="57"/>
      <c r="S159" s="57">
        <f t="shared" si="46"/>
        <v>0</v>
      </c>
      <c r="T159" s="25">
        <f t="shared" si="47"/>
        <v>1110</v>
      </c>
    </row>
    <row r="160" spans="3:20" ht="15.75" x14ac:dyDescent="0.25">
      <c r="C160" s="4" t="s">
        <v>58</v>
      </c>
      <c r="D160" s="25">
        <v>241</v>
      </c>
      <c r="E160" s="25">
        <v>280</v>
      </c>
      <c r="F160" s="25">
        <v>244</v>
      </c>
      <c r="G160" s="26">
        <f t="shared" si="43"/>
        <v>765</v>
      </c>
      <c r="H160" s="27">
        <v>369</v>
      </c>
      <c r="I160" s="27">
        <v>445</v>
      </c>
      <c r="J160" s="28">
        <v>394</v>
      </c>
      <c r="K160" s="26">
        <f t="shared" si="44"/>
        <v>1208</v>
      </c>
      <c r="L160" s="25">
        <v>417</v>
      </c>
      <c r="M160" s="25">
        <v>369</v>
      </c>
      <c r="N160" s="25">
        <v>334</v>
      </c>
      <c r="O160" s="26">
        <f t="shared" si="45"/>
        <v>1120</v>
      </c>
      <c r="P160" s="58"/>
      <c r="Q160" s="58"/>
      <c r="R160" s="58"/>
      <c r="S160" s="57">
        <f t="shared" si="46"/>
        <v>0</v>
      </c>
      <c r="T160" s="25">
        <f t="shared" si="47"/>
        <v>3093</v>
      </c>
    </row>
    <row r="161" spans="3:20" ht="15.75" x14ac:dyDescent="0.25">
      <c r="C161" s="4" t="s">
        <v>36</v>
      </c>
      <c r="D161" s="25"/>
      <c r="E161" s="25"/>
      <c r="F161" s="25"/>
      <c r="G161" s="26"/>
      <c r="H161" s="27"/>
      <c r="I161" s="27"/>
      <c r="J161" s="28"/>
      <c r="K161" s="26"/>
      <c r="L161" s="25">
        <v>2</v>
      </c>
      <c r="M161" s="25">
        <v>3</v>
      </c>
      <c r="N161" s="25">
        <v>8</v>
      </c>
      <c r="O161" s="26">
        <f t="shared" si="45"/>
        <v>13</v>
      </c>
      <c r="P161" s="58"/>
      <c r="Q161" s="58"/>
      <c r="R161" s="58"/>
      <c r="S161" s="57">
        <v>0</v>
      </c>
      <c r="T161" s="25">
        <f>S161+O161+K161+G161</f>
        <v>13</v>
      </c>
    </row>
    <row r="162" spans="3:20" ht="15.75" x14ac:dyDescent="0.25">
      <c r="C162" s="41" t="s">
        <v>59</v>
      </c>
      <c r="D162" s="25">
        <f t="shared" ref="D162:K162" si="48">SUM(D148:D160)</f>
        <v>4929</v>
      </c>
      <c r="E162" s="25">
        <f t="shared" si="48"/>
        <v>4334</v>
      </c>
      <c r="F162" s="25">
        <f t="shared" si="48"/>
        <v>3979</v>
      </c>
      <c r="G162" s="26">
        <f t="shared" si="48"/>
        <v>13242</v>
      </c>
      <c r="H162" s="25">
        <f t="shared" si="48"/>
        <v>3248</v>
      </c>
      <c r="I162" s="25">
        <f t="shared" si="48"/>
        <v>3065</v>
      </c>
      <c r="J162" s="25">
        <f t="shared" si="48"/>
        <v>2871</v>
      </c>
      <c r="K162" s="26">
        <f t="shared" si="48"/>
        <v>9184</v>
      </c>
      <c r="L162" s="25">
        <f>SUM(L148:L161)</f>
        <v>4670</v>
      </c>
      <c r="M162" s="25">
        <f>SUM(M148:M161)</f>
        <v>3154</v>
      </c>
      <c r="N162" s="25">
        <f>SUM(N148:N161)</f>
        <v>2899</v>
      </c>
      <c r="O162" s="26">
        <f>SUM(O148:O161)</f>
        <v>10723</v>
      </c>
      <c r="P162" s="26">
        <f>SUM(P148:P160)</f>
        <v>0</v>
      </c>
      <c r="Q162" s="26">
        <f>SUM(Q148:Q160)</f>
        <v>0</v>
      </c>
      <c r="R162" s="26">
        <f>SUM(R148:R160)</f>
        <v>0</v>
      </c>
      <c r="S162" s="26">
        <f>SUM(S148:S160)</f>
        <v>0</v>
      </c>
      <c r="T162" s="26">
        <f>SUM(T148:T161)</f>
        <v>33149</v>
      </c>
    </row>
    <row r="163" spans="3:20" ht="15.75" x14ac:dyDescent="0.25">
      <c r="C163" s="79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</row>
    <row r="164" spans="3:20" ht="15.75" x14ac:dyDescent="0.25">
      <c r="C164" s="79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</row>
    <row r="165" spans="3:20" ht="16.5" thickBot="1" x14ac:dyDescent="0.3">
      <c r="C165" s="2"/>
      <c r="D165" s="3"/>
      <c r="E165" s="3"/>
      <c r="F165" s="3"/>
      <c r="G165" s="8"/>
      <c r="H165" s="3"/>
      <c r="I165" s="3"/>
      <c r="J165" s="3"/>
      <c r="K165" s="8"/>
      <c r="L165" s="3"/>
      <c r="M165" s="3"/>
      <c r="N165" s="3"/>
      <c r="O165" s="8"/>
      <c r="P165" s="70"/>
      <c r="Q165" s="70"/>
      <c r="R165" s="70"/>
      <c r="S165" s="71"/>
      <c r="T165" s="7"/>
    </row>
    <row r="166" spans="3:20" ht="15.75" x14ac:dyDescent="0.25">
      <c r="C166" s="114" t="s">
        <v>72</v>
      </c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6"/>
    </row>
    <row r="167" spans="3:20" ht="15.75" x14ac:dyDescent="0.25">
      <c r="C167" s="106" t="s">
        <v>61</v>
      </c>
      <c r="D167" s="108" t="s">
        <v>2</v>
      </c>
      <c r="E167" s="108"/>
      <c r="F167" s="108"/>
      <c r="G167" s="108"/>
      <c r="H167" s="108" t="s">
        <v>3</v>
      </c>
      <c r="I167" s="108"/>
      <c r="J167" s="108"/>
      <c r="K167" s="108"/>
      <c r="L167" s="108" t="s">
        <v>4</v>
      </c>
      <c r="M167" s="108"/>
      <c r="N167" s="108"/>
      <c r="O167" s="108"/>
      <c r="P167" s="108" t="s">
        <v>5</v>
      </c>
      <c r="Q167" s="108"/>
      <c r="R167" s="108"/>
      <c r="S167" s="108"/>
      <c r="T167" s="109" t="s">
        <v>6</v>
      </c>
    </row>
    <row r="168" spans="3:20" ht="16.5" thickBot="1" x14ac:dyDescent="0.3">
      <c r="C168" s="107"/>
      <c r="D168" s="40" t="s">
        <v>7</v>
      </c>
      <c r="E168" s="40" t="s">
        <v>8</v>
      </c>
      <c r="F168" s="40" t="s">
        <v>9</v>
      </c>
      <c r="G168" s="40" t="s">
        <v>10</v>
      </c>
      <c r="H168" s="40" t="s">
        <v>11</v>
      </c>
      <c r="I168" s="40" t="s">
        <v>12</v>
      </c>
      <c r="J168" s="40" t="s">
        <v>13</v>
      </c>
      <c r="K168" s="40" t="s">
        <v>14</v>
      </c>
      <c r="L168" s="40" t="s">
        <v>15</v>
      </c>
      <c r="M168" s="40" t="s">
        <v>16</v>
      </c>
      <c r="N168" s="40" t="s">
        <v>17</v>
      </c>
      <c r="O168" s="40" t="s">
        <v>18</v>
      </c>
      <c r="P168" s="40" t="s">
        <v>19</v>
      </c>
      <c r="Q168" s="40" t="s">
        <v>20</v>
      </c>
      <c r="R168" s="40" t="s">
        <v>21</v>
      </c>
      <c r="S168" s="40" t="s">
        <v>22</v>
      </c>
      <c r="T168" s="110"/>
    </row>
    <row r="169" spans="3:20" ht="15.75" x14ac:dyDescent="0.25">
      <c r="C169" s="5" t="s">
        <v>23</v>
      </c>
      <c r="D169" s="25">
        <v>583</v>
      </c>
      <c r="E169" s="25">
        <v>526</v>
      </c>
      <c r="F169" s="25">
        <v>480</v>
      </c>
      <c r="G169" s="26">
        <f>+SUM(D169:F169)</f>
        <v>1589</v>
      </c>
      <c r="H169" s="20">
        <v>529</v>
      </c>
      <c r="I169" s="20">
        <v>506</v>
      </c>
      <c r="J169" s="29">
        <v>383</v>
      </c>
      <c r="K169" s="26">
        <f>SUM(H169:J169)</f>
        <v>1418</v>
      </c>
      <c r="L169" s="25">
        <v>567</v>
      </c>
      <c r="M169" s="25">
        <v>444</v>
      </c>
      <c r="N169" s="25">
        <v>411</v>
      </c>
      <c r="O169" s="26">
        <f>SUM(L169:N169)</f>
        <v>1422</v>
      </c>
      <c r="P169" s="57"/>
      <c r="Q169" s="57"/>
      <c r="R169" s="57"/>
      <c r="S169" s="57">
        <f>SUM(P169:R169)</f>
        <v>0</v>
      </c>
      <c r="T169" s="26">
        <f>SUM(G169,O169,K169, S169)</f>
        <v>4429</v>
      </c>
    </row>
    <row r="170" spans="3:20" ht="15.75" x14ac:dyDescent="0.25">
      <c r="C170" s="4" t="s">
        <v>24</v>
      </c>
      <c r="D170" s="25">
        <v>390</v>
      </c>
      <c r="E170" s="25">
        <v>379</v>
      </c>
      <c r="F170" s="25">
        <v>392</v>
      </c>
      <c r="G170" s="26">
        <f t="shared" ref="G170:G182" si="49">+SUM(D170:F170)</f>
        <v>1161</v>
      </c>
      <c r="H170" s="20">
        <v>384</v>
      </c>
      <c r="I170" s="20">
        <v>411</v>
      </c>
      <c r="J170" s="29">
        <v>357</v>
      </c>
      <c r="K170" s="26">
        <f t="shared" ref="K170:K182" si="50">SUM(H170:J170)</f>
        <v>1152</v>
      </c>
      <c r="L170" s="25">
        <v>407</v>
      </c>
      <c r="M170" s="25">
        <v>410</v>
      </c>
      <c r="N170" s="25">
        <v>334</v>
      </c>
      <c r="O170" s="26">
        <f t="shared" ref="O170:O182" si="51">SUM(L170:N170)</f>
        <v>1151</v>
      </c>
      <c r="P170" s="57"/>
      <c r="Q170" s="57"/>
      <c r="R170" s="57"/>
      <c r="S170" s="57">
        <f t="shared" ref="S170:S182" si="52">SUM(P170:R170)</f>
        <v>0</v>
      </c>
      <c r="T170" s="26">
        <f t="shared" ref="T170:T182" si="53">SUM(G170,O170,K170, S170)</f>
        <v>3464</v>
      </c>
    </row>
    <row r="171" spans="3:20" ht="15.75" x14ac:dyDescent="0.25">
      <c r="C171" s="4" t="s">
        <v>25</v>
      </c>
      <c r="D171" s="25">
        <v>7</v>
      </c>
      <c r="E171" s="25">
        <v>7</v>
      </c>
      <c r="F171" s="25">
        <v>4</v>
      </c>
      <c r="G171" s="26">
        <f t="shared" si="49"/>
        <v>18</v>
      </c>
      <c r="H171" s="86">
        <v>13</v>
      </c>
      <c r="I171" s="86">
        <v>6</v>
      </c>
      <c r="J171" s="98">
        <v>9</v>
      </c>
      <c r="K171" s="26">
        <f t="shared" si="50"/>
        <v>28</v>
      </c>
      <c r="L171" s="25">
        <v>19</v>
      </c>
      <c r="M171" s="25">
        <v>10</v>
      </c>
      <c r="N171" s="25">
        <v>3</v>
      </c>
      <c r="O171" s="26">
        <f t="shared" si="51"/>
        <v>32</v>
      </c>
      <c r="P171" s="57"/>
      <c r="Q171" s="57"/>
      <c r="R171" s="57"/>
      <c r="S171" s="57">
        <f t="shared" si="52"/>
        <v>0</v>
      </c>
      <c r="T171" s="26">
        <f t="shared" si="53"/>
        <v>78</v>
      </c>
    </row>
    <row r="172" spans="3:20" ht="15.75" x14ac:dyDescent="0.25">
      <c r="C172" s="4" t="s">
        <v>49</v>
      </c>
      <c r="D172" s="25">
        <v>825</v>
      </c>
      <c r="E172" s="25">
        <v>605</v>
      </c>
      <c r="F172" s="25">
        <v>607</v>
      </c>
      <c r="G172" s="26">
        <f t="shared" si="49"/>
        <v>2037</v>
      </c>
      <c r="H172" s="86">
        <v>12</v>
      </c>
      <c r="I172" s="86">
        <v>13</v>
      </c>
      <c r="J172" s="98">
        <v>10</v>
      </c>
      <c r="K172" s="26">
        <f t="shared" si="50"/>
        <v>35</v>
      </c>
      <c r="L172" s="25">
        <v>12</v>
      </c>
      <c r="M172" s="25">
        <v>8</v>
      </c>
      <c r="N172" s="25">
        <v>4</v>
      </c>
      <c r="O172" s="26">
        <f t="shared" si="51"/>
        <v>24</v>
      </c>
      <c r="P172" s="57"/>
      <c r="Q172" s="57"/>
      <c r="R172" s="57"/>
      <c r="S172" s="57">
        <f>SUM(P172:R172)</f>
        <v>0</v>
      </c>
      <c r="T172" s="26">
        <f t="shared" si="53"/>
        <v>2096</v>
      </c>
    </row>
    <row r="173" spans="3:20" ht="15.75" x14ac:dyDescent="0.25">
      <c r="C173" s="4" t="s">
        <v>131</v>
      </c>
      <c r="D173" s="25">
        <v>39</v>
      </c>
      <c r="E173" s="25">
        <v>20</v>
      </c>
      <c r="F173" s="25">
        <v>28</v>
      </c>
      <c r="G173" s="26">
        <f t="shared" si="49"/>
        <v>87</v>
      </c>
      <c r="H173" s="20">
        <v>45</v>
      </c>
      <c r="I173" s="20">
        <v>41</v>
      </c>
      <c r="J173" s="25">
        <v>39</v>
      </c>
      <c r="K173" s="26">
        <f t="shared" si="50"/>
        <v>125</v>
      </c>
      <c r="L173" s="25">
        <v>49</v>
      </c>
      <c r="M173" s="25">
        <v>33</v>
      </c>
      <c r="N173" s="25">
        <v>35</v>
      </c>
      <c r="O173" s="26">
        <f t="shared" si="51"/>
        <v>117</v>
      </c>
      <c r="P173" s="57"/>
      <c r="Q173" s="57"/>
      <c r="R173" s="57"/>
      <c r="S173" s="57">
        <f>SUM(P173:R173)</f>
        <v>0</v>
      </c>
      <c r="T173" s="26">
        <f t="shared" si="53"/>
        <v>329</v>
      </c>
    </row>
    <row r="174" spans="3:20" ht="15.75" x14ac:dyDescent="0.25">
      <c r="C174" s="4" t="s">
        <v>50</v>
      </c>
      <c r="D174" s="25">
        <v>0</v>
      </c>
      <c r="E174" s="25">
        <v>1</v>
      </c>
      <c r="F174" s="25">
        <v>4</v>
      </c>
      <c r="G174" s="26">
        <f t="shared" si="49"/>
        <v>5</v>
      </c>
      <c r="H174" s="27">
        <v>4</v>
      </c>
      <c r="I174" s="27">
        <v>3</v>
      </c>
      <c r="J174" s="28">
        <v>3</v>
      </c>
      <c r="K174" s="26">
        <f t="shared" si="50"/>
        <v>10</v>
      </c>
      <c r="L174" s="25">
        <v>3</v>
      </c>
      <c r="M174" s="25">
        <v>1</v>
      </c>
      <c r="N174" s="25">
        <v>2</v>
      </c>
      <c r="O174" s="26">
        <f t="shared" si="51"/>
        <v>6</v>
      </c>
      <c r="P174" s="57"/>
      <c r="Q174" s="57"/>
      <c r="R174" s="57"/>
      <c r="S174" s="57">
        <f t="shared" si="52"/>
        <v>0</v>
      </c>
      <c r="T174" s="26">
        <f t="shared" si="53"/>
        <v>21</v>
      </c>
    </row>
    <row r="175" spans="3:20" ht="15.75" x14ac:dyDescent="0.25">
      <c r="C175" s="4" t="s">
        <v>51</v>
      </c>
      <c r="D175" s="25">
        <v>545</v>
      </c>
      <c r="E175" s="25">
        <v>382</v>
      </c>
      <c r="F175" s="25">
        <v>408</v>
      </c>
      <c r="G175" s="26">
        <f t="shared" si="49"/>
        <v>1335</v>
      </c>
      <c r="H175" s="27">
        <v>352</v>
      </c>
      <c r="I175" s="27">
        <v>309</v>
      </c>
      <c r="J175" s="28">
        <v>338</v>
      </c>
      <c r="K175" s="26">
        <f t="shared" si="50"/>
        <v>999</v>
      </c>
      <c r="L175" s="25">
        <v>418</v>
      </c>
      <c r="M175" s="25">
        <v>327</v>
      </c>
      <c r="N175" s="25">
        <v>339</v>
      </c>
      <c r="O175" s="26">
        <f t="shared" si="51"/>
        <v>1084</v>
      </c>
      <c r="P175" s="58"/>
      <c r="Q175" s="58"/>
      <c r="R175" s="58"/>
      <c r="S175" s="57">
        <f t="shared" si="52"/>
        <v>0</v>
      </c>
      <c r="T175" s="26">
        <f t="shared" si="53"/>
        <v>3418</v>
      </c>
    </row>
    <row r="176" spans="3:20" ht="15.75" x14ac:dyDescent="0.25">
      <c r="C176" s="4" t="s">
        <v>52</v>
      </c>
      <c r="D176" s="25">
        <v>215</v>
      </c>
      <c r="E176" s="25">
        <v>181</v>
      </c>
      <c r="F176" s="25">
        <v>158</v>
      </c>
      <c r="G176" s="26">
        <f>+SUM(D176:F176)</f>
        <v>554</v>
      </c>
      <c r="H176" s="27">
        <v>182</v>
      </c>
      <c r="I176" s="27">
        <v>136</v>
      </c>
      <c r="J176" s="28">
        <v>148</v>
      </c>
      <c r="K176" s="26">
        <f t="shared" si="50"/>
        <v>466</v>
      </c>
      <c r="L176" s="25">
        <v>162</v>
      </c>
      <c r="M176" s="25">
        <v>154</v>
      </c>
      <c r="N176" s="25">
        <v>161</v>
      </c>
      <c r="O176" s="26">
        <f t="shared" si="51"/>
        <v>477</v>
      </c>
      <c r="P176" s="58"/>
      <c r="Q176" s="58"/>
      <c r="R176" s="58"/>
      <c r="S176" s="57">
        <f t="shared" si="52"/>
        <v>0</v>
      </c>
      <c r="T176" s="26">
        <f t="shared" si="53"/>
        <v>1497</v>
      </c>
    </row>
    <row r="177" spans="3:20" ht="15.75" x14ac:dyDescent="0.25">
      <c r="C177" s="4" t="s">
        <v>53</v>
      </c>
      <c r="D177" s="25">
        <v>41</v>
      </c>
      <c r="E177" s="25">
        <v>26</v>
      </c>
      <c r="F177" s="25">
        <v>24</v>
      </c>
      <c r="G177" s="26">
        <f t="shared" si="49"/>
        <v>91</v>
      </c>
      <c r="H177" s="20">
        <v>25</v>
      </c>
      <c r="I177" s="20">
        <v>22</v>
      </c>
      <c r="J177" s="29">
        <v>31</v>
      </c>
      <c r="K177" s="26">
        <f t="shared" si="50"/>
        <v>78</v>
      </c>
      <c r="L177" s="25">
        <v>34</v>
      </c>
      <c r="M177" s="25">
        <v>22</v>
      </c>
      <c r="N177" s="25">
        <v>39</v>
      </c>
      <c r="O177" s="26">
        <f t="shared" si="51"/>
        <v>95</v>
      </c>
      <c r="P177" s="57"/>
      <c r="Q177" s="57"/>
      <c r="R177" s="57"/>
      <c r="S177" s="57">
        <f t="shared" si="52"/>
        <v>0</v>
      </c>
      <c r="T177" s="26">
        <f t="shared" si="53"/>
        <v>264</v>
      </c>
    </row>
    <row r="178" spans="3:20" ht="15.75" x14ac:dyDescent="0.25">
      <c r="C178" s="4" t="s">
        <v>54</v>
      </c>
      <c r="D178" s="25">
        <v>2</v>
      </c>
      <c r="E178" s="25">
        <v>3</v>
      </c>
      <c r="F178" s="25">
        <v>2</v>
      </c>
      <c r="G178" s="26">
        <f t="shared" si="49"/>
        <v>7</v>
      </c>
      <c r="H178" s="27">
        <v>4</v>
      </c>
      <c r="I178" s="27">
        <v>2</v>
      </c>
      <c r="J178" s="28">
        <v>1</v>
      </c>
      <c r="K178" s="26">
        <f t="shared" si="50"/>
        <v>7</v>
      </c>
      <c r="L178" s="25">
        <v>1</v>
      </c>
      <c r="M178" s="25">
        <v>3</v>
      </c>
      <c r="N178" s="25">
        <v>1</v>
      </c>
      <c r="O178" s="26">
        <f t="shared" si="51"/>
        <v>5</v>
      </c>
      <c r="P178" s="58"/>
      <c r="Q178" s="58"/>
      <c r="R178" s="58"/>
      <c r="S178" s="57">
        <f t="shared" si="52"/>
        <v>0</v>
      </c>
      <c r="T178" s="26">
        <f t="shared" si="53"/>
        <v>19</v>
      </c>
    </row>
    <row r="179" spans="3:20" ht="15.75" x14ac:dyDescent="0.25">
      <c r="C179" s="4" t="s">
        <v>71</v>
      </c>
      <c r="D179" s="25">
        <v>149</v>
      </c>
      <c r="E179" s="25">
        <v>109</v>
      </c>
      <c r="F179" s="25">
        <v>112</v>
      </c>
      <c r="G179" s="26">
        <f>+SUM(D179:F179)</f>
        <v>370</v>
      </c>
      <c r="H179" s="20">
        <v>85</v>
      </c>
      <c r="I179" s="20">
        <v>113</v>
      </c>
      <c r="J179" s="29">
        <v>95</v>
      </c>
      <c r="K179" s="26">
        <f t="shared" si="50"/>
        <v>293</v>
      </c>
      <c r="L179" s="25">
        <v>98</v>
      </c>
      <c r="M179" s="25">
        <v>71</v>
      </c>
      <c r="N179" s="25">
        <v>67</v>
      </c>
      <c r="O179" s="26">
        <f t="shared" si="51"/>
        <v>236</v>
      </c>
      <c r="P179" s="57"/>
      <c r="Q179" s="57"/>
      <c r="R179" s="57"/>
      <c r="S179" s="57">
        <f t="shared" si="52"/>
        <v>0</v>
      </c>
      <c r="T179" s="26">
        <f t="shared" si="53"/>
        <v>899</v>
      </c>
    </row>
    <row r="180" spans="3:20" ht="15.75" x14ac:dyDescent="0.25">
      <c r="C180" s="4" t="s">
        <v>56</v>
      </c>
      <c r="D180" s="25">
        <v>16</v>
      </c>
      <c r="E180" s="25">
        <v>15</v>
      </c>
      <c r="F180" s="25">
        <v>15</v>
      </c>
      <c r="G180" s="26">
        <f t="shared" si="49"/>
        <v>46</v>
      </c>
      <c r="H180" s="20">
        <v>31</v>
      </c>
      <c r="I180" s="20">
        <v>15</v>
      </c>
      <c r="J180" s="29">
        <v>24</v>
      </c>
      <c r="K180" s="26">
        <f t="shared" si="50"/>
        <v>70</v>
      </c>
      <c r="L180" s="25">
        <v>23</v>
      </c>
      <c r="M180" s="25">
        <v>12</v>
      </c>
      <c r="N180" s="25">
        <v>15</v>
      </c>
      <c r="O180" s="26">
        <f t="shared" si="51"/>
        <v>50</v>
      </c>
      <c r="P180" s="57"/>
      <c r="Q180" s="57"/>
      <c r="R180" s="57"/>
      <c r="S180" s="57">
        <f t="shared" si="52"/>
        <v>0</v>
      </c>
      <c r="T180" s="26">
        <f t="shared" si="53"/>
        <v>166</v>
      </c>
    </row>
    <row r="181" spans="3:20" ht="15.75" x14ac:dyDescent="0.25">
      <c r="C181" s="4" t="s">
        <v>57</v>
      </c>
      <c r="D181" s="25">
        <v>37</v>
      </c>
      <c r="E181" s="25">
        <v>62</v>
      </c>
      <c r="F181" s="25">
        <v>89</v>
      </c>
      <c r="G181" s="26">
        <f t="shared" si="49"/>
        <v>188</v>
      </c>
      <c r="H181" s="27">
        <v>95</v>
      </c>
      <c r="I181" s="27">
        <v>93</v>
      </c>
      <c r="J181" s="28">
        <v>81</v>
      </c>
      <c r="K181" s="26">
        <f t="shared" si="50"/>
        <v>269</v>
      </c>
      <c r="L181" s="25">
        <v>118</v>
      </c>
      <c r="M181" s="25">
        <v>99</v>
      </c>
      <c r="N181" s="25">
        <v>86</v>
      </c>
      <c r="O181" s="26">
        <f t="shared" si="51"/>
        <v>303</v>
      </c>
      <c r="P181" s="58"/>
      <c r="Q181" s="58"/>
      <c r="R181" s="58"/>
      <c r="S181" s="57">
        <f t="shared" si="52"/>
        <v>0</v>
      </c>
      <c r="T181" s="26">
        <f t="shared" si="53"/>
        <v>760</v>
      </c>
    </row>
    <row r="182" spans="3:20" ht="15.75" x14ac:dyDescent="0.25">
      <c r="C182" s="4" t="s">
        <v>58</v>
      </c>
      <c r="D182" s="25">
        <v>215</v>
      </c>
      <c r="E182" s="25">
        <v>235</v>
      </c>
      <c r="F182" s="25">
        <v>183</v>
      </c>
      <c r="G182" s="26">
        <f t="shared" si="49"/>
        <v>633</v>
      </c>
      <c r="H182" s="27">
        <v>226</v>
      </c>
      <c r="I182" s="27">
        <v>211</v>
      </c>
      <c r="J182" s="28">
        <v>254</v>
      </c>
      <c r="K182" s="26">
        <f t="shared" si="50"/>
        <v>691</v>
      </c>
      <c r="L182" s="25">
        <v>278</v>
      </c>
      <c r="M182" s="25">
        <v>240</v>
      </c>
      <c r="N182" s="25">
        <v>186</v>
      </c>
      <c r="O182" s="26">
        <f t="shared" si="51"/>
        <v>704</v>
      </c>
      <c r="P182" s="58"/>
      <c r="Q182" s="58"/>
      <c r="R182" s="58"/>
      <c r="S182" s="57">
        <f t="shared" si="52"/>
        <v>0</v>
      </c>
      <c r="T182" s="26">
        <f t="shared" si="53"/>
        <v>2028</v>
      </c>
    </row>
    <row r="183" spans="3:20" ht="15.75" x14ac:dyDescent="0.25">
      <c r="C183" s="4" t="s">
        <v>36</v>
      </c>
      <c r="D183" s="25"/>
      <c r="E183" s="25"/>
      <c r="F183" s="25"/>
      <c r="G183" s="26"/>
      <c r="H183" s="27"/>
      <c r="I183" s="27"/>
      <c r="J183" s="28"/>
      <c r="K183" s="26"/>
      <c r="L183" s="25">
        <v>8</v>
      </c>
      <c r="M183" s="25">
        <v>6</v>
      </c>
      <c r="N183" s="25">
        <v>5</v>
      </c>
      <c r="O183" s="26">
        <f>L183+M183+N183</f>
        <v>19</v>
      </c>
      <c r="P183" s="58"/>
      <c r="Q183" s="58"/>
      <c r="R183" s="58"/>
      <c r="S183" s="57">
        <v>0</v>
      </c>
      <c r="T183" s="26">
        <f>G183+K183+O183</f>
        <v>19</v>
      </c>
    </row>
    <row r="184" spans="3:20" ht="15.75" x14ac:dyDescent="0.25">
      <c r="C184" s="41" t="s">
        <v>59</v>
      </c>
      <c r="D184" s="26">
        <f t="shared" ref="D184:S184" si="54">SUM(D169:D182)</f>
        <v>3064</v>
      </c>
      <c r="E184" s="26">
        <f t="shared" si="54"/>
        <v>2551</v>
      </c>
      <c r="F184" s="26">
        <f t="shared" si="54"/>
        <v>2506</v>
      </c>
      <c r="G184" s="26">
        <f t="shared" si="54"/>
        <v>8121</v>
      </c>
      <c r="H184" s="26">
        <f t="shared" si="54"/>
        <v>1987</v>
      </c>
      <c r="I184" s="26">
        <f t="shared" si="54"/>
        <v>1881</v>
      </c>
      <c r="J184" s="26">
        <f t="shared" si="54"/>
        <v>1773</v>
      </c>
      <c r="K184" s="26">
        <f t="shared" si="54"/>
        <v>5641</v>
      </c>
      <c r="L184" s="26">
        <f>SUM(L169:L183)</f>
        <v>2197</v>
      </c>
      <c r="M184" s="26">
        <f>SUM(M169:M183)</f>
        <v>1840</v>
      </c>
      <c r="N184" s="26">
        <f>SUM(N169:N183)</f>
        <v>1688</v>
      </c>
      <c r="O184" s="26">
        <f>SUM(O169:O183)</f>
        <v>5725</v>
      </c>
      <c r="P184" s="26">
        <f t="shared" si="54"/>
        <v>0</v>
      </c>
      <c r="Q184" s="26">
        <f t="shared" si="54"/>
        <v>0</v>
      </c>
      <c r="R184" s="26">
        <f t="shared" si="54"/>
        <v>0</v>
      </c>
      <c r="S184" s="26">
        <f t="shared" si="54"/>
        <v>0</v>
      </c>
      <c r="T184" s="26">
        <f>SUM(T169:T183)</f>
        <v>19487</v>
      </c>
    </row>
    <row r="185" spans="3:20" ht="15.75" x14ac:dyDescent="0.25">
      <c r="C185" s="79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</row>
    <row r="186" spans="3:20" ht="15.75" x14ac:dyDescent="0.25">
      <c r="C186" s="2"/>
      <c r="D186" s="3"/>
      <c r="E186" s="3"/>
      <c r="F186" s="3"/>
      <c r="G186" s="8"/>
      <c r="H186" s="3"/>
      <c r="I186" s="3"/>
      <c r="J186" s="3"/>
      <c r="K186" s="8"/>
      <c r="L186" s="3"/>
      <c r="M186" s="3"/>
      <c r="N186" s="3"/>
      <c r="O186" s="8"/>
      <c r="P186" s="70"/>
      <c r="Q186" s="70"/>
      <c r="R186" s="70"/>
      <c r="S186" s="71"/>
    </row>
    <row r="187" spans="3:20" ht="16.5" thickBot="1" x14ac:dyDescent="0.3">
      <c r="C187" s="2"/>
      <c r="D187" s="3"/>
      <c r="E187" s="3"/>
      <c r="F187" s="3"/>
      <c r="G187" s="8"/>
      <c r="H187" s="3"/>
      <c r="I187" s="3"/>
      <c r="J187" s="3"/>
      <c r="K187" s="8"/>
      <c r="L187" s="3"/>
      <c r="M187" s="3"/>
      <c r="N187" s="3"/>
      <c r="O187" s="8"/>
      <c r="P187" s="70"/>
      <c r="Q187" s="70"/>
      <c r="R187" s="70"/>
      <c r="S187" s="71"/>
      <c r="T187" s="7"/>
    </row>
    <row r="188" spans="3:20" ht="15.75" x14ac:dyDescent="0.25">
      <c r="C188" s="114" t="s">
        <v>73</v>
      </c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6"/>
    </row>
    <row r="189" spans="3:20" ht="15.75" x14ac:dyDescent="0.25">
      <c r="C189" s="106" t="s">
        <v>61</v>
      </c>
      <c r="D189" s="108" t="s">
        <v>2</v>
      </c>
      <c r="E189" s="108"/>
      <c r="F189" s="108"/>
      <c r="G189" s="108"/>
      <c r="H189" s="108" t="s">
        <v>3</v>
      </c>
      <c r="I189" s="108"/>
      <c r="J189" s="108"/>
      <c r="K189" s="108"/>
      <c r="L189" s="108" t="s">
        <v>4</v>
      </c>
      <c r="M189" s="108"/>
      <c r="N189" s="108"/>
      <c r="O189" s="108"/>
      <c r="P189" s="108" t="s">
        <v>5</v>
      </c>
      <c r="Q189" s="108"/>
      <c r="R189" s="108"/>
      <c r="S189" s="108"/>
      <c r="T189" s="109" t="s">
        <v>6</v>
      </c>
    </row>
    <row r="190" spans="3:20" ht="16.5" thickBot="1" x14ac:dyDescent="0.3">
      <c r="C190" s="107"/>
      <c r="D190" s="40" t="s">
        <v>7</v>
      </c>
      <c r="E190" s="40" t="s">
        <v>8</v>
      </c>
      <c r="F190" s="40" t="s">
        <v>9</v>
      </c>
      <c r="G190" s="40" t="s">
        <v>10</v>
      </c>
      <c r="H190" s="40" t="s">
        <v>11</v>
      </c>
      <c r="I190" s="40" t="s">
        <v>12</v>
      </c>
      <c r="J190" s="40" t="s">
        <v>13</v>
      </c>
      <c r="K190" s="40" t="s">
        <v>14</v>
      </c>
      <c r="L190" s="40" t="s">
        <v>15</v>
      </c>
      <c r="M190" s="40" t="s">
        <v>16</v>
      </c>
      <c r="N190" s="40" t="s">
        <v>17</v>
      </c>
      <c r="O190" s="40" t="s">
        <v>18</v>
      </c>
      <c r="P190" s="40" t="s">
        <v>19</v>
      </c>
      <c r="Q190" s="40" t="s">
        <v>20</v>
      </c>
      <c r="R190" s="40" t="s">
        <v>21</v>
      </c>
      <c r="S190" s="40" t="s">
        <v>22</v>
      </c>
      <c r="T190" s="110"/>
    </row>
    <row r="191" spans="3:20" ht="15.75" x14ac:dyDescent="0.25">
      <c r="C191" s="5" t="s">
        <v>23</v>
      </c>
      <c r="D191" s="25">
        <v>378</v>
      </c>
      <c r="E191" s="25">
        <v>347</v>
      </c>
      <c r="F191" s="25">
        <v>406</v>
      </c>
      <c r="G191" s="26">
        <f>+SUM(D191:F191)</f>
        <v>1131</v>
      </c>
      <c r="H191" s="20">
        <v>362</v>
      </c>
      <c r="I191" s="20">
        <v>342</v>
      </c>
      <c r="J191" s="29">
        <v>356</v>
      </c>
      <c r="K191" s="26">
        <f>SUM(H191:J191)</f>
        <v>1060</v>
      </c>
      <c r="L191" s="25">
        <v>403</v>
      </c>
      <c r="M191" s="25">
        <v>366</v>
      </c>
      <c r="N191" s="25">
        <v>332</v>
      </c>
      <c r="O191" s="26">
        <f>SUM(L191:N191)</f>
        <v>1101</v>
      </c>
      <c r="P191" s="57"/>
      <c r="Q191" s="57"/>
      <c r="R191" s="57"/>
      <c r="S191" s="57">
        <f>SUM(P191:R191)</f>
        <v>0</v>
      </c>
      <c r="T191" s="26">
        <f>SUM(G191,O191,K191, S191)</f>
        <v>3292</v>
      </c>
    </row>
    <row r="192" spans="3:20" ht="15.75" x14ac:dyDescent="0.25">
      <c r="C192" s="4" t="s">
        <v>24</v>
      </c>
      <c r="D192" s="25">
        <v>304</v>
      </c>
      <c r="E192" s="25">
        <v>311</v>
      </c>
      <c r="F192" s="25">
        <v>328</v>
      </c>
      <c r="G192" s="26">
        <f t="shared" ref="G192:G204" si="55">+SUM(D192:F192)</f>
        <v>943</v>
      </c>
      <c r="H192" s="20">
        <v>370</v>
      </c>
      <c r="I192" s="20">
        <v>325</v>
      </c>
      <c r="J192" s="29">
        <v>341</v>
      </c>
      <c r="K192" s="26">
        <f t="shared" ref="K192:K204" si="56">SUM(H192:J192)</f>
        <v>1036</v>
      </c>
      <c r="L192" s="25">
        <v>348</v>
      </c>
      <c r="M192" s="25">
        <v>335</v>
      </c>
      <c r="N192" s="25">
        <v>292</v>
      </c>
      <c r="O192" s="26">
        <f t="shared" ref="O192:O204" si="57">SUM(L192:N192)</f>
        <v>975</v>
      </c>
      <c r="P192" s="57"/>
      <c r="Q192" s="57"/>
      <c r="R192" s="57"/>
      <c r="S192" s="57">
        <f t="shared" ref="S192:S204" si="58">SUM(P192:R192)</f>
        <v>0</v>
      </c>
      <c r="T192" s="26">
        <f t="shared" ref="T192:T204" si="59">SUM(G192,O192,K192, S192)</f>
        <v>2954</v>
      </c>
    </row>
    <row r="193" spans="3:20" ht="15.75" x14ac:dyDescent="0.25">
      <c r="C193" s="4" t="s">
        <v>25</v>
      </c>
      <c r="D193" s="25">
        <v>1</v>
      </c>
      <c r="E193" s="25">
        <v>0</v>
      </c>
      <c r="F193" s="25">
        <v>0</v>
      </c>
      <c r="G193" s="26">
        <f t="shared" si="55"/>
        <v>1</v>
      </c>
      <c r="H193" s="85">
        <v>0</v>
      </c>
      <c r="I193" s="86">
        <v>1</v>
      </c>
      <c r="J193" s="85">
        <v>3</v>
      </c>
      <c r="K193" s="26">
        <f t="shared" si="56"/>
        <v>4</v>
      </c>
      <c r="L193" s="25">
        <v>0</v>
      </c>
      <c r="M193" s="25">
        <v>1</v>
      </c>
      <c r="N193" s="25">
        <v>2</v>
      </c>
      <c r="O193" s="26">
        <f t="shared" si="57"/>
        <v>3</v>
      </c>
      <c r="P193" s="57"/>
      <c r="Q193" s="57"/>
      <c r="R193" s="57"/>
      <c r="S193" s="57">
        <f t="shared" si="58"/>
        <v>0</v>
      </c>
      <c r="T193" s="26">
        <f t="shared" si="59"/>
        <v>8</v>
      </c>
    </row>
    <row r="194" spans="3:20" ht="15.75" x14ac:dyDescent="0.25">
      <c r="C194" s="4" t="s">
        <v>49</v>
      </c>
      <c r="D194" s="25">
        <v>1186</v>
      </c>
      <c r="E194" s="25">
        <v>968</v>
      </c>
      <c r="F194" s="25">
        <v>872</v>
      </c>
      <c r="G194" s="26">
        <f t="shared" si="55"/>
        <v>3026</v>
      </c>
      <c r="H194" s="86">
        <v>8</v>
      </c>
      <c r="I194" s="86">
        <v>11</v>
      </c>
      <c r="J194" s="98">
        <v>10</v>
      </c>
      <c r="K194" s="26">
        <f t="shared" si="56"/>
        <v>29</v>
      </c>
      <c r="L194" s="25">
        <v>13</v>
      </c>
      <c r="M194" s="25">
        <v>12</v>
      </c>
      <c r="N194" s="25">
        <v>12</v>
      </c>
      <c r="O194" s="26">
        <f t="shared" si="57"/>
        <v>37</v>
      </c>
      <c r="P194" s="57"/>
      <c r="Q194" s="57"/>
      <c r="R194" s="57"/>
      <c r="S194" s="57">
        <f>SUM(P194:R194)</f>
        <v>0</v>
      </c>
      <c r="T194" s="26">
        <f t="shared" si="59"/>
        <v>3092</v>
      </c>
    </row>
    <row r="195" spans="3:20" ht="15.75" x14ac:dyDescent="0.25">
      <c r="C195" s="4" t="s">
        <v>131</v>
      </c>
      <c r="D195" s="25">
        <v>53</v>
      </c>
      <c r="E195" s="25">
        <v>34</v>
      </c>
      <c r="F195" s="25">
        <v>52</v>
      </c>
      <c r="G195" s="26">
        <f t="shared" si="55"/>
        <v>139</v>
      </c>
      <c r="H195" s="20">
        <v>52</v>
      </c>
      <c r="I195" s="20">
        <v>52</v>
      </c>
      <c r="J195" s="29">
        <v>37</v>
      </c>
      <c r="K195" s="26">
        <f t="shared" si="56"/>
        <v>141</v>
      </c>
      <c r="L195" s="25">
        <v>43</v>
      </c>
      <c r="M195" s="25">
        <v>50</v>
      </c>
      <c r="N195" s="25">
        <v>47</v>
      </c>
      <c r="O195" s="26">
        <f t="shared" si="57"/>
        <v>140</v>
      </c>
      <c r="P195" s="57"/>
      <c r="Q195" s="57"/>
      <c r="R195" s="57"/>
      <c r="S195" s="57">
        <f>SUM(P195:R195)</f>
        <v>0</v>
      </c>
      <c r="T195" s="26">
        <f t="shared" si="59"/>
        <v>420</v>
      </c>
    </row>
    <row r="196" spans="3:20" ht="15.75" x14ac:dyDescent="0.25">
      <c r="C196" s="4" t="s">
        <v>50</v>
      </c>
      <c r="D196" s="25">
        <v>1</v>
      </c>
      <c r="E196" s="25">
        <v>3</v>
      </c>
      <c r="F196" s="25">
        <v>0</v>
      </c>
      <c r="G196" s="26">
        <f t="shared" si="55"/>
        <v>4</v>
      </c>
      <c r="H196" s="27">
        <v>1</v>
      </c>
      <c r="I196" s="27">
        <v>1</v>
      </c>
      <c r="J196" s="28">
        <v>0</v>
      </c>
      <c r="K196" s="26">
        <f t="shared" si="56"/>
        <v>2</v>
      </c>
      <c r="L196" s="25">
        <v>1</v>
      </c>
      <c r="M196" s="25">
        <v>1</v>
      </c>
      <c r="N196" s="25">
        <v>0</v>
      </c>
      <c r="O196" s="26">
        <f t="shared" si="57"/>
        <v>2</v>
      </c>
      <c r="P196" s="57"/>
      <c r="Q196" s="57"/>
      <c r="R196" s="57"/>
      <c r="S196" s="57">
        <f t="shared" si="58"/>
        <v>0</v>
      </c>
      <c r="T196" s="26">
        <f t="shared" si="59"/>
        <v>8</v>
      </c>
    </row>
    <row r="197" spans="3:20" ht="15.75" x14ac:dyDescent="0.25">
      <c r="C197" s="4" t="s">
        <v>51</v>
      </c>
      <c r="D197" s="25">
        <v>1000</v>
      </c>
      <c r="E197" s="25">
        <v>820</v>
      </c>
      <c r="F197" s="25">
        <v>761</v>
      </c>
      <c r="G197" s="26">
        <f t="shared" si="55"/>
        <v>2581</v>
      </c>
      <c r="H197" s="27">
        <v>788</v>
      </c>
      <c r="I197" s="27">
        <v>719</v>
      </c>
      <c r="J197" s="28">
        <v>776</v>
      </c>
      <c r="K197" s="26">
        <f t="shared" si="56"/>
        <v>2283</v>
      </c>
      <c r="L197" s="25">
        <v>845</v>
      </c>
      <c r="M197" s="25">
        <v>751</v>
      </c>
      <c r="N197" s="25">
        <v>725</v>
      </c>
      <c r="O197" s="26">
        <f t="shared" si="57"/>
        <v>2321</v>
      </c>
      <c r="P197" s="57"/>
      <c r="Q197" s="57"/>
      <c r="R197" s="57"/>
      <c r="S197" s="57">
        <f t="shared" si="58"/>
        <v>0</v>
      </c>
      <c r="T197" s="26">
        <f t="shared" si="59"/>
        <v>7185</v>
      </c>
    </row>
    <row r="198" spans="3:20" ht="15.75" x14ac:dyDescent="0.25">
      <c r="C198" s="4" t="s">
        <v>52</v>
      </c>
      <c r="D198" s="25">
        <v>165</v>
      </c>
      <c r="E198" s="25">
        <v>124</v>
      </c>
      <c r="F198" s="25">
        <v>86</v>
      </c>
      <c r="G198" s="26">
        <f>+SUM(D198:F198)</f>
        <v>375</v>
      </c>
      <c r="H198" s="27">
        <v>136</v>
      </c>
      <c r="I198" s="27">
        <v>118</v>
      </c>
      <c r="J198" s="28">
        <v>105</v>
      </c>
      <c r="K198" s="26">
        <f t="shared" si="56"/>
        <v>359</v>
      </c>
      <c r="L198" s="25">
        <v>128</v>
      </c>
      <c r="M198" s="25">
        <v>101</v>
      </c>
      <c r="N198" s="25">
        <v>118</v>
      </c>
      <c r="O198" s="26">
        <f t="shared" si="57"/>
        <v>347</v>
      </c>
      <c r="P198" s="58"/>
      <c r="Q198" s="58"/>
      <c r="R198" s="58"/>
      <c r="S198" s="57">
        <f t="shared" si="58"/>
        <v>0</v>
      </c>
      <c r="T198" s="26">
        <f t="shared" si="59"/>
        <v>1081</v>
      </c>
    </row>
    <row r="199" spans="3:20" ht="15.75" x14ac:dyDescent="0.25">
      <c r="C199" s="4" t="s">
        <v>53</v>
      </c>
      <c r="D199" s="25">
        <v>6</v>
      </c>
      <c r="E199" s="25">
        <v>5</v>
      </c>
      <c r="F199" s="25">
        <v>6</v>
      </c>
      <c r="G199" s="26">
        <f t="shared" si="55"/>
        <v>17</v>
      </c>
      <c r="H199" s="27">
        <v>8</v>
      </c>
      <c r="I199" s="27">
        <v>4</v>
      </c>
      <c r="J199" s="28">
        <v>5</v>
      </c>
      <c r="K199" s="26">
        <f t="shared" si="56"/>
        <v>17</v>
      </c>
      <c r="L199" s="25">
        <v>13</v>
      </c>
      <c r="M199" s="25">
        <v>4</v>
      </c>
      <c r="N199" s="25">
        <v>8</v>
      </c>
      <c r="O199" s="26">
        <f t="shared" si="57"/>
        <v>25</v>
      </c>
      <c r="P199" s="58"/>
      <c r="Q199" s="58"/>
      <c r="R199" s="58"/>
      <c r="S199" s="57">
        <f t="shared" si="58"/>
        <v>0</v>
      </c>
      <c r="T199" s="26">
        <f t="shared" si="59"/>
        <v>59</v>
      </c>
    </row>
    <row r="200" spans="3:20" ht="15.75" x14ac:dyDescent="0.25">
      <c r="C200" s="4" t="s">
        <v>54</v>
      </c>
      <c r="D200" s="25">
        <v>4</v>
      </c>
      <c r="E200" s="25">
        <v>9</v>
      </c>
      <c r="F200" s="25">
        <v>4</v>
      </c>
      <c r="G200" s="26">
        <f>+SUM(D200:F200)</f>
        <v>17</v>
      </c>
      <c r="H200" s="20">
        <v>4</v>
      </c>
      <c r="I200" s="20">
        <v>6</v>
      </c>
      <c r="J200" s="29">
        <v>8</v>
      </c>
      <c r="K200" s="26">
        <f t="shared" si="56"/>
        <v>18</v>
      </c>
      <c r="L200" s="25">
        <v>9</v>
      </c>
      <c r="M200" s="25">
        <v>5</v>
      </c>
      <c r="N200" s="25">
        <v>7</v>
      </c>
      <c r="O200" s="26">
        <f t="shared" si="57"/>
        <v>21</v>
      </c>
      <c r="P200" s="57"/>
      <c r="Q200" s="57"/>
      <c r="R200" s="57"/>
      <c r="S200" s="57">
        <f t="shared" si="58"/>
        <v>0</v>
      </c>
      <c r="T200" s="26">
        <f t="shared" si="59"/>
        <v>56</v>
      </c>
    </row>
    <row r="201" spans="3:20" ht="15.75" x14ac:dyDescent="0.25">
      <c r="C201" s="4" t="s">
        <v>71</v>
      </c>
      <c r="D201" s="25">
        <v>50</v>
      </c>
      <c r="E201" s="25">
        <v>48</v>
      </c>
      <c r="F201" s="25">
        <v>91</v>
      </c>
      <c r="G201" s="26">
        <f>+SUM(D201:F201)</f>
        <v>189</v>
      </c>
      <c r="H201" s="27">
        <v>63</v>
      </c>
      <c r="I201" s="27">
        <v>60</v>
      </c>
      <c r="J201" s="28">
        <v>62</v>
      </c>
      <c r="K201" s="26">
        <f t="shared" si="56"/>
        <v>185</v>
      </c>
      <c r="L201" s="25">
        <v>65</v>
      </c>
      <c r="M201" s="25">
        <v>45</v>
      </c>
      <c r="N201" s="25">
        <v>34</v>
      </c>
      <c r="O201" s="26">
        <f t="shared" si="57"/>
        <v>144</v>
      </c>
      <c r="P201" s="58"/>
      <c r="Q201" s="58"/>
      <c r="R201" s="58"/>
      <c r="S201" s="57">
        <f t="shared" si="58"/>
        <v>0</v>
      </c>
      <c r="T201" s="26">
        <f t="shared" si="59"/>
        <v>518</v>
      </c>
    </row>
    <row r="202" spans="3:20" ht="15.75" x14ac:dyDescent="0.25">
      <c r="C202" s="4" t="s">
        <v>56</v>
      </c>
      <c r="D202" s="25">
        <v>3</v>
      </c>
      <c r="E202" s="25">
        <v>3</v>
      </c>
      <c r="F202" s="25">
        <v>3</v>
      </c>
      <c r="G202" s="26">
        <f t="shared" si="55"/>
        <v>9</v>
      </c>
      <c r="H202" s="20">
        <v>1</v>
      </c>
      <c r="I202" s="20">
        <v>2</v>
      </c>
      <c r="J202" s="29">
        <v>2</v>
      </c>
      <c r="K202" s="26">
        <f t="shared" si="56"/>
        <v>5</v>
      </c>
      <c r="L202" s="25">
        <v>5</v>
      </c>
      <c r="M202" s="25">
        <v>4</v>
      </c>
      <c r="N202" s="25">
        <v>4</v>
      </c>
      <c r="O202" s="26">
        <f t="shared" si="57"/>
        <v>13</v>
      </c>
      <c r="P202" s="57"/>
      <c r="Q202" s="57"/>
      <c r="R202" s="57"/>
      <c r="S202" s="57">
        <f t="shared" si="58"/>
        <v>0</v>
      </c>
      <c r="T202" s="26">
        <f t="shared" si="59"/>
        <v>27</v>
      </c>
    </row>
    <row r="203" spans="3:20" ht="15.75" x14ac:dyDescent="0.25">
      <c r="C203" s="4" t="s">
        <v>57</v>
      </c>
      <c r="D203" s="25">
        <v>15</v>
      </c>
      <c r="E203" s="25">
        <v>44</v>
      </c>
      <c r="F203" s="25">
        <v>44</v>
      </c>
      <c r="G203" s="26">
        <f t="shared" si="55"/>
        <v>103</v>
      </c>
      <c r="H203" s="27">
        <v>108</v>
      </c>
      <c r="I203" s="27">
        <v>86</v>
      </c>
      <c r="J203" s="28">
        <v>74</v>
      </c>
      <c r="K203" s="26">
        <f t="shared" si="56"/>
        <v>268</v>
      </c>
      <c r="L203" s="25">
        <v>76</v>
      </c>
      <c r="M203" s="25">
        <v>73</v>
      </c>
      <c r="N203" s="25">
        <v>67</v>
      </c>
      <c r="O203" s="26">
        <f t="shared" si="57"/>
        <v>216</v>
      </c>
      <c r="P203" s="58"/>
      <c r="Q203" s="58"/>
      <c r="R203" s="58"/>
      <c r="S203" s="57">
        <f t="shared" si="58"/>
        <v>0</v>
      </c>
      <c r="T203" s="26">
        <f t="shared" si="59"/>
        <v>587</v>
      </c>
    </row>
    <row r="204" spans="3:20" ht="15.75" x14ac:dyDescent="0.25">
      <c r="C204" s="4" t="s">
        <v>58</v>
      </c>
      <c r="D204" s="25">
        <v>46</v>
      </c>
      <c r="E204" s="25">
        <v>123</v>
      </c>
      <c r="F204" s="25">
        <v>136</v>
      </c>
      <c r="G204" s="26">
        <f t="shared" si="55"/>
        <v>305</v>
      </c>
      <c r="H204" s="27">
        <v>162</v>
      </c>
      <c r="I204" s="27">
        <v>122</v>
      </c>
      <c r="J204" s="28">
        <v>133</v>
      </c>
      <c r="K204" s="26">
        <f t="shared" si="56"/>
        <v>417</v>
      </c>
      <c r="L204" s="25">
        <v>150</v>
      </c>
      <c r="M204" s="25">
        <v>164</v>
      </c>
      <c r="N204" s="25">
        <v>151</v>
      </c>
      <c r="O204" s="26">
        <f t="shared" si="57"/>
        <v>465</v>
      </c>
      <c r="P204" s="58"/>
      <c r="Q204" s="58"/>
      <c r="R204" s="58"/>
      <c r="S204" s="57">
        <f t="shared" si="58"/>
        <v>0</v>
      </c>
      <c r="T204" s="26">
        <f t="shared" si="59"/>
        <v>1187</v>
      </c>
    </row>
    <row r="205" spans="3:20" ht="15.75" x14ac:dyDescent="0.25">
      <c r="C205" s="41" t="s">
        <v>59</v>
      </c>
      <c r="D205" s="25">
        <f t="shared" ref="D205:T205" si="60">SUM(D191:D204)</f>
        <v>3212</v>
      </c>
      <c r="E205" s="25">
        <f t="shared" si="60"/>
        <v>2839</v>
      </c>
      <c r="F205" s="25">
        <f t="shared" si="60"/>
        <v>2789</v>
      </c>
      <c r="G205" s="26">
        <f t="shared" si="60"/>
        <v>8840</v>
      </c>
      <c r="H205" s="25">
        <f t="shared" si="60"/>
        <v>2063</v>
      </c>
      <c r="I205" s="25">
        <f t="shared" si="60"/>
        <v>1849</v>
      </c>
      <c r="J205" s="25">
        <f t="shared" si="60"/>
        <v>1912</v>
      </c>
      <c r="K205" s="26">
        <f t="shared" si="60"/>
        <v>5824</v>
      </c>
      <c r="L205" s="25">
        <f t="shared" si="60"/>
        <v>2099</v>
      </c>
      <c r="M205" s="25">
        <f t="shared" si="60"/>
        <v>1912</v>
      </c>
      <c r="N205" s="25">
        <f t="shared" si="60"/>
        <v>1799</v>
      </c>
      <c r="O205" s="26">
        <f t="shared" si="60"/>
        <v>5810</v>
      </c>
      <c r="P205" s="25">
        <f t="shared" si="60"/>
        <v>0</v>
      </c>
      <c r="Q205" s="25">
        <f t="shared" si="60"/>
        <v>0</v>
      </c>
      <c r="R205" s="25">
        <f t="shared" si="60"/>
        <v>0</v>
      </c>
      <c r="S205" s="26">
        <f t="shared" si="60"/>
        <v>0</v>
      </c>
      <c r="T205" s="26">
        <f t="shared" si="60"/>
        <v>20474</v>
      </c>
    </row>
    <row r="206" spans="3:20" ht="15.75" x14ac:dyDescent="0.25">
      <c r="C206" s="79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</row>
    <row r="207" spans="3:20" ht="15.75" x14ac:dyDescent="0.25">
      <c r="C207" s="2"/>
      <c r="D207" s="3"/>
      <c r="E207" s="3"/>
      <c r="F207" s="3"/>
      <c r="G207" s="8"/>
      <c r="H207" s="3"/>
      <c r="I207" s="3"/>
      <c r="J207" s="3"/>
      <c r="K207" s="8"/>
      <c r="L207" s="3"/>
      <c r="M207" s="3"/>
      <c r="N207" s="3"/>
      <c r="O207" s="8"/>
      <c r="P207" s="70"/>
      <c r="Q207" s="70"/>
      <c r="R207" s="70"/>
      <c r="S207" s="71"/>
    </row>
    <row r="208" spans="3:20" ht="16.5" thickBot="1" x14ac:dyDescent="0.3">
      <c r="C208" s="2"/>
      <c r="D208" s="3"/>
      <c r="E208" s="3"/>
      <c r="F208" s="3"/>
      <c r="G208" s="8"/>
      <c r="H208" s="3"/>
      <c r="I208" s="3"/>
      <c r="J208" s="3"/>
      <c r="K208" s="8"/>
      <c r="L208" s="3"/>
      <c r="M208" s="3"/>
      <c r="N208" s="3"/>
      <c r="O208" s="8"/>
      <c r="P208" s="70"/>
      <c r="Q208" s="70"/>
      <c r="R208" s="70"/>
      <c r="S208" s="71"/>
      <c r="T208" s="7"/>
    </row>
    <row r="209" spans="3:20" ht="15.75" x14ac:dyDescent="0.25">
      <c r="C209" s="114" t="s">
        <v>74</v>
      </c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6"/>
    </row>
    <row r="210" spans="3:20" ht="15.75" x14ac:dyDescent="0.25">
      <c r="C210" s="106" t="s">
        <v>61</v>
      </c>
      <c r="D210" s="108" t="s">
        <v>2</v>
      </c>
      <c r="E210" s="108"/>
      <c r="F210" s="108"/>
      <c r="G210" s="108"/>
      <c r="H210" s="108" t="s">
        <v>3</v>
      </c>
      <c r="I210" s="108"/>
      <c r="J210" s="108"/>
      <c r="K210" s="108"/>
      <c r="L210" s="108" t="s">
        <v>4</v>
      </c>
      <c r="M210" s="108"/>
      <c r="N210" s="108"/>
      <c r="O210" s="108"/>
      <c r="P210" s="108" t="s">
        <v>5</v>
      </c>
      <c r="Q210" s="108"/>
      <c r="R210" s="108"/>
      <c r="S210" s="108"/>
      <c r="T210" s="109" t="s">
        <v>6</v>
      </c>
    </row>
    <row r="211" spans="3:20" ht="16.5" thickBot="1" x14ac:dyDescent="0.3">
      <c r="C211" s="107"/>
      <c r="D211" s="40" t="s">
        <v>7</v>
      </c>
      <c r="E211" s="40" t="s">
        <v>8</v>
      </c>
      <c r="F211" s="40" t="s">
        <v>9</v>
      </c>
      <c r="G211" s="40" t="s">
        <v>10</v>
      </c>
      <c r="H211" s="40" t="s">
        <v>11</v>
      </c>
      <c r="I211" s="40" t="s">
        <v>12</v>
      </c>
      <c r="J211" s="40" t="s">
        <v>13</v>
      </c>
      <c r="K211" s="40" t="s">
        <v>14</v>
      </c>
      <c r="L211" s="40" t="s">
        <v>15</v>
      </c>
      <c r="M211" s="40" t="s">
        <v>16</v>
      </c>
      <c r="N211" s="40" t="s">
        <v>17</v>
      </c>
      <c r="O211" s="40" t="s">
        <v>18</v>
      </c>
      <c r="P211" s="40" t="s">
        <v>19</v>
      </c>
      <c r="Q211" s="40" t="s">
        <v>20</v>
      </c>
      <c r="R211" s="40" t="s">
        <v>21</v>
      </c>
      <c r="S211" s="40" t="s">
        <v>22</v>
      </c>
      <c r="T211" s="110"/>
    </row>
    <row r="212" spans="3:20" ht="15.75" x14ac:dyDescent="0.25">
      <c r="C212" s="5" t="s">
        <v>23</v>
      </c>
      <c r="D212" s="25">
        <v>305</v>
      </c>
      <c r="E212" s="25">
        <v>328</v>
      </c>
      <c r="F212" s="25">
        <v>329</v>
      </c>
      <c r="G212" s="26">
        <f>+SUM(D212:F212)</f>
        <v>962</v>
      </c>
      <c r="H212" s="20">
        <v>337</v>
      </c>
      <c r="I212" s="20">
        <v>308</v>
      </c>
      <c r="J212" s="29">
        <v>316</v>
      </c>
      <c r="K212" s="26">
        <f>SUM(H212:J212)</f>
        <v>961</v>
      </c>
      <c r="L212" s="25">
        <v>390</v>
      </c>
      <c r="M212" s="25">
        <v>319</v>
      </c>
      <c r="N212" s="25">
        <v>277</v>
      </c>
      <c r="O212" s="26">
        <f>SUM(L212:N212)</f>
        <v>986</v>
      </c>
      <c r="P212" s="57"/>
      <c r="Q212" s="57"/>
      <c r="R212" s="57"/>
      <c r="S212" s="57">
        <f>SUM(P212:R212)</f>
        <v>0</v>
      </c>
      <c r="T212" s="26">
        <f>SUM(G212,O212,K212, S212)</f>
        <v>2909</v>
      </c>
    </row>
    <row r="213" spans="3:20" ht="15.75" x14ac:dyDescent="0.25">
      <c r="C213" s="4" t="s">
        <v>24</v>
      </c>
      <c r="D213" s="25">
        <v>239</v>
      </c>
      <c r="E213" s="25">
        <v>298</v>
      </c>
      <c r="F213" s="25">
        <v>280</v>
      </c>
      <c r="G213" s="26">
        <f t="shared" ref="G213:G223" si="61">+SUM(D213:F213)</f>
        <v>817</v>
      </c>
      <c r="H213" s="20">
        <v>277</v>
      </c>
      <c r="I213" s="20">
        <v>298</v>
      </c>
      <c r="J213" s="29">
        <v>257</v>
      </c>
      <c r="K213" s="26">
        <f t="shared" ref="K213:K223" si="62">SUM(H213:J213)</f>
        <v>832</v>
      </c>
      <c r="L213" s="25">
        <v>334</v>
      </c>
      <c r="M213" s="25">
        <v>287</v>
      </c>
      <c r="N213" s="25">
        <v>260</v>
      </c>
      <c r="O213" s="26">
        <f t="shared" ref="O213:O223" si="63">SUM(L213:N213)</f>
        <v>881</v>
      </c>
      <c r="P213" s="57"/>
      <c r="Q213" s="57"/>
      <c r="R213" s="57"/>
      <c r="S213" s="57">
        <f t="shared" ref="S213:S223" si="64">SUM(P213:R213)</f>
        <v>0</v>
      </c>
      <c r="T213" s="26">
        <f t="shared" ref="T213:T223" si="65">SUM(G213,O213,K213, S213)</f>
        <v>2530</v>
      </c>
    </row>
    <row r="214" spans="3:20" ht="15.75" x14ac:dyDescent="0.25">
      <c r="C214" s="4" t="s">
        <v>25</v>
      </c>
      <c r="D214" s="25">
        <v>12</v>
      </c>
      <c r="E214" s="25">
        <v>10</v>
      </c>
      <c r="F214" s="25">
        <v>13</v>
      </c>
      <c r="G214" s="26">
        <f t="shared" si="61"/>
        <v>35</v>
      </c>
      <c r="H214" s="20">
        <v>20</v>
      </c>
      <c r="I214" s="20">
        <v>12</v>
      </c>
      <c r="J214" s="29">
        <v>16</v>
      </c>
      <c r="K214" s="26">
        <f t="shared" si="62"/>
        <v>48</v>
      </c>
      <c r="L214" s="25">
        <v>20</v>
      </c>
      <c r="M214" s="25">
        <v>15</v>
      </c>
      <c r="N214" s="25">
        <v>2</v>
      </c>
      <c r="O214" s="26">
        <f t="shared" si="63"/>
        <v>37</v>
      </c>
      <c r="P214" s="57"/>
      <c r="Q214" s="57"/>
      <c r="R214" s="57"/>
      <c r="S214" s="57">
        <f t="shared" si="64"/>
        <v>0</v>
      </c>
      <c r="T214" s="26">
        <f t="shared" si="65"/>
        <v>120</v>
      </c>
    </row>
    <row r="215" spans="3:20" ht="15.75" x14ac:dyDescent="0.25">
      <c r="C215" s="4" t="s">
        <v>49</v>
      </c>
      <c r="D215" s="25">
        <v>1017</v>
      </c>
      <c r="E215" s="25">
        <v>821</v>
      </c>
      <c r="F215" s="25">
        <v>740</v>
      </c>
      <c r="G215" s="26">
        <f t="shared" si="61"/>
        <v>2578</v>
      </c>
      <c r="H215" s="86">
        <v>5</v>
      </c>
      <c r="I215" s="86">
        <v>5</v>
      </c>
      <c r="J215" s="98">
        <v>4</v>
      </c>
      <c r="K215" s="26">
        <f t="shared" si="62"/>
        <v>14</v>
      </c>
      <c r="L215" s="25">
        <v>8</v>
      </c>
      <c r="M215" s="25">
        <v>6</v>
      </c>
      <c r="N215" s="25">
        <v>8</v>
      </c>
      <c r="O215" s="26">
        <f t="shared" si="63"/>
        <v>22</v>
      </c>
      <c r="P215" s="57"/>
      <c r="Q215" s="57"/>
      <c r="R215" s="57"/>
      <c r="S215" s="57">
        <f>SUM(P215:R215)</f>
        <v>0</v>
      </c>
      <c r="T215" s="26">
        <f t="shared" si="65"/>
        <v>2614</v>
      </c>
    </row>
    <row r="216" spans="3:20" ht="15.75" x14ac:dyDescent="0.25">
      <c r="C216" s="4" t="s">
        <v>131</v>
      </c>
      <c r="D216" s="25">
        <v>44</v>
      </c>
      <c r="E216" s="25">
        <v>40</v>
      </c>
      <c r="F216" s="25">
        <v>44</v>
      </c>
      <c r="G216" s="26">
        <f t="shared" si="61"/>
        <v>128</v>
      </c>
      <c r="H216" s="20">
        <v>38</v>
      </c>
      <c r="I216" s="20">
        <v>34</v>
      </c>
      <c r="J216" s="25">
        <v>31</v>
      </c>
      <c r="K216" s="26">
        <f t="shared" si="62"/>
        <v>103</v>
      </c>
      <c r="L216" s="25">
        <v>36</v>
      </c>
      <c r="M216" s="25">
        <v>38</v>
      </c>
      <c r="N216" s="25">
        <v>39</v>
      </c>
      <c r="O216" s="26">
        <f t="shared" si="63"/>
        <v>113</v>
      </c>
      <c r="P216" s="57"/>
      <c r="Q216" s="57"/>
      <c r="R216" s="57"/>
      <c r="S216" s="57">
        <f>SUM(P216:R216)</f>
        <v>0</v>
      </c>
      <c r="T216" s="26">
        <f t="shared" si="65"/>
        <v>344</v>
      </c>
    </row>
    <row r="217" spans="3:20" ht="15.75" x14ac:dyDescent="0.25">
      <c r="C217" s="4" t="s">
        <v>50</v>
      </c>
      <c r="D217" s="25">
        <v>1</v>
      </c>
      <c r="E217" s="25">
        <v>1</v>
      </c>
      <c r="F217" s="25">
        <v>3</v>
      </c>
      <c r="G217" s="26">
        <f t="shared" si="61"/>
        <v>5</v>
      </c>
      <c r="H217" s="27">
        <v>2</v>
      </c>
      <c r="I217" s="27">
        <v>5</v>
      </c>
      <c r="J217" s="28">
        <v>1</v>
      </c>
      <c r="K217" s="26">
        <f t="shared" si="62"/>
        <v>8</v>
      </c>
      <c r="L217" s="25">
        <v>3</v>
      </c>
      <c r="M217" s="25">
        <v>3</v>
      </c>
      <c r="N217" s="25">
        <v>2</v>
      </c>
      <c r="O217" s="26">
        <f t="shared" si="63"/>
        <v>8</v>
      </c>
      <c r="P217" s="57"/>
      <c r="Q217" s="57"/>
      <c r="R217" s="57"/>
      <c r="S217" s="57">
        <f t="shared" si="64"/>
        <v>0</v>
      </c>
      <c r="T217" s="26">
        <f t="shared" si="65"/>
        <v>21</v>
      </c>
    </row>
    <row r="218" spans="3:20" ht="15.75" x14ac:dyDescent="0.25">
      <c r="C218" s="4" t="s">
        <v>51</v>
      </c>
      <c r="D218" s="25">
        <v>831</v>
      </c>
      <c r="E218" s="25">
        <v>675</v>
      </c>
      <c r="F218" s="25">
        <v>627</v>
      </c>
      <c r="G218" s="26">
        <f t="shared" si="61"/>
        <v>2133</v>
      </c>
      <c r="H218" s="27">
        <v>641</v>
      </c>
      <c r="I218" s="27">
        <v>673</v>
      </c>
      <c r="J218" s="28">
        <v>644</v>
      </c>
      <c r="K218" s="26">
        <f t="shared" si="62"/>
        <v>1958</v>
      </c>
      <c r="L218" s="25">
        <v>672</v>
      </c>
      <c r="M218" s="25">
        <v>616</v>
      </c>
      <c r="N218" s="25">
        <v>606</v>
      </c>
      <c r="O218" s="26">
        <f t="shared" si="63"/>
        <v>1894</v>
      </c>
      <c r="P218" s="58"/>
      <c r="Q218" s="58"/>
      <c r="R218" s="58"/>
      <c r="S218" s="57">
        <f t="shared" si="64"/>
        <v>0</v>
      </c>
      <c r="T218" s="26">
        <f t="shared" si="65"/>
        <v>5985</v>
      </c>
    </row>
    <row r="219" spans="3:20" ht="15.75" x14ac:dyDescent="0.25">
      <c r="C219" s="4" t="s">
        <v>52</v>
      </c>
      <c r="D219" s="25">
        <v>147</v>
      </c>
      <c r="E219" s="25">
        <v>128</v>
      </c>
      <c r="F219" s="25">
        <v>89</v>
      </c>
      <c r="G219" s="26">
        <f t="shared" si="61"/>
        <v>364</v>
      </c>
      <c r="H219" s="27">
        <v>110</v>
      </c>
      <c r="I219" s="27">
        <v>92</v>
      </c>
      <c r="J219" s="28">
        <v>102</v>
      </c>
      <c r="K219" s="26">
        <f t="shared" si="62"/>
        <v>304</v>
      </c>
      <c r="L219" s="25">
        <v>96</v>
      </c>
      <c r="M219" s="25">
        <v>103</v>
      </c>
      <c r="N219" s="25">
        <v>98</v>
      </c>
      <c r="O219" s="26">
        <f t="shared" si="63"/>
        <v>297</v>
      </c>
      <c r="P219" s="58"/>
      <c r="Q219" s="58"/>
      <c r="R219" s="58"/>
      <c r="S219" s="57">
        <f t="shared" si="64"/>
        <v>0</v>
      </c>
      <c r="T219" s="26">
        <f t="shared" si="65"/>
        <v>965</v>
      </c>
    </row>
    <row r="220" spans="3:20" ht="15.75" x14ac:dyDescent="0.25">
      <c r="C220" s="4" t="s">
        <v>53</v>
      </c>
      <c r="D220" s="25">
        <v>28</v>
      </c>
      <c r="E220" s="25">
        <v>12</v>
      </c>
      <c r="F220" s="25">
        <v>13</v>
      </c>
      <c r="G220" s="26">
        <f t="shared" si="61"/>
        <v>53</v>
      </c>
      <c r="H220" s="20">
        <v>18</v>
      </c>
      <c r="I220" s="20">
        <v>13</v>
      </c>
      <c r="J220" s="29">
        <v>12</v>
      </c>
      <c r="K220" s="26">
        <f t="shared" si="62"/>
        <v>43</v>
      </c>
      <c r="L220" s="25">
        <v>18</v>
      </c>
      <c r="M220" s="25">
        <v>9</v>
      </c>
      <c r="N220" s="25">
        <v>14</v>
      </c>
      <c r="O220" s="26">
        <f t="shared" si="63"/>
        <v>41</v>
      </c>
      <c r="P220" s="57"/>
      <c r="Q220" s="57"/>
      <c r="R220" s="57"/>
      <c r="S220" s="57">
        <f t="shared" si="64"/>
        <v>0</v>
      </c>
      <c r="T220" s="26">
        <f t="shared" si="65"/>
        <v>137</v>
      </c>
    </row>
    <row r="221" spans="3:20" ht="15.75" x14ac:dyDescent="0.25">
      <c r="C221" s="4" t="s">
        <v>54</v>
      </c>
      <c r="D221" s="25">
        <v>1</v>
      </c>
      <c r="E221" s="25">
        <v>0</v>
      </c>
      <c r="F221" s="25">
        <v>0</v>
      </c>
      <c r="G221" s="26">
        <f t="shared" si="61"/>
        <v>1</v>
      </c>
      <c r="H221" s="27">
        <v>1</v>
      </c>
      <c r="I221" s="27">
        <v>0</v>
      </c>
      <c r="J221" s="28">
        <v>0</v>
      </c>
      <c r="K221" s="26">
        <f t="shared" si="62"/>
        <v>1</v>
      </c>
      <c r="L221" s="25">
        <v>0</v>
      </c>
      <c r="M221" s="25">
        <v>0</v>
      </c>
      <c r="N221" s="25">
        <v>1</v>
      </c>
      <c r="O221" s="26">
        <f t="shared" si="63"/>
        <v>1</v>
      </c>
      <c r="P221" s="58"/>
      <c r="Q221" s="58"/>
      <c r="R221" s="58"/>
      <c r="S221" s="57">
        <f t="shared" si="64"/>
        <v>0</v>
      </c>
      <c r="T221" s="26">
        <f t="shared" si="65"/>
        <v>3</v>
      </c>
    </row>
    <row r="222" spans="3:20" ht="15.75" x14ac:dyDescent="0.25">
      <c r="C222" s="4" t="s">
        <v>57</v>
      </c>
      <c r="D222" s="25">
        <v>40</v>
      </c>
      <c r="E222" s="25">
        <v>57</v>
      </c>
      <c r="F222" s="25">
        <v>25</v>
      </c>
      <c r="G222" s="26">
        <f t="shared" si="61"/>
        <v>122</v>
      </c>
      <c r="H222" s="25">
        <v>108</v>
      </c>
      <c r="I222" s="25">
        <v>69</v>
      </c>
      <c r="J222" s="29">
        <v>56</v>
      </c>
      <c r="K222" s="26">
        <f t="shared" si="62"/>
        <v>233</v>
      </c>
      <c r="L222" s="25">
        <v>82</v>
      </c>
      <c r="M222" s="25">
        <v>57</v>
      </c>
      <c r="N222" s="25">
        <v>49</v>
      </c>
      <c r="O222" s="26">
        <f t="shared" si="63"/>
        <v>188</v>
      </c>
      <c r="P222" s="57"/>
      <c r="Q222" s="57"/>
      <c r="R222" s="57"/>
      <c r="S222" s="57">
        <f t="shared" si="64"/>
        <v>0</v>
      </c>
      <c r="T222" s="26">
        <f t="shared" si="65"/>
        <v>543</v>
      </c>
    </row>
    <row r="223" spans="3:20" ht="15.75" x14ac:dyDescent="0.25">
      <c r="C223" s="4" t="s">
        <v>58</v>
      </c>
      <c r="D223" s="25">
        <v>122</v>
      </c>
      <c r="E223" s="25">
        <v>73</v>
      </c>
      <c r="F223" s="25">
        <v>133</v>
      </c>
      <c r="G223" s="26">
        <f t="shared" si="61"/>
        <v>328</v>
      </c>
      <c r="H223" s="27">
        <v>162</v>
      </c>
      <c r="I223" s="27">
        <v>156</v>
      </c>
      <c r="J223" s="28">
        <v>164</v>
      </c>
      <c r="K223" s="26">
        <f t="shared" si="62"/>
        <v>482</v>
      </c>
      <c r="L223" s="25">
        <v>189</v>
      </c>
      <c r="M223" s="25">
        <v>198</v>
      </c>
      <c r="N223" s="25">
        <v>152</v>
      </c>
      <c r="O223" s="26">
        <f t="shared" si="63"/>
        <v>539</v>
      </c>
      <c r="P223" s="58"/>
      <c r="Q223" s="58"/>
      <c r="R223" s="58"/>
      <c r="S223" s="57">
        <f t="shared" si="64"/>
        <v>0</v>
      </c>
      <c r="T223" s="26">
        <f t="shared" si="65"/>
        <v>1349</v>
      </c>
    </row>
    <row r="224" spans="3:20" ht="15.75" x14ac:dyDescent="0.25">
      <c r="C224" s="4" t="s">
        <v>71</v>
      </c>
      <c r="D224" s="25"/>
      <c r="E224" s="25"/>
      <c r="F224" s="25"/>
      <c r="G224" s="26"/>
      <c r="H224" s="27"/>
      <c r="I224" s="27"/>
      <c r="J224" s="28"/>
      <c r="K224" s="26"/>
      <c r="L224" s="25">
        <v>13</v>
      </c>
      <c r="M224" s="25">
        <v>22</v>
      </c>
      <c r="N224" s="25">
        <v>11</v>
      </c>
      <c r="O224" s="26">
        <f>SUM(L224:N224)</f>
        <v>46</v>
      </c>
      <c r="P224" s="58"/>
      <c r="Q224" s="58"/>
      <c r="R224" s="58"/>
      <c r="S224" s="57">
        <v>0</v>
      </c>
      <c r="T224" s="26">
        <f>G224+K224+O224</f>
        <v>46</v>
      </c>
    </row>
    <row r="225" spans="3:20" ht="15.75" x14ac:dyDescent="0.25">
      <c r="C225" s="4" t="s">
        <v>56</v>
      </c>
      <c r="D225" s="25"/>
      <c r="E225" s="25"/>
      <c r="F225" s="25"/>
      <c r="G225" s="26"/>
      <c r="H225" s="27"/>
      <c r="I225" s="27"/>
      <c r="J225" s="28"/>
      <c r="K225" s="26"/>
      <c r="L225" s="25">
        <v>5</v>
      </c>
      <c r="M225" s="25">
        <v>2</v>
      </c>
      <c r="N225" s="25">
        <v>3</v>
      </c>
      <c r="O225" s="26">
        <f>SUM(L225:N225)</f>
        <v>10</v>
      </c>
      <c r="P225" s="58"/>
      <c r="Q225" s="58"/>
      <c r="R225" s="58"/>
      <c r="S225" s="57">
        <v>0</v>
      </c>
      <c r="T225" s="26">
        <f>G225+K225+O225</f>
        <v>10</v>
      </c>
    </row>
    <row r="226" spans="3:20" ht="15.75" x14ac:dyDescent="0.25">
      <c r="C226" s="41" t="s">
        <v>59</v>
      </c>
      <c r="D226" s="25">
        <f t="shared" ref="D226:S226" si="66">SUM(D212:D223)</f>
        <v>2787</v>
      </c>
      <c r="E226" s="25">
        <f t="shared" si="66"/>
        <v>2443</v>
      </c>
      <c r="F226" s="25">
        <f t="shared" si="66"/>
        <v>2296</v>
      </c>
      <c r="G226" s="26">
        <f t="shared" si="66"/>
        <v>7526</v>
      </c>
      <c r="H226" s="25">
        <f t="shared" si="66"/>
        <v>1719</v>
      </c>
      <c r="I226" s="25">
        <f t="shared" si="66"/>
        <v>1665</v>
      </c>
      <c r="J226" s="25">
        <f t="shared" si="66"/>
        <v>1603</v>
      </c>
      <c r="K226" s="26">
        <f t="shared" si="66"/>
        <v>4987</v>
      </c>
      <c r="L226" s="25">
        <f>SUM(L212:L225)</f>
        <v>1866</v>
      </c>
      <c r="M226" s="25">
        <f>SUM(M212:M225)</f>
        <v>1675</v>
      </c>
      <c r="N226" s="25">
        <f>SUM(N212:N225)</f>
        <v>1522</v>
      </c>
      <c r="O226" s="26">
        <f>SUM(O212:O225)</f>
        <v>5063</v>
      </c>
      <c r="P226" s="26">
        <f t="shared" si="66"/>
        <v>0</v>
      </c>
      <c r="Q226" s="26">
        <f t="shared" si="66"/>
        <v>0</v>
      </c>
      <c r="R226" s="26">
        <f t="shared" si="66"/>
        <v>0</v>
      </c>
      <c r="S226" s="26">
        <f t="shared" si="66"/>
        <v>0</v>
      </c>
      <c r="T226" s="26">
        <f>SUM(T212:T225)</f>
        <v>17576</v>
      </c>
    </row>
    <row r="227" spans="3:20" ht="15.75" x14ac:dyDescent="0.25">
      <c r="C227" s="79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</row>
    <row r="228" spans="3:20" ht="15.75" x14ac:dyDescent="0.25">
      <c r="C228" s="79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</row>
    <row r="229" spans="3:20" ht="15.75" x14ac:dyDescent="0.25">
      <c r="C229" s="79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</row>
    <row r="230" spans="3:20" ht="16.5" thickBot="1" x14ac:dyDescent="0.3">
      <c r="C230" s="2"/>
      <c r="D230" s="3"/>
      <c r="E230" s="3"/>
      <c r="F230" s="3"/>
      <c r="G230" s="8"/>
      <c r="H230" s="3"/>
      <c r="I230" s="3"/>
      <c r="J230" s="3"/>
      <c r="K230" s="8"/>
      <c r="L230" s="3"/>
      <c r="M230" s="3"/>
      <c r="N230" s="3"/>
      <c r="O230" s="8"/>
      <c r="P230" s="70"/>
      <c r="Q230" s="70"/>
      <c r="R230" s="70"/>
      <c r="S230" s="71"/>
      <c r="T230" s="7"/>
    </row>
    <row r="231" spans="3:20" ht="15.75" x14ac:dyDescent="0.25">
      <c r="C231" s="114" t="s">
        <v>75</v>
      </c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6"/>
    </row>
    <row r="232" spans="3:20" ht="15.75" x14ac:dyDescent="0.25">
      <c r="C232" s="106" t="s">
        <v>61</v>
      </c>
      <c r="D232" s="108" t="s">
        <v>2</v>
      </c>
      <c r="E232" s="108"/>
      <c r="F232" s="108"/>
      <c r="G232" s="108"/>
      <c r="H232" s="108" t="s">
        <v>3</v>
      </c>
      <c r="I232" s="108"/>
      <c r="J232" s="108"/>
      <c r="K232" s="108"/>
      <c r="L232" s="108" t="s">
        <v>4</v>
      </c>
      <c r="M232" s="108"/>
      <c r="N232" s="108"/>
      <c r="O232" s="108"/>
      <c r="P232" s="108" t="s">
        <v>5</v>
      </c>
      <c r="Q232" s="108"/>
      <c r="R232" s="108"/>
      <c r="S232" s="108"/>
      <c r="T232" s="109" t="s">
        <v>6</v>
      </c>
    </row>
    <row r="233" spans="3:20" ht="16.5" thickBot="1" x14ac:dyDescent="0.3">
      <c r="C233" s="107"/>
      <c r="D233" s="40" t="s">
        <v>7</v>
      </c>
      <c r="E233" s="40" t="s">
        <v>8</v>
      </c>
      <c r="F233" s="40" t="s">
        <v>9</v>
      </c>
      <c r="G233" s="40" t="s">
        <v>10</v>
      </c>
      <c r="H233" s="40" t="s">
        <v>11</v>
      </c>
      <c r="I233" s="40" t="s">
        <v>12</v>
      </c>
      <c r="J233" s="40" t="s">
        <v>13</v>
      </c>
      <c r="K233" s="40" t="s">
        <v>14</v>
      </c>
      <c r="L233" s="40" t="s">
        <v>15</v>
      </c>
      <c r="M233" s="40" t="s">
        <v>16</v>
      </c>
      <c r="N233" s="40" t="s">
        <v>17</v>
      </c>
      <c r="O233" s="40" t="s">
        <v>18</v>
      </c>
      <c r="P233" s="40" t="s">
        <v>19</v>
      </c>
      <c r="Q233" s="40" t="s">
        <v>20</v>
      </c>
      <c r="R233" s="40" t="s">
        <v>21</v>
      </c>
      <c r="S233" s="40" t="s">
        <v>22</v>
      </c>
      <c r="T233" s="110"/>
    </row>
    <row r="234" spans="3:20" ht="15.75" x14ac:dyDescent="0.25">
      <c r="C234" s="5" t="s">
        <v>23</v>
      </c>
      <c r="D234" s="25">
        <v>331</v>
      </c>
      <c r="E234" s="25">
        <v>345</v>
      </c>
      <c r="F234" s="25">
        <v>317</v>
      </c>
      <c r="G234" s="26">
        <f>+SUM(D234:F234)</f>
        <v>993</v>
      </c>
      <c r="H234" s="20">
        <v>316</v>
      </c>
      <c r="I234" s="20">
        <v>282</v>
      </c>
      <c r="J234" s="29">
        <v>326</v>
      </c>
      <c r="K234" s="26">
        <f>SUM(H234:J234)</f>
        <v>924</v>
      </c>
      <c r="L234" s="25">
        <v>378</v>
      </c>
      <c r="M234" s="25">
        <v>326</v>
      </c>
      <c r="N234" s="25">
        <v>313</v>
      </c>
      <c r="O234" s="26">
        <f>SUM(L234:N234)</f>
        <v>1017</v>
      </c>
      <c r="P234" s="57"/>
      <c r="Q234" s="57"/>
      <c r="R234" s="57"/>
      <c r="S234" s="57">
        <f>SUM(P234:R234)</f>
        <v>0</v>
      </c>
      <c r="T234" s="26">
        <f>SUM(G234,O234,K234, S234)</f>
        <v>2934</v>
      </c>
    </row>
    <row r="235" spans="3:20" ht="15.75" x14ac:dyDescent="0.25">
      <c r="C235" s="4" t="s">
        <v>24</v>
      </c>
      <c r="D235" s="25">
        <v>281</v>
      </c>
      <c r="E235" s="25">
        <v>267</v>
      </c>
      <c r="F235" s="25">
        <v>249</v>
      </c>
      <c r="G235" s="26">
        <f t="shared" ref="G235:G246" si="67">+SUM(D235:F235)</f>
        <v>797</v>
      </c>
      <c r="H235" s="20">
        <v>289</v>
      </c>
      <c r="I235" s="20">
        <v>292</v>
      </c>
      <c r="J235" s="29">
        <v>239</v>
      </c>
      <c r="K235" s="26">
        <f t="shared" ref="K235:K246" si="68">SUM(H235:J235)</f>
        <v>820</v>
      </c>
      <c r="L235" s="25">
        <v>336</v>
      </c>
      <c r="M235" s="25">
        <v>266</v>
      </c>
      <c r="N235" s="25">
        <v>272</v>
      </c>
      <c r="O235" s="26">
        <f t="shared" ref="O235:O246" si="69">SUM(L235:N235)</f>
        <v>874</v>
      </c>
      <c r="P235" s="57"/>
      <c r="Q235" s="57"/>
      <c r="R235" s="57"/>
      <c r="S235" s="57">
        <f t="shared" ref="S235:S246" si="70">SUM(P235:R235)</f>
        <v>0</v>
      </c>
      <c r="T235" s="26">
        <f t="shared" ref="T235:T246" si="71">SUM(G235,O235,K235, S235)</f>
        <v>2491</v>
      </c>
    </row>
    <row r="236" spans="3:20" ht="15.75" x14ac:dyDescent="0.25">
      <c r="C236" s="4" t="s">
        <v>25</v>
      </c>
      <c r="D236" s="25">
        <v>13</v>
      </c>
      <c r="E236" s="25">
        <v>7</v>
      </c>
      <c r="F236" s="25">
        <v>12</v>
      </c>
      <c r="G236" s="26">
        <f t="shared" si="67"/>
        <v>32</v>
      </c>
      <c r="H236" s="86">
        <v>14</v>
      </c>
      <c r="I236" s="86">
        <v>12</v>
      </c>
      <c r="J236" s="98">
        <v>10</v>
      </c>
      <c r="K236" s="26">
        <f t="shared" si="68"/>
        <v>36</v>
      </c>
      <c r="L236" s="25">
        <v>4</v>
      </c>
      <c r="M236" s="25">
        <v>12</v>
      </c>
      <c r="N236" s="25">
        <v>8</v>
      </c>
      <c r="O236" s="26">
        <f t="shared" si="69"/>
        <v>24</v>
      </c>
      <c r="P236" s="57"/>
      <c r="Q236" s="57"/>
      <c r="R236" s="57"/>
      <c r="S236" s="57">
        <f t="shared" si="70"/>
        <v>0</v>
      </c>
      <c r="T236" s="26">
        <f t="shared" si="71"/>
        <v>92</v>
      </c>
    </row>
    <row r="237" spans="3:20" ht="15.75" x14ac:dyDescent="0.25">
      <c r="C237" s="4" t="s">
        <v>49</v>
      </c>
      <c r="D237" s="25">
        <v>858</v>
      </c>
      <c r="E237" s="25">
        <v>563</v>
      </c>
      <c r="F237" s="25">
        <v>566</v>
      </c>
      <c r="G237" s="26">
        <f>+SUM(D237:F237)</f>
        <v>1987</v>
      </c>
      <c r="H237" s="99">
        <v>10</v>
      </c>
      <c r="I237" s="99">
        <v>11</v>
      </c>
      <c r="J237" s="100">
        <v>5</v>
      </c>
      <c r="K237" s="26">
        <f>SUM(H237:J237)</f>
        <v>26</v>
      </c>
      <c r="L237" s="25">
        <v>10</v>
      </c>
      <c r="M237" s="25">
        <v>7</v>
      </c>
      <c r="N237" s="25">
        <v>5</v>
      </c>
      <c r="O237" s="26">
        <f t="shared" si="69"/>
        <v>22</v>
      </c>
      <c r="P237" s="57"/>
      <c r="Q237" s="57"/>
      <c r="R237" s="57"/>
      <c r="S237" s="57">
        <f t="shared" si="70"/>
        <v>0</v>
      </c>
      <c r="T237" s="26">
        <f>SUM(G237,O237,K237, S237)</f>
        <v>2035</v>
      </c>
    </row>
    <row r="238" spans="3:20" ht="15.75" x14ac:dyDescent="0.25">
      <c r="C238" s="4" t="s">
        <v>26</v>
      </c>
      <c r="D238" s="25">
        <v>40</v>
      </c>
      <c r="E238" s="25">
        <v>23</v>
      </c>
      <c r="F238" s="25">
        <v>28</v>
      </c>
      <c r="G238" s="26">
        <f t="shared" si="67"/>
        <v>91</v>
      </c>
      <c r="H238" s="20">
        <v>20</v>
      </c>
      <c r="I238" s="20">
        <v>24</v>
      </c>
      <c r="J238" s="29">
        <v>22</v>
      </c>
      <c r="K238" s="26">
        <f t="shared" si="68"/>
        <v>66</v>
      </c>
      <c r="L238" s="25">
        <v>32</v>
      </c>
      <c r="M238" s="25">
        <v>24</v>
      </c>
      <c r="N238" s="25">
        <v>29</v>
      </c>
      <c r="O238" s="26">
        <f t="shared" si="69"/>
        <v>85</v>
      </c>
      <c r="P238" s="57"/>
      <c r="Q238" s="57"/>
      <c r="R238" s="57"/>
      <c r="S238" s="57">
        <f t="shared" si="70"/>
        <v>0</v>
      </c>
      <c r="T238" s="26">
        <f t="shared" si="71"/>
        <v>242</v>
      </c>
    </row>
    <row r="239" spans="3:20" ht="15.75" x14ac:dyDescent="0.25">
      <c r="C239" s="4" t="s">
        <v>36</v>
      </c>
      <c r="D239" s="25">
        <v>2</v>
      </c>
      <c r="E239" s="25">
        <v>3</v>
      </c>
      <c r="F239" s="25">
        <v>5</v>
      </c>
      <c r="G239" s="26">
        <f t="shared" si="67"/>
        <v>10</v>
      </c>
      <c r="H239" s="25">
        <v>7</v>
      </c>
      <c r="I239" s="20">
        <v>8</v>
      </c>
      <c r="J239" s="29">
        <v>6</v>
      </c>
      <c r="K239" s="26">
        <f t="shared" si="68"/>
        <v>21</v>
      </c>
      <c r="L239" s="25">
        <v>9</v>
      </c>
      <c r="M239" s="25">
        <v>8</v>
      </c>
      <c r="N239" s="25">
        <v>8</v>
      </c>
      <c r="O239" s="26">
        <f t="shared" si="69"/>
        <v>25</v>
      </c>
      <c r="P239" s="57"/>
      <c r="Q239" s="57"/>
      <c r="R239" s="57"/>
      <c r="S239" s="57">
        <f t="shared" si="70"/>
        <v>0</v>
      </c>
      <c r="T239" s="26">
        <f>SUM(G239,O239,K239, S239)</f>
        <v>56</v>
      </c>
    </row>
    <row r="240" spans="3:20" ht="15.75" x14ac:dyDescent="0.25">
      <c r="C240" s="4" t="s">
        <v>50</v>
      </c>
      <c r="D240" s="25">
        <v>3</v>
      </c>
      <c r="E240" s="25">
        <v>5</v>
      </c>
      <c r="F240" s="25">
        <v>0</v>
      </c>
      <c r="G240" s="26">
        <v>0</v>
      </c>
      <c r="H240" s="20">
        <v>2</v>
      </c>
      <c r="I240" s="20">
        <v>3</v>
      </c>
      <c r="J240" s="29">
        <v>0</v>
      </c>
      <c r="K240" s="26">
        <f t="shared" si="68"/>
        <v>5</v>
      </c>
      <c r="L240" s="25">
        <v>1</v>
      </c>
      <c r="M240" s="25">
        <v>0</v>
      </c>
      <c r="N240" s="25">
        <v>1</v>
      </c>
      <c r="O240" s="26">
        <f t="shared" si="69"/>
        <v>2</v>
      </c>
      <c r="P240" s="57"/>
      <c r="Q240" s="57"/>
      <c r="R240" s="57"/>
      <c r="S240" s="57">
        <f t="shared" si="70"/>
        <v>0</v>
      </c>
      <c r="T240" s="26">
        <f>SUM(G240,O240,K240, S240)</f>
        <v>7</v>
      </c>
    </row>
    <row r="241" spans="3:20" ht="15.75" x14ac:dyDescent="0.25">
      <c r="C241" s="4" t="s">
        <v>51</v>
      </c>
      <c r="D241" s="25">
        <v>688</v>
      </c>
      <c r="E241" s="25">
        <v>449</v>
      </c>
      <c r="F241" s="25">
        <v>426</v>
      </c>
      <c r="G241" s="26">
        <f t="shared" si="67"/>
        <v>1563</v>
      </c>
      <c r="H241" s="27">
        <v>476</v>
      </c>
      <c r="I241" s="27">
        <v>465</v>
      </c>
      <c r="J241" s="28">
        <v>489</v>
      </c>
      <c r="K241" s="26">
        <f t="shared" si="68"/>
        <v>1430</v>
      </c>
      <c r="L241" s="25">
        <v>603</v>
      </c>
      <c r="M241" s="25">
        <v>488</v>
      </c>
      <c r="N241" s="25">
        <v>523</v>
      </c>
      <c r="O241" s="26">
        <f t="shared" si="69"/>
        <v>1614</v>
      </c>
      <c r="P241" s="58"/>
      <c r="Q241" s="58"/>
      <c r="R241" s="58"/>
      <c r="S241" s="57">
        <f t="shared" si="70"/>
        <v>0</v>
      </c>
      <c r="T241" s="26">
        <f t="shared" si="71"/>
        <v>4607</v>
      </c>
    </row>
    <row r="242" spans="3:20" ht="15.75" x14ac:dyDescent="0.25">
      <c r="C242" s="4" t="s">
        <v>52</v>
      </c>
      <c r="D242" s="25">
        <v>137</v>
      </c>
      <c r="E242" s="25">
        <v>78</v>
      </c>
      <c r="F242" s="25">
        <v>106</v>
      </c>
      <c r="G242" s="26">
        <f t="shared" si="67"/>
        <v>321</v>
      </c>
      <c r="H242" s="27">
        <v>86</v>
      </c>
      <c r="I242" s="27">
        <v>99</v>
      </c>
      <c r="J242" s="28">
        <v>100</v>
      </c>
      <c r="K242" s="26">
        <f t="shared" si="68"/>
        <v>285</v>
      </c>
      <c r="L242" s="25">
        <v>120</v>
      </c>
      <c r="M242" s="25">
        <v>114</v>
      </c>
      <c r="N242" s="25">
        <v>116</v>
      </c>
      <c r="O242" s="26">
        <f t="shared" si="69"/>
        <v>350</v>
      </c>
      <c r="P242" s="58"/>
      <c r="Q242" s="58"/>
      <c r="R242" s="58"/>
      <c r="S242" s="57">
        <f t="shared" si="70"/>
        <v>0</v>
      </c>
      <c r="T242" s="26">
        <f t="shared" si="71"/>
        <v>956</v>
      </c>
    </row>
    <row r="243" spans="3:20" ht="15.75" x14ac:dyDescent="0.25">
      <c r="C243" s="4" t="s">
        <v>53</v>
      </c>
      <c r="D243" s="25">
        <v>13</v>
      </c>
      <c r="E243" s="25">
        <v>16</v>
      </c>
      <c r="F243" s="25">
        <v>20</v>
      </c>
      <c r="G243" s="26">
        <f t="shared" si="67"/>
        <v>49</v>
      </c>
      <c r="H243" s="20">
        <v>13</v>
      </c>
      <c r="I243" s="20">
        <v>13</v>
      </c>
      <c r="J243" s="29">
        <v>10</v>
      </c>
      <c r="K243" s="26">
        <f t="shared" si="68"/>
        <v>36</v>
      </c>
      <c r="L243" s="25">
        <v>21</v>
      </c>
      <c r="M243" s="25">
        <v>19</v>
      </c>
      <c r="N243" s="25">
        <v>13</v>
      </c>
      <c r="O243" s="26">
        <f t="shared" si="69"/>
        <v>53</v>
      </c>
      <c r="P243" s="57"/>
      <c r="Q243" s="57"/>
      <c r="R243" s="57"/>
      <c r="S243" s="57">
        <f t="shared" si="70"/>
        <v>0</v>
      </c>
      <c r="T243" s="26">
        <f t="shared" si="71"/>
        <v>138</v>
      </c>
    </row>
    <row r="244" spans="3:20" ht="15.75" x14ac:dyDescent="0.25">
      <c r="C244" s="4" t="s">
        <v>54</v>
      </c>
      <c r="D244" s="25">
        <v>8</v>
      </c>
      <c r="E244" s="25">
        <v>6</v>
      </c>
      <c r="F244" s="25">
        <v>7</v>
      </c>
      <c r="G244" s="26">
        <f>+SUM(D244:F244)</f>
        <v>21</v>
      </c>
      <c r="H244" s="27">
        <v>6</v>
      </c>
      <c r="I244" s="27">
        <v>3</v>
      </c>
      <c r="J244" s="28">
        <v>6</v>
      </c>
      <c r="K244" s="26">
        <f t="shared" si="68"/>
        <v>15</v>
      </c>
      <c r="L244" s="25">
        <v>7</v>
      </c>
      <c r="M244" s="25">
        <v>4</v>
      </c>
      <c r="N244" s="25">
        <v>6</v>
      </c>
      <c r="O244" s="26">
        <f t="shared" si="69"/>
        <v>17</v>
      </c>
      <c r="P244" s="58"/>
      <c r="Q244" s="58"/>
      <c r="R244" s="58"/>
      <c r="S244" s="57">
        <f t="shared" si="70"/>
        <v>0</v>
      </c>
      <c r="T244" s="26">
        <f t="shared" si="71"/>
        <v>53</v>
      </c>
    </row>
    <row r="245" spans="3:20" ht="15.75" x14ac:dyDescent="0.25">
      <c r="C245" s="4" t="s">
        <v>57</v>
      </c>
      <c r="D245" s="25">
        <v>45</v>
      </c>
      <c r="E245" s="25">
        <v>44</v>
      </c>
      <c r="F245" s="25">
        <v>52</v>
      </c>
      <c r="G245" s="26">
        <f>+SUM(D245:F245)</f>
        <v>141</v>
      </c>
      <c r="H245" s="20">
        <v>100</v>
      </c>
      <c r="I245" s="20">
        <v>126</v>
      </c>
      <c r="J245" s="29">
        <v>101</v>
      </c>
      <c r="K245" s="26">
        <f t="shared" si="68"/>
        <v>327</v>
      </c>
      <c r="L245" s="25">
        <v>103</v>
      </c>
      <c r="M245" s="25">
        <v>99</v>
      </c>
      <c r="N245" s="25">
        <v>93</v>
      </c>
      <c r="O245" s="26">
        <f t="shared" si="69"/>
        <v>295</v>
      </c>
      <c r="P245" s="57"/>
      <c r="Q245" s="57"/>
      <c r="R245" s="57"/>
      <c r="S245" s="57">
        <f t="shared" si="70"/>
        <v>0</v>
      </c>
      <c r="T245" s="26">
        <f t="shared" si="71"/>
        <v>763</v>
      </c>
    </row>
    <row r="246" spans="3:20" ht="15.75" x14ac:dyDescent="0.25">
      <c r="C246" s="4" t="s">
        <v>58</v>
      </c>
      <c r="D246" s="25">
        <v>147</v>
      </c>
      <c r="E246" s="25">
        <v>136</v>
      </c>
      <c r="F246" s="25">
        <v>112</v>
      </c>
      <c r="G246" s="26">
        <f t="shared" si="67"/>
        <v>395</v>
      </c>
      <c r="H246" s="27">
        <v>177</v>
      </c>
      <c r="I246" s="27">
        <v>201</v>
      </c>
      <c r="J246" s="28">
        <v>172</v>
      </c>
      <c r="K246" s="26">
        <f t="shared" si="68"/>
        <v>550</v>
      </c>
      <c r="L246" s="25">
        <v>190</v>
      </c>
      <c r="M246" s="25">
        <v>204</v>
      </c>
      <c r="N246" s="25">
        <v>181</v>
      </c>
      <c r="O246" s="26">
        <f t="shared" si="69"/>
        <v>575</v>
      </c>
      <c r="P246" s="58"/>
      <c r="Q246" s="58"/>
      <c r="R246" s="58"/>
      <c r="S246" s="57">
        <f t="shared" si="70"/>
        <v>0</v>
      </c>
      <c r="T246" s="26">
        <f t="shared" si="71"/>
        <v>1520</v>
      </c>
    </row>
    <row r="247" spans="3:20" ht="15.75" x14ac:dyDescent="0.25">
      <c r="C247" s="4" t="s">
        <v>71</v>
      </c>
      <c r="D247" s="25"/>
      <c r="E247" s="25"/>
      <c r="F247" s="25"/>
      <c r="G247" s="26"/>
      <c r="H247" s="27"/>
      <c r="I247" s="27"/>
      <c r="J247" s="28"/>
      <c r="K247" s="26"/>
      <c r="L247" s="25">
        <v>40</v>
      </c>
      <c r="M247" s="25">
        <v>35</v>
      </c>
      <c r="N247" s="25">
        <v>35</v>
      </c>
      <c r="O247" s="26">
        <f>L247+M247+N247</f>
        <v>110</v>
      </c>
      <c r="P247" s="58"/>
      <c r="Q247" s="58"/>
      <c r="R247" s="58"/>
      <c r="S247" s="57">
        <v>0</v>
      </c>
      <c r="T247" s="26">
        <f>G247+K247+O247</f>
        <v>110</v>
      </c>
    </row>
    <row r="248" spans="3:20" ht="15.75" x14ac:dyDescent="0.25">
      <c r="C248" s="4" t="s">
        <v>56</v>
      </c>
      <c r="D248" s="25"/>
      <c r="E248" s="25"/>
      <c r="F248" s="25"/>
      <c r="G248" s="26"/>
      <c r="H248" s="27"/>
      <c r="I248" s="27"/>
      <c r="J248" s="28"/>
      <c r="K248" s="26"/>
      <c r="L248" s="25">
        <v>4</v>
      </c>
      <c r="M248" s="25">
        <v>6</v>
      </c>
      <c r="N248" s="25">
        <v>4</v>
      </c>
      <c r="O248" s="26">
        <f>L248+M248+N248</f>
        <v>14</v>
      </c>
      <c r="P248" s="58"/>
      <c r="Q248" s="58"/>
      <c r="R248" s="58"/>
      <c r="S248" s="57">
        <v>0</v>
      </c>
      <c r="T248" s="26">
        <f>G248+K248+O248</f>
        <v>14</v>
      </c>
    </row>
    <row r="249" spans="3:20" ht="15.75" x14ac:dyDescent="0.25">
      <c r="C249" s="41" t="s">
        <v>59</v>
      </c>
      <c r="D249" s="25">
        <f t="shared" ref="D249:S249" si="72">SUM(D234:D246)</f>
        <v>2566</v>
      </c>
      <c r="E249" s="25">
        <f t="shared" si="72"/>
        <v>1942</v>
      </c>
      <c r="F249" s="25">
        <f t="shared" si="72"/>
        <v>1900</v>
      </c>
      <c r="G249" s="26">
        <f t="shared" si="72"/>
        <v>6400</v>
      </c>
      <c r="H249" s="25">
        <f t="shared" si="72"/>
        <v>1516</v>
      </c>
      <c r="I249" s="25">
        <f t="shared" si="72"/>
        <v>1539</v>
      </c>
      <c r="J249" s="25">
        <f t="shared" si="72"/>
        <v>1486</v>
      </c>
      <c r="K249" s="26">
        <f t="shared" si="72"/>
        <v>4541</v>
      </c>
      <c r="L249" s="25">
        <f>SUM(L234:L248)</f>
        <v>1858</v>
      </c>
      <c r="M249" s="25">
        <f>SUM(M234:M248)</f>
        <v>1612</v>
      </c>
      <c r="N249" s="25">
        <f>SUM(N234:N248)</f>
        <v>1607</v>
      </c>
      <c r="O249" s="26">
        <f>SUM(O234:O248)</f>
        <v>5077</v>
      </c>
      <c r="P249" s="26">
        <f t="shared" si="72"/>
        <v>0</v>
      </c>
      <c r="Q249" s="26">
        <f t="shared" si="72"/>
        <v>0</v>
      </c>
      <c r="R249" s="26">
        <f t="shared" si="72"/>
        <v>0</v>
      </c>
      <c r="S249" s="26">
        <f t="shared" si="72"/>
        <v>0</v>
      </c>
      <c r="T249" s="26">
        <f>SUM(T234:T248)</f>
        <v>16018</v>
      </c>
    </row>
    <row r="250" spans="3:20" ht="15.75" x14ac:dyDescent="0.25">
      <c r="C250" s="79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</row>
    <row r="251" spans="3:20" ht="15.75" x14ac:dyDescent="0.25">
      <c r="C251" s="79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</row>
    <row r="252" spans="3:20" ht="15.75" thickBot="1" x14ac:dyDescent="0.3">
      <c r="T252" s="7"/>
    </row>
    <row r="253" spans="3:20" ht="15.75" x14ac:dyDescent="0.25">
      <c r="C253" s="114" t="s">
        <v>76</v>
      </c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6"/>
    </row>
    <row r="254" spans="3:20" ht="15.75" x14ac:dyDescent="0.25">
      <c r="C254" s="106" t="s">
        <v>61</v>
      </c>
      <c r="D254" s="108" t="s">
        <v>2</v>
      </c>
      <c r="E254" s="108"/>
      <c r="F254" s="108"/>
      <c r="G254" s="108"/>
      <c r="H254" s="108" t="s">
        <v>3</v>
      </c>
      <c r="I254" s="108"/>
      <c r="J254" s="108"/>
      <c r="K254" s="108"/>
      <c r="L254" s="108" t="s">
        <v>4</v>
      </c>
      <c r="M254" s="108"/>
      <c r="N254" s="108"/>
      <c r="O254" s="108"/>
      <c r="P254" s="108" t="s">
        <v>5</v>
      </c>
      <c r="Q254" s="108"/>
      <c r="R254" s="108"/>
      <c r="S254" s="108"/>
      <c r="T254" s="109" t="s">
        <v>6</v>
      </c>
    </row>
    <row r="255" spans="3:20" ht="16.5" thickBot="1" x14ac:dyDescent="0.3">
      <c r="C255" s="107"/>
      <c r="D255" s="40" t="s">
        <v>7</v>
      </c>
      <c r="E255" s="40" t="s">
        <v>8</v>
      </c>
      <c r="F255" s="40" t="s">
        <v>9</v>
      </c>
      <c r="G255" s="40" t="s">
        <v>10</v>
      </c>
      <c r="H255" s="40" t="s">
        <v>11</v>
      </c>
      <c r="I255" s="40" t="s">
        <v>12</v>
      </c>
      <c r="J255" s="40" t="s">
        <v>13</v>
      </c>
      <c r="K255" s="40" t="s">
        <v>14</v>
      </c>
      <c r="L255" s="40" t="s">
        <v>15</v>
      </c>
      <c r="M255" s="40" t="s">
        <v>16</v>
      </c>
      <c r="N255" s="40" t="s">
        <v>17</v>
      </c>
      <c r="O255" s="40" t="s">
        <v>18</v>
      </c>
      <c r="P255" s="40" t="s">
        <v>19</v>
      </c>
      <c r="Q255" s="40" t="s">
        <v>20</v>
      </c>
      <c r="R255" s="40" t="s">
        <v>21</v>
      </c>
      <c r="S255" s="40" t="s">
        <v>22</v>
      </c>
      <c r="T255" s="110"/>
    </row>
    <row r="256" spans="3:20" ht="15.75" x14ac:dyDescent="0.25">
      <c r="C256" s="5" t="s">
        <v>23</v>
      </c>
      <c r="D256" s="15">
        <v>671</v>
      </c>
      <c r="E256" s="15">
        <v>696</v>
      </c>
      <c r="F256" s="15">
        <v>760</v>
      </c>
      <c r="G256" s="30">
        <f>+SUM(D256:F256)</f>
        <v>2127</v>
      </c>
      <c r="H256" s="20">
        <v>778</v>
      </c>
      <c r="I256" s="20">
        <v>743</v>
      </c>
      <c r="J256" s="29">
        <v>693</v>
      </c>
      <c r="K256" s="30">
        <f>SUM(H256:J256)</f>
        <v>2214</v>
      </c>
      <c r="L256" s="15">
        <v>735</v>
      </c>
      <c r="M256" s="15">
        <v>693</v>
      </c>
      <c r="N256" s="15">
        <v>537</v>
      </c>
      <c r="O256" s="30">
        <f>SUM(L256:N256)</f>
        <v>1965</v>
      </c>
      <c r="P256" s="57"/>
      <c r="Q256" s="57"/>
      <c r="R256" s="57"/>
      <c r="S256" s="57">
        <f>SUM(P256:R256)</f>
        <v>0</v>
      </c>
      <c r="T256" s="30">
        <f>SUM(G256,O256,K256, S256)</f>
        <v>6306</v>
      </c>
    </row>
    <row r="257" spans="3:20" ht="15.75" x14ac:dyDescent="0.25">
      <c r="C257" s="4" t="s">
        <v>77</v>
      </c>
      <c r="D257" s="15">
        <v>444</v>
      </c>
      <c r="E257" s="15">
        <v>488</v>
      </c>
      <c r="F257" s="15">
        <v>528</v>
      </c>
      <c r="G257" s="30">
        <f t="shared" ref="G257:G266" si="73">+SUM(D257:F257)</f>
        <v>1460</v>
      </c>
      <c r="H257" s="86">
        <v>545</v>
      </c>
      <c r="I257" s="86">
        <v>662</v>
      </c>
      <c r="J257" s="98">
        <v>540</v>
      </c>
      <c r="K257" s="30">
        <f t="shared" ref="K257:K266" si="74">SUM(H257:J257)</f>
        <v>1747</v>
      </c>
      <c r="L257" s="15">
        <v>629</v>
      </c>
      <c r="M257" s="15">
        <v>609</v>
      </c>
      <c r="N257" s="15">
        <v>365</v>
      </c>
      <c r="O257" s="30">
        <f t="shared" ref="O257:O266" si="75">SUM(L257:N257)</f>
        <v>1603</v>
      </c>
      <c r="P257" s="57"/>
      <c r="Q257" s="57"/>
      <c r="R257" s="57"/>
      <c r="S257" s="57">
        <f t="shared" ref="S257:S266" si="76">SUM(P257:R257)</f>
        <v>0</v>
      </c>
      <c r="T257" s="30">
        <f t="shared" ref="T257:T266" si="77">SUM(G257,O257,K257, S257)</f>
        <v>4810</v>
      </c>
    </row>
    <row r="258" spans="3:20" ht="15.75" x14ac:dyDescent="0.25">
      <c r="C258" s="4" t="s">
        <v>49</v>
      </c>
      <c r="D258" s="15">
        <v>1289</v>
      </c>
      <c r="E258" s="15">
        <v>924</v>
      </c>
      <c r="F258" s="15">
        <v>874</v>
      </c>
      <c r="G258" s="30">
        <f>+SUM(D258:F258)</f>
        <v>3087</v>
      </c>
      <c r="H258" s="99">
        <v>21</v>
      </c>
      <c r="I258" s="99">
        <v>13</v>
      </c>
      <c r="J258" s="100">
        <v>17</v>
      </c>
      <c r="K258" s="30">
        <f>SUM(H258:J258)</f>
        <v>51</v>
      </c>
      <c r="L258" s="15">
        <v>24</v>
      </c>
      <c r="M258" s="15">
        <v>11</v>
      </c>
      <c r="N258" s="15">
        <v>12</v>
      </c>
      <c r="O258" s="30">
        <f t="shared" si="75"/>
        <v>47</v>
      </c>
      <c r="P258" s="57"/>
      <c r="Q258" s="57"/>
      <c r="R258" s="57"/>
      <c r="S258" s="57">
        <f t="shared" si="76"/>
        <v>0</v>
      </c>
      <c r="T258" s="30">
        <f>SUM(G258,O258,K258, S258)</f>
        <v>3185</v>
      </c>
    </row>
    <row r="259" spans="3:20" ht="15.75" x14ac:dyDescent="0.25">
      <c r="C259" s="4" t="s">
        <v>26</v>
      </c>
      <c r="D259" s="15">
        <v>75</v>
      </c>
      <c r="E259" s="15">
        <v>62</v>
      </c>
      <c r="F259" s="15">
        <v>85</v>
      </c>
      <c r="G259" s="30">
        <f t="shared" si="73"/>
        <v>222</v>
      </c>
      <c r="H259" s="20">
        <v>58</v>
      </c>
      <c r="I259" s="20">
        <v>81</v>
      </c>
      <c r="J259" s="29">
        <v>77</v>
      </c>
      <c r="K259" s="30">
        <f t="shared" si="74"/>
        <v>216</v>
      </c>
      <c r="L259" s="15">
        <v>87</v>
      </c>
      <c r="M259" s="15">
        <v>79</v>
      </c>
      <c r="N259" s="15">
        <v>83</v>
      </c>
      <c r="O259" s="30">
        <f t="shared" si="75"/>
        <v>249</v>
      </c>
      <c r="P259" s="57"/>
      <c r="Q259" s="57"/>
      <c r="R259" s="57"/>
      <c r="S259" s="57">
        <f t="shared" si="76"/>
        <v>0</v>
      </c>
      <c r="T259" s="30">
        <f t="shared" si="77"/>
        <v>687</v>
      </c>
    </row>
    <row r="260" spans="3:20" ht="15.75" x14ac:dyDescent="0.25">
      <c r="C260" s="4" t="s">
        <v>50</v>
      </c>
      <c r="D260" s="15">
        <v>0</v>
      </c>
      <c r="E260" s="15">
        <v>0</v>
      </c>
      <c r="F260" s="15">
        <v>1</v>
      </c>
      <c r="G260" s="30">
        <f t="shared" si="73"/>
        <v>1</v>
      </c>
      <c r="H260" s="20">
        <v>0</v>
      </c>
      <c r="I260" s="20">
        <v>0</v>
      </c>
      <c r="J260" s="29">
        <v>0</v>
      </c>
      <c r="K260" s="30">
        <f t="shared" si="74"/>
        <v>0</v>
      </c>
      <c r="L260" s="15">
        <v>0</v>
      </c>
      <c r="M260" s="15">
        <v>0</v>
      </c>
      <c r="N260" s="15">
        <v>0</v>
      </c>
      <c r="O260" s="30">
        <f t="shared" si="75"/>
        <v>0</v>
      </c>
      <c r="P260" s="57"/>
      <c r="Q260" s="57"/>
      <c r="R260" s="57"/>
      <c r="S260" s="57">
        <f t="shared" si="76"/>
        <v>0</v>
      </c>
      <c r="T260" s="30">
        <f t="shared" si="77"/>
        <v>1</v>
      </c>
    </row>
    <row r="261" spans="3:20" ht="15.75" x14ac:dyDescent="0.25">
      <c r="C261" s="4" t="s">
        <v>51</v>
      </c>
      <c r="D261" s="15">
        <v>977</v>
      </c>
      <c r="E261" s="15">
        <v>639</v>
      </c>
      <c r="F261" s="15">
        <v>655</v>
      </c>
      <c r="G261" s="30">
        <f t="shared" si="73"/>
        <v>2271</v>
      </c>
      <c r="H261" s="15">
        <v>621</v>
      </c>
      <c r="I261" s="15">
        <v>579</v>
      </c>
      <c r="J261" s="28">
        <v>587</v>
      </c>
      <c r="K261" s="30">
        <f t="shared" si="74"/>
        <v>1787</v>
      </c>
      <c r="L261" s="15">
        <v>700</v>
      </c>
      <c r="M261" s="15">
        <v>623</v>
      </c>
      <c r="N261" s="15">
        <v>625</v>
      </c>
      <c r="O261" s="30">
        <f t="shared" si="75"/>
        <v>1948</v>
      </c>
      <c r="P261" s="58"/>
      <c r="Q261" s="58"/>
      <c r="R261" s="58"/>
      <c r="S261" s="57">
        <f t="shared" si="76"/>
        <v>0</v>
      </c>
      <c r="T261" s="30">
        <f t="shared" si="77"/>
        <v>6006</v>
      </c>
    </row>
    <row r="262" spans="3:20" ht="15.75" x14ac:dyDescent="0.25">
      <c r="C262" s="4" t="s">
        <v>52</v>
      </c>
      <c r="D262" s="15">
        <v>227</v>
      </c>
      <c r="E262" s="15">
        <v>218</v>
      </c>
      <c r="F262" s="15">
        <v>168</v>
      </c>
      <c r="G262" s="30">
        <f t="shared" si="73"/>
        <v>613</v>
      </c>
      <c r="H262" s="27">
        <v>216</v>
      </c>
      <c r="I262" s="27">
        <v>167</v>
      </c>
      <c r="J262" s="28">
        <v>157</v>
      </c>
      <c r="K262" s="30">
        <f t="shared" si="74"/>
        <v>540</v>
      </c>
      <c r="L262" s="15">
        <v>191</v>
      </c>
      <c r="M262" s="15">
        <v>174</v>
      </c>
      <c r="N262" s="15">
        <v>172</v>
      </c>
      <c r="O262" s="30">
        <f t="shared" si="75"/>
        <v>537</v>
      </c>
      <c r="P262" s="58"/>
      <c r="Q262" s="58"/>
      <c r="R262" s="58"/>
      <c r="S262" s="57">
        <f t="shared" si="76"/>
        <v>0</v>
      </c>
      <c r="T262" s="30">
        <f t="shared" si="77"/>
        <v>1690</v>
      </c>
    </row>
    <row r="263" spans="3:20" ht="15.75" x14ac:dyDescent="0.25">
      <c r="C263" s="4" t="s">
        <v>53</v>
      </c>
      <c r="D263" s="15">
        <v>60</v>
      </c>
      <c r="E263" s="15">
        <v>44</v>
      </c>
      <c r="F263" s="15">
        <v>34</v>
      </c>
      <c r="G263" s="30">
        <f>+SUM(D263:F263)</f>
        <v>138</v>
      </c>
      <c r="H263" s="20">
        <v>40</v>
      </c>
      <c r="I263" s="20">
        <v>34</v>
      </c>
      <c r="J263" s="29">
        <v>31</v>
      </c>
      <c r="K263" s="30">
        <f t="shared" si="74"/>
        <v>105</v>
      </c>
      <c r="L263" s="15">
        <v>39</v>
      </c>
      <c r="M263" s="15">
        <v>35</v>
      </c>
      <c r="N263" s="15">
        <v>47</v>
      </c>
      <c r="O263" s="30">
        <f t="shared" si="75"/>
        <v>121</v>
      </c>
      <c r="P263" s="57"/>
      <c r="Q263" s="57"/>
      <c r="R263" s="57"/>
      <c r="S263" s="57">
        <f t="shared" si="76"/>
        <v>0</v>
      </c>
      <c r="T263" s="30">
        <f t="shared" si="77"/>
        <v>364</v>
      </c>
    </row>
    <row r="264" spans="3:20" ht="15.75" x14ac:dyDescent="0.25">
      <c r="C264" s="4" t="s">
        <v>54</v>
      </c>
      <c r="D264" s="15">
        <v>7</v>
      </c>
      <c r="E264" s="15">
        <v>7</v>
      </c>
      <c r="F264" s="15">
        <v>5</v>
      </c>
      <c r="G264" s="30">
        <f t="shared" si="73"/>
        <v>19</v>
      </c>
      <c r="H264" s="27">
        <v>11</v>
      </c>
      <c r="I264" s="27">
        <v>5</v>
      </c>
      <c r="J264" s="28">
        <v>6</v>
      </c>
      <c r="K264" s="30">
        <f t="shared" si="74"/>
        <v>22</v>
      </c>
      <c r="L264" s="15">
        <v>8</v>
      </c>
      <c r="M264" s="15">
        <v>2</v>
      </c>
      <c r="N264" s="15">
        <v>9</v>
      </c>
      <c r="O264" s="30">
        <f t="shared" si="75"/>
        <v>19</v>
      </c>
      <c r="P264" s="58"/>
      <c r="Q264" s="58"/>
      <c r="R264" s="58"/>
      <c r="S264" s="57">
        <f t="shared" si="76"/>
        <v>0</v>
      </c>
      <c r="T264" s="30">
        <f t="shared" si="77"/>
        <v>60</v>
      </c>
    </row>
    <row r="265" spans="3:20" ht="15.75" x14ac:dyDescent="0.25">
      <c r="C265" s="4" t="s">
        <v>57</v>
      </c>
      <c r="D265" s="15">
        <v>3</v>
      </c>
      <c r="E265" s="15">
        <v>5</v>
      </c>
      <c r="F265" s="15">
        <v>7</v>
      </c>
      <c r="G265" s="30">
        <f t="shared" si="73"/>
        <v>15</v>
      </c>
      <c r="H265" s="20">
        <v>2</v>
      </c>
      <c r="I265" s="20">
        <v>2</v>
      </c>
      <c r="J265" s="29">
        <v>1</v>
      </c>
      <c r="K265" s="30">
        <f t="shared" si="74"/>
        <v>5</v>
      </c>
      <c r="L265" s="15">
        <v>2</v>
      </c>
      <c r="M265" s="15">
        <v>1</v>
      </c>
      <c r="N265" s="15">
        <v>2</v>
      </c>
      <c r="O265" s="30">
        <f t="shared" si="75"/>
        <v>5</v>
      </c>
      <c r="P265" s="57"/>
      <c r="Q265" s="57"/>
      <c r="R265" s="57"/>
      <c r="S265" s="57">
        <f t="shared" si="76"/>
        <v>0</v>
      </c>
      <c r="T265" s="30">
        <f t="shared" si="77"/>
        <v>25</v>
      </c>
    </row>
    <row r="266" spans="3:20" ht="15.75" x14ac:dyDescent="0.25">
      <c r="C266" s="4" t="s">
        <v>58</v>
      </c>
      <c r="D266" s="15">
        <v>49</v>
      </c>
      <c r="E266" s="15">
        <v>66</v>
      </c>
      <c r="F266" s="15">
        <v>98</v>
      </c>
      <c r="G266" s="30">
        <f t="shared" si="73"/>
        <v>213</v>
      </c>
      <c r="H266" s="27">
        <v>227</v>
      </c>
      <c r="I266" s="27">
        <v>280</v>
      </c>
      <c r="J266" s="28">
        <v>189</v>
      </c>
      <c r="K266" s="30">
        <f t="shared" si="74"/>
        <v>696</v>
      </c>
      <c r="L266" s="15">
        <v>208</v>
      </c>
      <c r="M266" s="15">
        <v>213</v>
      </c>
      <c r="N266" s="15">
        <v>170</v>
      </c>
      <c r="O266" s="30">
        <f t="shared" si="75"/>
        <v>591</v>
      </c>
      <c r="P266" s="58"/>
      <c r="Q266" s="58"/>
      <c r="R266" s="58"/>
      <c r="S266" s="57">
        <f t="shared" si="76"/>
        <v>0</v>
      </c>
      <c r="T266" s="30">
        <f t="shared" si="77"/>
        <v>1500</v>
      </c>
    </row>
    <row r="267" spans="3:20" ht="15.75" x14ac:dyDescent="0.25">
      <c r="C267" s="4" t="s">
        <v>71</v>
      </c>
      <c r="D267" s="15"/>
      <c r="E267" s="15"/>
      <c r="F267" s="15"/>
      <c r="G267" s="30"/>
      <c r="H267" s="27"/>
      <c r="I267" s="27"/>
      <c r="J267" s="28"/>
      <c r="K267" s="30"/>
      <c r="L267" s="15">
        <v>26</v>
      </c>
      <c r="M267" s="15">
        <v>11</v>
      </c>
      <c r="N267" s="15">
        <v>17</v>
      </c>
      <c r="O267" s="30">
        <f>SUM(L267:N267)</f>
        <v>54</v>
      </c>
      <c r="P267" s="58"/>
      <c r="Q267" s="58"/>
      <c r="R267" s="58"/>
      <c r="S267" s="57">
        <v>0</v>
      </c>
      <c r="T267" s="30">
        <f>G267+K267+O267</f>
        <v>54</v>
      </c>
    </row>
    <row r="268" spans="3:20" ht="15.75" x14ac:dyDescent="0.25">
      <c r="C268" s="4" t="s">
        <v>56</v>
      </c>
      <c r="D268" s="15"/>
      <c r="E268" s="15"/>
      <c r="F268" s="15"/>
      <c r="G268" s="30"/>
      <c r="H268" s="27"/>
      <c r="I268" s="27"/>
      <c r="J268" s="28"/>
      <c r="K268" s="30"/>
      <c r="L268" s="15">
        <v>5</v>
      </c>
      <c r="M268" s="15">
        <v>3</v>
      </c>
      <c r="N268" s="15">
        <v>4</v>
      </c>
      <c r="O268" s="30">
        <f>SUM(L268:N268)</f>
        <v>12</v>
      </c>
      <c r="P268" s="58"/>
      <c r="Q268" s="58"/>
      <c r="R268" s="58"/>
      <c r="S268" s="57">
        <v>0</v>
      </c>
      <c r="T268" s="30">
        <f>G268+K268+O268</f>
        <v>12</v>
      </c>
    </row>
    <row r="269" spans="3:20" ht="15.75" x14ac:dyDescent="0.25">
      <c r="C269" s="41" t="s">
        <v>59</v>
      </c>
      <c r="D269" s="30">
        <f t="shared" ref="D269:S269" si="78">SUM(D256:D266)</f>
        <v>3802</v>
      </c>
      <c r="E269" s="30">
        <f t="shared" si="78"/>
        <v>3149</v>
      </c>
      <c r="F269" s="30">
        <f t="shared" si="78"/>
        <v>3215</v>
      </c>
      <c r="G269" s="30">
        <f t="shared" si="78"/>
        <v>10166</v>
      </c>
      <c r="H269" s="30">
        <f t="shared" si="78"/>
        <v>2519</v>
      </c>
      <c r="I269" s="30">
        <f t="shared" si="78"/>
        <v>2566</v>
      </c>
      <c r="J269" s="30">
        <f t="shared" si="78"/>
        <v>2298</v>
      </c>
      <c r="K269" s="30">
        <f t="shared" si="78"/>
        <v>7383</v>
      </c>
      <c r="L269" s="15">
        <f>SUM(L256:L268)</f>
        <v>2654</v>
      </c>
      <c r="M269" s="15">
        <f>SUM(M256:M268)</f>
        <v>2454</v>
      </c>
      <c r="N269" s="15">
        <f>SUM(N256:N268)</f>
        <v>2043</v>
      </c>
      <c r="O269" s="30">
        <f>SUM(O256:O268)</f>
        <v>7151</v>
      </c>
      <c r="P269" s="30">
        <f t="shared" si="78"/>
        <v>0</v>
      </c>
      <c r="Q269" s="30">
        <f t="shared" si="78"/>
        <v>0</v>
      </c>
      <c r="R269" s="30">
        <f t="shared" si="78"/>
        <v>0</v>
      </c>
      <c r="S269" s="30">
        <f t="shared" si="78"/>
        <v>0</v>
      </c>
      <c r="T269" s="30">
        <f>SUM(T256:T268)</f>
        <v>24700</v>
      </c>
    </row>
    <row r="270" spans="3:20" ht="15.75" x14ac:dyDescent="0.25">
      <c r="C270" s="79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</row>
    <row r="271" spans="3:20" ht="15.75" x14ac:dyDescent="0.25">
      <c r="C271" s="79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</row>
    <row r="272" spans="3:20" ht="15.75" thickBot="1" x14ac:dyDescent="0.3">
      <c r="T272" s="7"/>
    </row>
    <row r="273" spans="3:20" ht="15.75" x14ac:dyDescent="0.25">
      <c r="C273" s="114" t="s">
        <v>78</v>
      </c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6"/>
    </row>
    <row r="274" spans="3:20" ht="15.75" x14ac:dyDescent="0.25">
      <c r="C274" s="106" t="s">
        <v>61</v>
      </c>
      <c r="D274" s="108" t="s">
        <v>2</v>
      </c>
      <c r="E274" s="108"/>
      <c r="F274" s="108"/>
      <c r="G274" s="108"/>
      <c r="H274" s="108" t="s">
        <v>3</v>
      </c>
      <c r="I274" s="108"/>
      <c r="J274" s="108"/>
      <c r="K274" s="108"/>
      <c r="L274" s="108" t="s">
        <v>4</v>
      </c>
      <c r="M274" s="108"/>
      <c r="N274" s="108"/>
      <c r="O274" s="108"/>
      <c r="P274" s="108" t="s">
        <v>5</v>
      </c>
      <c r="Q274" s="108"/>
      <c r="R274" s="108"/>
      <c r="S274" s="108"/>
      <c r="T274" s="109" t="s">
        <v>6</v>
      </c>
    </row>
    <row r="275" spans="3:20" ht="16.5" thickBot="1" x14ac:dyDescent="0.3">
      <c r="C275" s="107"/>
      <c r="D275" s="40" t="s">
        <v>7</v>
      </c>
      <c r="E275" s="40" t="s">
        <v>8</v>
      </c>
      <c r="F275" s="40" t="s">
        <v>9</v>
      </c>
      <c r="G275" s="40" t="s">
        <v>10</v>
      </c>
      <c r="H275" s="40" t="s">
        <v>11</v>
      </c>
      <c r="I275" s="40" t="s">
        <v>12</v>
      </c>
      <c r="J275" s="40" t="s">
        <v>13</v>
      </c>
      <c r="K275" s="40" t="s">
        <v>14</v>
      </c>
      <c r="L275" s="40" t="s">
        <v>15</v>
      </c>
      <c r="M275" s="40" t="s">
        <v>16</v>
      </c>
      <c r="N275" s="40" t="s">
        <v>17</v>
      </c>
      <c r="O275" s="40" t="s">
        <v>18</v>
      </c>
      <c r="P275" s="40" t="s">
        <v>19</v>
      </c>
      <c r="Q275" s="40" t="s">
        <v>20</v>
      </c>
      <c r="R275" s="40" t="s">
        <v>21</v>
      </c>
      <c r="S275" s="40" t="s">
        <v>22</v>
      </c>
      <c r="T275" s="110"/>
    </row>
    <row r="276" spans="3:20" ht="15.75" x14ac:dyDescent="0.25">
      <c r="C276" s="5" t="s">
        <v>23</v>
      </c>
      <c r="D276" s="25">
        <v>191</v>
      </c>
      <c r="E276" s="25">
        <v>151</v>
      </c>
      <c r="F276" s="25">
        <v>147</v>
      </c>
      <c r="G276" s="26">
        <f>+SUM(D276:F276)</f>
        <v>489</v>
      </c>
      <c r="H276" s="20">
        <v>149</v>
      </c>
      <c r="I276" s="20">
        <v>152</v>
      </c>
      <c r="J276" s="29">
        <v>160</v>
      </c>
      <c r="K276" s="26">
        <f>SUM(H276:J276)</f>
        <v>461</v>
      </c>
      <c r="L276" s="25">
        <v>174</v>
      </c>
      <c r="M276" s="25">
        <v>136</v>
      </c>
      <c r="N276" s="25">
        <v>169</v>
      </c>
      <c r="O276" s="26">
        <f>SUM(L276:N276)</f>
        <v>479</v>
      </c>
      <c r="P276" s="57"/>
      <c r="Q276" s="57"/>
      <c r="R276" s="57"/>
      <c r="S276" s="57">
        <f>SUM(P276:R276)</f>
        <v>0</v>
      </c>
      <c r="T276" s="26">
        <f>SUM(G276,O276,K276, S276)</f>
        <v>1429</v>
      </c>
    </row>
    <row r="277" spans="3:20" ht="15.75" x14ac:dyDescent="0.25">
      <c r="C277" s="4" t="s">
        <v>24</v>
      </c>
      <c r="D277" s="25">
        <v>145</v>
      </c>
      <c r="E277" s="25">
        <v>135</v>
      </c>
      <c r="F277" s="25">
        <v>114</v>
      </c>
      <c r="G277" s="26">
        <f t="shared" ref="G277:G288" si="79">+SUM(D277:F277)</f>
        <v>394</v>
      </c>
      <c r="H277" s="20">
        <v>126</v>
      </c>
      <c r="I277" s="20">
        <v>115</v>
      </c>
      <c r="J277" s="29">
        <v>133</v>
      </c>
      <c r="K277" s="26">
        <f t="shared" ref="K277:K288" si="80">SUM(H277:J277)</f>
        <v>374</v>
      </c>
      <c r="L277" s="25">
        <v>127</v>
      </c>
      <c r="M277" s="25">
        <v>136</v>
      </c>
      <c r="N277" s="25">
        <v>110</v>
      </c>
      <c r="O277" s="26">
        <f t="shared" ref="O277:O288" si="81">SUM(L277:N277)</f>
        <v>373</v>
      </c>
      <c r="P277" s="57"/>
      <c r="Q277" s="57"/>
      <c r="R277" s="57"/>
      <c r="S277" s="57">
        <f t="shared" ref="S277:S288" si="82">SUM(P277:R277)</f>
        <v>0</v>
      </c>
      <c r="T277" s="26">
        <f t="shared" ref="T277:T288" si="83">SUM(G277,O277,K277, S277)</f>
        <v>1141</v>
      </c>
    </row>
    <row r="278" spans="3:20" ht="15.75" x14ac:dyDescent="0.25">
      <c r="C278" s="4" t="s">
        <v>25</v>
      </c>
      <c r="D278" s="25">
        <v>6</v>
      </c>
      <c r="E278" s="25">
        <v>1</v>
      </c>
      <c r="F278" s="25">
        <v>4</v>
      </c>
      <c r="G278" s="26">
        <f t="shared" si="79"/>
        <v>11</v>
      </c>
      <c r="H278" s="85">
        <v>12</v>
      </c>
      <c r="I278" s="86">
        <v>6</v>
      </c>
      <c r="J278" s="85">
        <v>5</v>
      </c>
      <c r="K278" s="26">
        <f t="shared" si="80"/>
        <v>23</v>
      </c>
      <c r="L278" s="25">
        <v>5</v>
      </c>
      <c r="M278" s="25">
        <v>4</v>
      </c>
      <c r="N278" s="25">
        <v>0</v>
      </c>
      <c r="O278" s="26">
        <f t="shared" si="81"/>
        <v>9</v>
      </c>
      <c r="P278" s="57"/>
      <c r="Q278" s="57"/>
      <c r="R278" s="57"/>
      <c r="S278" s="57">
        <f t="shared" si="82"/>
        <v>0</v>
      </c>
      <c r="T278" s="26">
        <f t="shared" si="83"/>
        <v>43</v>
      </c>
    </row>
    <row r="279" spans="3:20" ht="15.75" x14ac:dyDescent="0.25">
      <c r="C279" s="4" t="s">
        <v>49</v>
      </c>
      <c r="D279" s="25">
        <v>434</v>
      </c>
      <c r="E279" s="25">
        <v>302</v>
      </c>
      <c r="F279" s="25">
        <v>328</v>
      </c>
      <c r="G279" s="26">
        <f>+SUM(D279:F279)</f>
        <v>1064</v>
      </c>
      <c r="H279" s="99">
        <v>3</v>
      </c>
      <c r="I279" s="99">
        <v>2</v>
      </c>
      <c r="J279" s="100">
        <v>3</v>
      </c>
      <c r="K279" s="26">
        <f>SUM(H279:J279)</f>
        <v>8</v>
      </c>
      <c r="L279" s="25">
        <v>2</v>
      </c>
      <c r="M279" s="25">
        <v>3</v>
      </c>
      <c r="N279" s="25">
        <v>7</v>
      </c>
      <c r="O279" s="26">
        <f t="shared" si="81"/>
        <v>12</v>
      </c>
      <c r="P279" s="57"/>
      <c r="Q279" s="57"/>
      <c r="R279" s="57"/>
      <c r="S279" s="57">
        <f t="shared" si="82"/>
        <v>0</v>
      </c>
      <c r="T279" s="26">
        <f>SUM(G279,O279,K279, S279)</f>
        <v>1084</v>
      </c>
    </row>
    <row r="280" spans="3:20" ht="15.75" x14ac:dyDescent="0.25">
      <c r="C280" s="4" t="s">
        <v>26</v>
      </c>
      <c r="D280" s="25">
        <v>23</v>
      </c>
      <c r="E280" s="25">
        <v>13</v>
      </c>
      <c r="F280" s="25">
        <v>8</v>
      </c>
      <c r="G280" s="26">
        <f t="shared" si="79"/>
        <v>44</v>
      </c>
      <c r="H280" s="20">
        <v>17</v>
      </c>
      <c r="I280" s="20">
        <v>27</v>
      </c>
      <c r="J280" s="29">
        <v>16</v>
      </c>
      <c r="K280" s="26">
        <f t="shared" si="80"/>
        <v>60</v>
      </c>
      <c r="L280" s="25">
        <v>18</v>
      </c>
      <c r="M280" s="25">
        <v>22</v>
      </c>
      <c r="N280" s="25">
        <v>29</v>
      </c>
      <c r="O280" s="26">
        <f t="shared" si="81"/>
        <v>69</v>
      </c>
      <c r="P280" s="57"/>
      <c r="Q280" s="57"/>
      <c r="R280" s="57"/>
      <c r="S280" s="57">
        <f t="shared" si="82"/>
        <v>0</v>
      </c>
      <c r="T280" s="26">
        <f t="shared" si="83"/>
        <v>173</v>
      </c>
    </row>
    <row r="281" spans="3:20" ht="15.75" x14ac:dyDescent="0.25">
      <c r="C281" s="4" t="s">
        <v>36</v>
      </c>
      <c r="D281" s="25">
        <v>1</v>
      </c>
      <c r="E281" s="25">
        <v>1</v>
      </c>
      <c r="F281" s="25">
        <v>2</v>
      </c>
      <c r="G281" s="26">
        <f t="shared" si="79"/>
        <v>4</v>
      </c>
      <c r="H281" s="25">
        <v>2</v>
      </c>
      <c r="I281" s="20">
        <v>0</v>
      </c>
      <c r="J281" s="25">
        <v>4</v>
      </c>
      <c r="K281" s="26">
        <f t="shared" si="80"/>
        <v>6</v>
      </c>
      <c r="L281" s="25">
        <v>3</v>
      </c>
      <c r="M281" s="25">
        <v>3</v>
      </c>
      <c r="N281" s="25">
        <v>0</v>
      </c>
      <c r="O281" s="26">
        <f t="shared" si="81"/>
        <v>6</v>
      </c>
      <c r="P281" s="57"/>
      <c r="Q281" s="57"/>
      <c r="R281" s="57"/>
      <c r="S281" s="57">
        <f t="shared" si="82"/>
        <v>0</v>
      </c>
      <c r="T281" s="26">
        <f t="shared" si="83"/>
        <v>16</v>
      </c>
    </row>
    <row r="282" spans="3:20" ht="15.75" x14ac:dyDescent="0.25">
      <c r="C282" s="4" t="s">
        <v>50</v>
      </c>
      <c r="D282" s="25">
        <v>0</v>
      </c>
      <c r="E282" s="25">
        <v>2</v>
      </c>
      <c r="F282" s="25">
        <v>0</v>
      </c>
      <c r="G282" s="26">
        <f t="shared" si="79"/>
        <v>2</v>
      </c>
      <c r="H282" s="25">
        <v>1</v>
      </c>
      <c r="I282" s="27">
        <v>0</v>
      </c>
      <c r="J282" s="28">
        <v>0</v>
      </c>
      <c r="K282" s="26">
        <f t="shared" si="80"/>
        <v>1</v>
      </c>
      <c r="L282" s="25">
        <v>0</v>
      </c>
      <c r="M282" s="25">
        <v>0</v>
      </c>
      <c r="N282" s="25">
        <v>0</v>
      </c>
      <c r="O282" s="26">
        <f t="shared" si="81"/>
        <v>0</v>
      </c>
      <c r="P282" s="57"/>
      <c r="Q282" s="57"/>
      <c r="R282" s="57"/>
      <c r="S282" s="57">
        <f t="shared" si="82"/>
        <v>0</v>
      </c>
      <c r="T282" s="26">
        <f t="shared" si="83"/>
        <v>3</v>
      </c>
    </row>
    <row r="283" spans="3:20" ht="15.75" x14ac:dyDescent="0.25">
      <c r="C283" s="4" t="s">
        <v>51</v>
      </c>
      <c r="D283" s="25">
        <v>316</v>
      </c>
      <c r="E283" s="25">
        <v>198</v>
      </c>
      <c r="F283" s="25">
        <v>231</v>
      </c>
      <c r="G283" s="26">
        <f t="shared" si="79"/>
        <v>745</v>
      </c>
      <c r="H283" s="27">
        <v>252</v>
      </c>
      <c r="I283" s="27">
        <v>241</v>
      </c>
      <c r="J283" s="28">
        <v>219</v>
      </c>
      <c r="K283" s="26">
        <f t="shared" si="80"/>
        <v>712</v>
      </c>
      <c r="L283" s="25">
        <v>292</v>
      </c>
      <c r="M283" s="25">
        <v>239</v>
      </c>
      <c r="N283" s="25">
        <v>233</v>
      </c>
      <c r="O283" s="26">
        <f t="shared" si="81"/>
        <v>764</v>
      </c>
      <c r="P283" s="58"/>
      <c r="Q283" s="58"/>
      <c r="R283" s="58"/>
      <c r="S283" s="57">
        <f t="shared" si="82"/>
        <v>0</v>
      </c>
      <c r="T283" s="26">
        <f t="shared" si="83"/>
        <v>2221</v>
      </c>
    </row>
    <row r="284" spans="3:20" ht="15.75" x14ac:dyDescent="0.25">
      <c r="C284" s="4" t="s">
        <v>52</v>
      </c>
      <c r="D284" s="25">
        <v>95</v>
      </c>
      <c r="E284" s="25">
        <v>86</v>
      </c>
      <c r="F284" s="25">
        <v>82</v>
      </c>
      <c r="G284" s="26">
        <f t="shared" si="79"/>
        <v>263</v>
      </c>
      <c r="H284" s="20">
        <v>83</v>
      </c>
      <c r="I284" s="20">
        <v>77</v>
      </c>
      <c r="J284" s="29">
        <v>60</v>
      </c>
      <c r="K284" s="26">
        <f t="shared" si="80"/>
        <v>220</v>
      </c>
      <c r="L284" s="25">
        <v>79</v>
      </c>
      <c r="M284" s="25">
        <v>71</v>
      </c>
      <c r="N284" s="25">
        <v>74</v>
      </c>
      <c r="O284" s="26">
        <f t="shared" si="81"/>
        <v>224</v>
      </c>
      <c r="P284" s="57"/>
      <c r="Q284" s="57"/>
      <c r="R284" s="57"/>
      <c r="S284" s="57">
        <f t="shared" si="82"/>
        <v>0</v>
      </c>
      <c r="T284" s="26">
        <f t="shared" si="83"/>
        <v>707</v>
      </c>
    </row>
    <row r="285" spans="3:20" ht="15.75" x14ac:dyDescent="0.25">
      <c r="C285" s="4" t="s">
        <v>53</v>
      </c>
      <c r="D285" s="25">
        <v>14</v>
      </c>
      <c r="E285" s="25">
        <v>12</v>
      </c>
      <c r="F285" s="25">
        <v>5</v>
      </c>
      <c r="G285" s="26">
        <f t="shared" si="79"/>
        <v>31</v>
      </c>
      <c r="H285" s="27">
        <v>13</v>
      </c>
      <c r="I285" s="27">
        <v>14</v>
      </c>
      <c r="J285" s="28">
        <v>9</v>
      </c>
      <c r="K285" s="26">
        <f t="shared" si="80"/>
        <v>36</v>
      </c>
      <c r="L285" s="25">
        <v>7</v>
      </c>
      <c r="M285" s="25">
        <v>10</v>
      </c>
      <c r="N285" s="25">
        <v>11</v>
      </c>
      <c r="O285" s="26">
        <f t="shared" si="81"/>
        <v>28</v>
      </c>
      <c r="P285" s="58"/>
      <c r="Q285" s="58"/>
      <c r="R285" s="58"/>
      <c r="S285" s="57">
        <f t="shared" si="82"/>
        <v>0</v>
      </c>
      <c r="T285" s="26">
        <f t="shared" si="83"/>
        <v>95</v>
      </c>
    </row>
    <row r="286" spans="3:20" ht="15.75" x14ac:dyDescent="0.25">
      <c r="C286" s="4" t="s">
        <v>54</v>
      </c>
      <c r="D286" s="25">
        <v>2</v>
      </c>
      <c r="E286" s="25">
        <v>3</v>
      </c>
      <c r="F286" s="25">
        <v>2</v>
      </c>
      <c r="G286" s="26">
        <f t="shared" si="79"/>
        <v>7</v>
      </c>
      <c r="H286" s="20">
        <v>3</v>
      </c>
      <c r="I286" s="25">
        <v>6</v>
      </c>
      <c r="J286" s="29">
        <v>2</v>
      </c>
      <c r="K286" s="26">
        <f t="shared" si="80"/>
        <v>11</v>
      </c>
      <c r="L286" s="25">
        <v>1</v>
      </c>
      <c r="M286" s="25">
        <v>1</v>
      </c>
      <c r="N286" s="25">
        <v>5</v>
      </c>
      <c r="O286" s="26">
        <f t="shared" si="81"/>
        <v>7</v>
      </c>
      <c r="P286" s="57"/>
      <c r="Q286" s="57"/>
      <c r="R286" s="57"/>
      <c r="S286" s="57">
        <f t="shared" si="82"/>
        <v>0</v>
      </c>
      <c r="T286" s="26">
        <f t="shared" si="83"/>
        <v>25</v>
      </c>
    </row>
    <row r="287" spans="3:20" ht="15.75" x14ac:dyDescent="0.25">
      <c r="C287" s="4" t="s">
        <v>57</v>
      </c>
      <c r="D287" s="25">
        <v>5</v>
      </c>
      <c r="E287" s="25">
        <v>37</v>
      </c>
      <c r="F287" s="25">
        <v>10</v>
      </c>
      <c r="G287" s="26">
        <f t="shared" si="79"/>
        <v>52</v>
      </c>
      <c r="H287" s="27">
        <v>70</v>
      </c>
      <c r="I287" s="27">
        <v>55</v>
      </c>
      <c r="J287" s="28">
        <v>32</v>
      </c>
      <c r="K287" s="26">
        <f t="shared" si="80"/>
        <v>157</v>
      </c>
      <c r="L287" s="25">
        <v>49</v>
      </c>
      <c r="M287" s="25">
        <v>48</v>
      </c>
      <c r="N287" s="25">
        <v>40</v>
      </c>
      <c r="O287" s="26">
        <f t="shared" si="81"/>
        <v>137</v>
      </c>
      <c r="P287" s="58"/>
      <c r="Q287" s="58"/>
      <c r="R287" s="58"/>
      <c r="S287" s="57">
        <f t="shared" si="82"/>
        <v>0</v>
      </c>
      <c r="T287" s="26">
        <f t="shared" si="83"/>
        <v>346</v>
      </c>
    </row>
    <row r="288" spans="3:20" ht="15.75" x14ac:dyDescent="0.25">
      <c r="C288" s="4" t="s">
        <v>58</v>
      </c>
      <c r="D288" s="25">
        <v>28</v>
      </c>
      <c r="E288" s="25">
        <v>26</v>
      </c>
      <c r="F288" s="25">
        <v>65</v>
      </c>
      <c r="G288" s="26">
        <f t="shared" si="79"/>
        <v>119</v>
      </c>
      <c r="H288" s="27">
        <v>92</v>
      </c>
      <c r="I288" s="27">
        <v>87</v>
      </c>
      <c r="J288" s="28">
        <v>62</v>
      </c>
      <c r="K288" s="26">
        <f t="shared" si="80"/>
        <v>241</v>
      </c>
      <c r="L288" s="25">
        <v>66</v>
      </c>
      <c r="M288" s="25">
        <v>78</v>
      </c>
      <c r="N288" s="25">
        <v>61</v>
      </c>
      <c r="O288" s="26">
        <f t="shared" si="81"/>
        <v>205</v>
      </c>
      <c r="P288" s="58"/>
      <c r="Q288" s="58"/>
      <c r="R288" s="58"/>
      <c r="S288" s="57">
        <f t="shared" si="82"/>
        <v>0</v>
      </c>
      <c r="T288" s="26">
        <f t="shared" si="83"/>
        <v>565</v>
      </c>
    </row>
    <row r="289" spans="3:20" ht="15.75" x14ac:dyDescent="0.25">
      <c r="C289" s="4" t="s">
        <v>71</v>
      </c>
      <c r="D289" s="25"/>
      <c r="E289" s="25"/>
      <c r="F289" s="25"/>
      <c r="G289" s="26"/>
      <c r="H289" s="27"/>
      <c r="I289" s="27"/>
      <c r="J289" s="28"/>
      <c r="K289" s="26"/>
      <c r="L289" s="25">
        <v>14</v>
      </c>
      <c r="M289" s="25">
        <v>10</v>
      </c>
      <c r="N289" s="25">
        <v>19</v>
      </c>
      <c r="O289" s="26">
        <f>SUM(L289:N289)</f>
        <v>43</v>
      </c>
      <c r="P289" s="58"/>
      <c r="Q289" s="58"/>
      <c r="R289" s="58"/>
      <c r="S289" s="57">
        <v>0</v>
      </c>
      <c r="T289" s="26">
        <f>G289+K289+O289</f>
        <v>43</v>
      </c>
    </row>
    <row r="290" spans="3:20" ht="15.75" x14ac:dyDescent="0.25">
      <c r="C290" s="4" t="s">
        <v>56</v>
      </c>
      <c r="D290" s="25"/>
      <c r="E290" s="25"/>
      <c r="F290" s="25"/>
      <c r="G290" s="26"/>
      <c r="H290" s="27"/>
      <c r="I290" s="27"/>
      <c r="J290" s="28"/>
      <c r="K290" s="26"/>
      <c r="L290" s="25">
        <v>1</v>
      </c>
      <c r="M290" s="25">
        <v>0</v>
      </c>
      <c r="N290" s="25">
        <v>0</v>
      </c>
      <c r="O290" s="26">
        <f>SUM(L290:N290)</f>
        <v>1</v>
      </c>
      <c r="P290" s="58"/>
      <c r="Q290" s="58"/>
      <c r="R290" s="58"/>
      <c r="S290" s="57">
        <v>0</v>
      </c>
      <c r="T290" s="26">
        <f>G290+K290+O290</f>
        <v>1</v>
      </c>
    </row>
    <row r="291" spans="3:20" ht="15.75" x14ac:dyDescent="0.25">
      <c r="C291" s="41" t="s">
        <v>59</v>
      </c>
      <c r="D291" s="25">
        <f t="shared" ref="D291:S291" si="84">SUM(D276:D288)</f>
        <v>1260</v>
      </c>
      <c r="E291" s="25">
        <f t="shared" si="84"/>
        <v>967</v>
      </c>
      <c r="F291" s="25">
        <f t="shared" si="84"/>
        <v>998</v>
      </c>
      <c r="G291" s="26">
        <f t="shared" si="84"/>
        <v>3225</v>
      </c>
      <c r="H291" s="25">
        <f t="shared" si="84"/>
        <v>823</v>
      </c>
      <c r="I291" s="25">
        <f t="shared" si="84"/>
        <v>782</v>
      </c>
      <c r="J291" s="25">
        <f t="shared" si="84"/>
        <v>705</v>
      </c>
      <c r="K291" s="26">
        <f t="shared" si="84"/>
        <v>2310</v>
      </c>
      <c r="L291" s="25">
        <f>SUM(L276:L290)</f>
        <v>838</v>
      </c>
      <c r="M291" s="25">
        <f>SUM(M276:M290)</f>
        <v>761</v>
      </c>
      <c r="N291" s="25">
        <f>SUM(N276:N290)</f>
        <v>758</v>
      </c>
      <c r="O291" s="26">
        <f>SUM(O276:O290)</f>
        <v>2357</v>
      </c>
      <c r="P291" s="26">
        <f t="shared" si="84"/>
        <v>0</v>
      </c>
      <c r="Q291" s="26">
        <f t="shared" si="84"/>
        <v>0</v>
      </c>
      <c r="R291" s="26">
        <f t="shared" si="84"/>
        <v>0</v>
      </c>
      <c r="S291" s="26">
        <f t="shared" si="84"/>
        <v>0</v>
      </c>
      <c r="T291" s="26">
        <f>SUM(T276:T290)</f>
        <v>7892</v>
      </c>
    </row>
    <row r="292" spans="3:20" ht="15.75" x14ac:dyDescent="0.25">
      <c r="C292" s="79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</row>
    <row r="293" spans="3:20" ht="15.75" x14ac:dyDescent="0.25">
      <c r="C293" s="79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</row>
    <row r="295" spans="3:20" ht="14.25" customHeight="1" thickBot="1" x14ac:dyDescent="0.3">
      <c r="T295" s="7"/>
    </row>
    <row r="296" spans="3:20" ht="15.75" x14ac:dyDescent="0.25">
      <c r="C296" s="114" t="s">
        <v>79</v>
      </c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6"/>
    </row>
    <row r="297" spans="3:20" ht="15.75" x14ac:dyDescent="0.25">
      <c r="C297" s="106" t="s">
        <v>61</v>
      </c>
      <c r="D297" s="108" t="s">
        <v>2</v>
      </c>
      <c r="E297" s="108"/>
      <c r="F297" s="108"/>
      <c r="G297" s="108"/>
      <c r="H297" s="108" t="s">
        <v>3</v>
      </c>
      <c r="I297" s="108"/>
      <c r="J297" s="108"/>
      <c r="K297" s="108"/>
      <c r="L297" s="108" t="s">
        <v>4</v>
      </c>
      <c r="M297" s="108"/>
      <c r="N297" s="108"/>
      <c r="O297" s="108"/>
      <c r="P297" s="108" t="s">
        <v>5</v>
      </c>
      <c r="Q297" s="108"/>
      <c r="R297" s="108"/>
      <c r="S297" s="108"/>
      <c r="T297" s="109" t="s">
        <v>6</v>
      </c>
    </row>
    <row r="298" spans="3:20" ht="16.5" thickBot="1" x14ac:dyDescent="0.3">
      <c r="C298" s="107"/>
      <c r="D298" s="40" t="s">
        <v>7</v>
      </c>
      <c r="E298" s="40" t="s">
        <v>8</v>
      </c>
      <c r="F298" s="40" t="s">
        <v>9</v>
      </c>
      <c r="G298" s="40" t="s">
        <v>10</v>
      </c>
      <c r="H298" s="40" t="s">
        <v>11</v>
      </c>
      <c r="I298" s="40" t="s">
        <v>12</v>
      </c>
      <c r="J298" s="40" t="s">
        <v>13</v>
      </c>
      <c r="K298" s="40" t="s">
        <v>14</v>
      </c>
      <c r="L298" s="40" t="s">
        <v>15</v>
      </c>
      <c r="M298" s="40" t="s">
        <v>16</v>
      </c>
      <c r="N298" s="40" t="s">
        <v>17</v>
      </c>
      <c r="O298" s="40" t="s">
        <v>18</v>
      </c>
      <c r="P298" s="40" t="s">
        <v>19</v>
      </c>
      <c r="Q298" s="40" t="s">
        <v>20</v>
      </c>
      <c r="R298" s="40" t="s">
        <v>21</v>
      </c>
      <c r="S298" s="40" t="s">
        <v>22</v>
      </c>
      <c r="T298" s="110"/>
    </row>
    <row r="299" spans="3:20" ht="15.75" x14ac:dyDescent="0.25">
      <c r="C299" s="5" t="s">
        <v>23</v>
      </c>
      <c r="D299" s="25">
        <v>174</v>
      </c>
      <c r="E299" s="25">
        <v>164</v>
      </c>
      <c r="F299" s="25">
        <v>144</v>
      </c>
      <c r="G299" s="26">
        <f>+SUM(D299:F299)</f>
        <v>482</v>
      </c>
      <c r="H299" s="20">
        <v>145</v>
      </c>
      <c r="I299" s="20">
        <v>136</v>
      </c>
      <c r="J299" s="29">
        <v>157</v>
      </c>
      <c r="K299" s="26">
        <f>SUM(H299:J299)</f>
        <v>438</v>
      </c>
      <c r="L299" s="25">
        <v>168</v>
      </c>
      <c r="M299" s="25">
        <v>152</v>
      </c>
      <c r="N299" s="25">
        <v>132</v>
      </c>
      <c r="O299" s="26">
        <f>SUM(L299:N299)</f>
        <v>452</v>
      </c>
      <c r="P299" s="57"/>
      <c r="Q299" s="57"/>
      <c r="R299" s="57"/>
      <c r="S299" s="57">
        <f>SUM(P299:R299)</f>
        <v>0</v>
      </c>
      <c r="T299" s="26">
        <f>SUM(G299,O299,K299, S299)</f>
        <v>1372</v>
      </c>
    </row>
    <row r="300" spans="3:20" ht="15.75" x14ac:dyDescent="0.25">
      <c r="C300" s="4" t="s">
        <v>24</v>
      </c>
      <c r="D300" s="25">
        <v>145</v>
      </c>
      <c r="E300" s="25">
        <v>126</v>
      </c>
      <c r="F300" s="25">
        <v>122</v>
      </c>
      <c r="G300" s="26">
        <f t="shared" ref="G300:G310" si="85">+SUM(D300:F300)</f>
        <v>393</v>
      </c>
      <c r="H300" s="20">
        <v>146</v>
      </c>
      <c r="I300" s="20">
        <v>112</v>
      </c>
      <c r="J300" s="29">
        <v>104</v>
      </c>
      <c r="K300" s="26">
        <f t="shared" ref="K300:K310" si="86">SUM(H300:J300)</f>
        <v>362</v>
      </c>
      <c r="L300" s="25">
        <v>153</v>
      </c>
      <c r="M300" s="25">
        <v>158</v>
      </c>
      <c r="N300" s="25">
        <v>125</v>
      </c>
      <c r="O300" s="26">
        <f t="shared" ref="O300:O310" si="87">SUM(L300:N300)</f>
        <v>436</v>
      </c>
      <c r="P300" s="57"/>
      <c r="Q300" s="57"/>
      <c r="R300" s="57"/>
      <c r="S300" s="57">
        <f t="shared" ref="S300:S310" si="88">SUM(P300:R300)</f>
        <v>0</v>
      </c>
      <c r="T300" s="26">
        <f t="shared" ref="T300:T310" si="89">SUM(G300,O300,K300, S300)</f>
        <v>1191</v>
      </c>
    </row>
    <row r="301" spans="3:20" ht="15.75" x14ac:dyDescent="0.25">
      <c r="C301" s="4" t="s">
        <v>25</v>
      </c>
      <c r="D301" s="25">
        <v>1</v>
      </c>
      <c r="E301" s="25">
        <v>1</v>
      </c>
      <c r="F301" s="25">
        <v>3</v>
      </c>
      <c r="G301" s="26">
        <f t="shared" si="85"/>
        <v>5</v>
      </c>
      <c r="H301" s="86">
        <v>9</v>
      </c>
      <c r="I301" s="85">
        <v>3</v>
      </c>
      <c r="J301" s="98">
        <v>2</v>
      </c>
      <c r="K301" s="26">
        <f t="shared" si="86"/>
        <v>14</v>
      </c>
      <c r="L301" s="25">
        <v>9</v>
      </c>
      <c r="M301" s="25">
        <v>2</v>
      </c>
      <c r="N301" s="25">
        <v>0</v>
      </c>
      <c r="O301" s="26">
        <f t="shared" si="87"/>
        <v>11</v>
      </c>
      <c r="P301" s="57"/>
      <c r="Q301" s="57"/>
      <c r="R301" s="57"/>
      <c r="S301" s="57">
        <f t="shared" si="88"/>
        <v>0</v>
      </c>
      <c r="T301" s="26">
        <f t="shared" si="89"/>
        <v>30</v>
      </c>
    </row>
    <row r="302" spans="3:20" ht="15.75" x14ac:dyDescent="0.25">
      <c r="C302" s="4" t="s">
        <v>49</v>
      </c>
      <c r="D302" s="25">
        <v>525</v>
      </c>
      <c r="E302" s="25">
        <v>337</v>
      </c>
      <c r="F302" s="25">
        <v>308</v>
      </c>
      <c r="G302" s="26">
        <f>+SUM(D302:F302)</f>
        <v>1170</v>
      </c>
      <c r="H302" s="99">
        <v>4</v>
      </c>
      <c r="I302" s="99">
        <v>4</v>
      </c>
      <c r="J302" s="100">
        <v>5</v>
      </c>
      <c r="K302" s="26">
        <f>SUM(H302:J302)</f>
        <v>13</v>
      </c>
      <c r="L302" s="25">
        <v>8</v>
      </c>
      <c r="M302" s="25">
        <v>8</v>
      </c>
      <c r="N302" s="25">
        <v>3</v>
      </c>
      <c r="O302" s="26">
        <f t="shared" si="87"/>
        <v>19</v>
      </c>
      <c r="P302" s="57"/>
      <c r="Q302" s="57"/>
      <c r="R302" s="57"/>
      <c r="S302" s="57">
        <f t="shared" si="88"/>
        <v>0</v>
      </c>
      <c r="T302" s="26">
        <f>SUM(G302,O302,K302, S302)</f>
        <v>1202</v>
      </c>
    </row>
    <row r="303" spans="3:20" ht="15.75" x14ac:dyDescent="0.25">
      <c r="C303" s="4" t="s">
        <v>26</v>
      </c>
      <c r="D303" s="25">
        <v>20</v>
      </c>
      <c r="E303" s="25">
        <v>12</v>
      </c>
      <c r="F303" s="25">
        <v>10</v>
      </c>
      <c r="G303" s="26">
        <f t="shared" si="85"/>
        <v>42</v>
      </c>
      <c r="H303" s="20">
        <v>24</v>
      </c>
      <c r="I303" s="20">
        <v>9</v>
      </c>
      <c r="J303" s="29">
        <v>7</v>
      </c>
      <c r="K303" s="26">
        <f t="shared" si="86"/>
        <v>40</v>
      </c>
      <c r="L303" s="25">
        <v>21</v>
      </c>
      <c r="M303" s="25">
        <v>19</v>
      </c>
      <c r="N303" s="25">
        <v>14</v>
      </c>
      <c r="O303" s="26">
        <f t="shared" si="87"/>
        <v>54</v>
      </c>
      <c r="P303" s="57"/>
      <c r="Q303" s="57"/>
      <c r="R303" s="57"/>
      <c r="S303" s="57">
        <f t="shared" si="88"/>
        <v>0</v>
      </c>
      <c r="T303" s="26">
        <f t="shared" si="89"/>
        <v>136</v>
      </c>
    </row>
    <row r="304" spans="3:20" ht="15.75" x14ac:dyDescent="0.25">
      <c r="C304" s="4" t="s">
        <v>50</v>
      </c>
      <c r="D304" s="25">
        <v>0</v>
      </c>
      <c r="E304" s="25">
        <v>0</v>
      </c>
      <c r="F304" s="25">
        <v>0</v>
      </c>
      <c r="G304" s="26">
        <f t="shared" si="85"/>
        <v>0</v>
      </c>
      <c r="H304" s="25">
        <v>0</v>
      </c>
      <c r="I304" s="25">
        <v>1</v>
      </c>
      <c r="J304" s="29">
        <v>0</v>
      </c>
      <c r="K304" s="26">
        <f t="shared" si="86"/>
        <v>1</v>
      </c>
      <c r="L304" s="25">
        <v>0</v>
      </c>
      <c r="M304" s="25">
        <v>0</v>
      </c>
      <c r="N304" s="25">
        <v>0</v>
      </c>
      <c r="O304" s="26">
        <f t="shared" si="87"/>
        <v>0</v>
      </c>
      <c r="P304" s="57"/>
      <c r="Q304" s="57"/>
      <c r="R304" s="57"/>
      <c r="S304" s="57">
        <f t="shared" si="88"/>
        <v>0</v>
      </c>
      <c r="T304" s="26">
        <f t="shared" si="89"/>
        <v>1</v>
      </c>
    </row>
    <row r="305" spans="3:20" ht="15.75" x14ac:dyDescent="0.25">
      <c r="C305" s="4" t="s">
        <v>51</v>
      </c>
      <c r="D305" s="25">
        <v>399</v>
      </c>
      <c r="E305" s="25">
        <v>252</v>
      </c>
      <c r="F305" s="25">
        <v>243</v>
      </c>
      <c r="G305" s="26">
        <f t="shared" si="85"/>
        <v>894</v>
      </c>
      <c r="H305" s="25">
        <v>273</v>
      </c>
      <c r="I305" s="27">
        <v>227</v>
      </c>
      <c r="J305" s="25">
        <v>219</v>
      </c>
      <c r="K305" s="26">
        <f t="shared" si="86"/>
        <v>719</v>
      </c>
      <c r="L305" s="25">
        <v>260</v>
      </c>
      <c r="M305" s="25">
        <v>217</v>
      </c>
      <c r="N305" s="25">
        <v>245</v>
      </c>
      <c r="O305" s="26">
        <f t="shared" si="87"/>
        <v>722</v>
      </c>
      <c r="P305" s="58"/>
      <c r="Q305" s="58"/>
      <c r="R305" s="58"/>
      <c r="S305" s="57">
        <f t="shared" si="88"/>
        <v>0</v>
      </c>
      <c r="T305" s="26">
        <f t="shared" si="89"/>
        <v>2335</v>
      </c>
    </row>
    <row r="306" spans="3:20" ht="15.75" x14ac:dyDescent="0.25">
      <c r="C306" s="4" t="s">
        <v>52</v>
      </c>
      <c r="D306" s="25">
        <v>106</v>
      </c>
      <c r="E306" s="25">
        <v>67</v>
      </c>
      <c r="F306" s="25">
        <v>57</v>
      </c>
      <c r="G306" s="26">
        <f t="shared" si="85"/>
        <v>230</v>
      </c>
      <c r="H306" s="27">
        <v>72</v>
      </c>
      <c r="I306" s="27">
        <v>60</v>
      </c>
      <c r="J306" s="25">
        <v>80</v>
      </c>
      <c r="K306" s="26">
        <f t="shared" si="86"/>
        <v>212</v>
      </c>
      <c r="L306" s="25">
        <v>72</v>
      </c>
      <c r="M306" s="25">
        <v>55</v>
      </c>
      <c r="N306" s="25">
        <v>86</v>
      </c>
      <c r="O306" s="26">
        <f t="shared" si="87"/>
        <v>213</v>
      </c>
      <c r="P306" s="58"/>
      <c r="Q306" s="58"/>
      <c r="R306" s="58"/>
      <c r="S306" s="57">
        <f t="shared" si="88"/>
        <v>0</v>
      </c>
      <c r="T306" s="26">
        <f t="shared" si="89"/>
        <v>655</v>
      </c>
    </row>
    <row r="307" spans="3:20" ht="15.75" x14ac:dyDescent="0.25">
      <c r="C307" s="4" t="s">
        <v>53</v>
      </c>
      <c r="D307" s="25">
        <v>6</v>
      </c>
      <c r="E307" s="25">
        <v>11</v>
      </c>
      <c r="F307" s="25">
        <v>2</v>
      </c>
      <c r="G307" s="26">
        <f t="shared" si="85"/>
        <v>19</v>
      </c>
      <c r="H307" s="20">
        <v>7</v>
      </c>
      <c r="I307" s="20">
        <v>4</v>
      </c>
      <c r="J307" s="25">
        <v>8</v>
      </c>
      <c r="K307" s="26">
        <f t="shared" si="86"/>
        <v>19</v>
      </c>
      <c r="L307" s="25">
        <v>7</v>
      </c>
      <c r="M307" s="25">
        <v>6</v>
      </c>
      <c r="N307" s="25">
        <v>6</v>
      </c>
      <c r="O307" s="26">
        <f t="shared" si="87"/>
        <v>19</v>
      </c>
      <c r="P307" s="57"/>
      <c r="Q307" s="57"/>
      <c r="R307" s="57"/>
      <c r="S307" s="57">
        <f t="shared" si="88"/>
        <v>0</v>
      </c>
      <c r="T307" s="26">
        <f t="shared" si="89"/>
        <v>57</v>
      </c>
    </row>
    <row r="308" spans="3:20" ht="15.75" x14ac:dyDescent="0.25">
      <c r="C308" s="4" t="s">
        <v>54</v>
      </c>
      <c r="D308" s="25">
        <v>7</v>
      </c>
      <c r="E308" s="25">
        <v>5</v>
      </c>
      <c r="F308" s="25">
        <v>1</v>
      </c>
      <c r="G308" s="26">
        <f t="shared" si="85"/>
        <v>13</v>
      </c>
      <c r="H308" s="27">
        <v>2</v>
      </c>
      <c r="I308" s="27">
        <v>3</v>
      </c>
      <c r="J308" s="25">
        <v>5</v>
      </c>
      <c r="K308" s="26">
        <f t="shared" si="86"/>
        <v>10</v>
      </c>
      <c r="L308" s="25">
        <v>3</v>
      </c>
      <c r="M308" s="25">
        <v>7</v>
      </c>
      <c r="N308" s="25">
        <v>3</v>
      </c>
      <c r="O308" s="26">
        <f t="shared" si="87"/>
        <v>13</v>
      </c>
      <c r="P308" s="58"/>
      <c r="Q308" s="58"/>
      <c r="R308" s="58"/>
      <c r="S308" s="57">
        <f t="shared" si="88"/>
        <v>0</v>
      </c>
      <c r="T308" s="26">
        <f t="shared" si="89"/>
        <v>36</v>
      </c>
    </row>
    <row r="309" spans="3:20" ht="15.75" x14ac:dyDescent="0.25">
      <c r="C309" s="4" t="s">
        <v>57</v>
      </c>
      <c r="D309" s="25">
        <v>7</v>
      </c>
      <c r="E309" s="25">
        <v>11</v>
      </c>
      <c r="F309" s="25">
        <v>26</v>
      </c>
      <c r="G309" s="26">
        <f t="shared" si="85"/>
        <v>44</v>
      </c>
      <c r="H309" s="20">
        <v>49</v>
      </c>
      <c r="I309" s="20">
        <v>37</v>
      </c>
      <c r="J309" s="25">
        <v>30</v>
      </c>
      <c r="K309" s="26">
        <f t="shared" si="86"/>
        <v>116</v>
      </c>
      <c r="L309" s="25">
        <v>43</v>
      </c>
      <c r="M309" s="25">
        <v>39</v>
      </c>
      <c r="N309" s="25">
        <v>34</v>
      </c>
      <c r="O309" s="26">
        <f t="shared" si="87"/>
        <v>116</v>
      </c>
      <c r="P309" s="57"/>
      <c r="Q309" s="57"/>
      <c r="R309" s="57"/>
      <c r="S309" s="57">
        <f t="shared" si="88"/>
        <v>0</v>
      </c>
      <c r="T309" s="26">
        <f t="shared" si="89"/>
        <v>276</v>
      </c>
    </row>
    <row r="310" spans="3:20" ht="15.75" x14ac:dyDescent="0.25">
      <c r="C310" s="4" t="s">
        <v>58</v>
      </c>
      <c r="D310" s="25">
        <v>62</v>
      </c>
      <c r="E310" s="25">
        <v>41</v>
      </c>
      <c r="F310" s="25">
        <v>53</v>
      </c>
      <c r="G310" s="26">
        <f t="shared" si="85"/>
        <v>156</v>
      </c>
      <c r="H310" s="27">
        <v>117</v>
      </c>
      <c r="I310" s="27">
        <v>110</v>
      </c>
      <c r="J310" s="25">
        <v>75</v>
      </c>
      <c r="K310" s="26">
        <f t="shared" si="86"/>
        <v>302</v>
      </c>
      <c r="L310" s="25">
        <v>90</v>
      </c>
      <c r="M310" s="25">
        <v>88</v>
      </c>
      <c r="N310" s="25">
        <v>97</v>
      </c>
      <c r="O310" s="26">
        <f t="shared" si="87"/>
        <v>275</v>
      </c>
      <c r="P310" s="58"/>
      <c r="Q310" s="58"/>
      <c r="R310" s="58"/>
      <c r="S310" s="57">
        <f t="shared" si="88"/>
        <v>0</v>
      </c>
      <c r="T310" s="26">
        <f t="shared" si="89"/>
        <v>733</v>
      </c>
    </row>
    <row r="311" spans="3:20" ht="15.75" x14ac:dyDescent="0.25">
      <c r="C311" s="4" t="s">
        <v>71</v>
      </c>
      <c r="D311" s="25"/>
      <c r="E311" s="25"/>
      <c r="F311" s="25"/>
      <c r="G311" s="26"/>
      <c r="H311" s="27"/>
      <c r="I311" s="27"/>
      <c r="J311" s="25"/>
      <c r="K311" s="26"/>
      <c r="L311" s="25">
        <v>15</v>
      </c>
      <c r="M311" s="25">
        <v>12</v>
      </c>
      <c r="N311" s="25">
        <v>15</v>
      </c>
      <c r="O311" s="26">
        <f>SUM(L311:N311)</f>
        <v>42</v>
      </c>
      <c r="P311" s="58"/>
      <c r="Q311" s="58"/>
      <c r="R311" s="58"/>
      <c r="S311" s="57">
        <v>0</v>
      </c>
      <c r="T311" s="26">
        <f>G311+K311+O311</f>
        <v>42</v>
      </c>
    </row>
    <row r="312" spans="3:20" ht="15.75" x14ac:dyDescent="0.25">
      <c r="C312" s="4" t="s">
        <v>56</v>
      </c>
      <c r="D312" s="25"/>
      <c r="E312" s="25"/>
      <c r="F312" s="25"/>
      <c r="G312" s="26"/>
      <c r="H312" s="27"/>
      <c r="I312" s="27"/>
      <c r="J312" s="25"/>
      <c r="K312" s="26"/>
      <c r="L312" s="25">
        <v>0</v>
      </c>
      <c r="M312" s="25">
        <v>1</v>
      </c>
      <c r="N312" s="25">
        <v>0</v>
      </c>
      <c r="O312" s="26">
        <f>SUM(L312:N312)</f>
        <v>1</v>
      </c>
      <c r="P312" s="58"/>
      <c r="Q312" s="58"/>
      <c r="R312" s="58"/>
      <c r="S312" s="57">
        <v>0</v>
      </c>
      <c r="T312" s="26">
        <f>G312+K312+O312</f>
        <v>1</v>
      </c>
    </row>
    <row r="313" spans="3:20" ht="15.75" x14ac:dyDescent="0.25">
      <c r="C313" s="41" t="s">
        <v>59</v>
      </c>
      <c r="D313" s="25">
        <f t="shared" ref="D313:S313" si="90">SUM(D299:D310)</f>
        <v>1452</v>
      </c>
      <c r="E313" s="25">
        <f t="shared" si="90"/>
        <v>1027</v>
      </c>
      <c r="F313" s="25">
        <f t="shared" si="90"/>
        <v>969</v>
      </c>
      <c r="G313" s="26">
        <f t="shared" si="90"/>
        <v>3448</v>
      </c>
      <c r="H313" s="25">
        <f t="shared" si="90"/>
        <v>848</v>
      </c>
      <c r="I313" s="25">
        <f t="shared" si="90"/>
        <v>706</v>
      </c>
      <c r="J313" s="25">
        <f t="shared" si="90"/>
        <v>692</v>
      </c>
      <c r="K313" s="26">
        <f t="shared" si="90"/>
        <v>2246</v>
      </c>
      <c r="L313" s="25">
        <f>SUM(L299:L312)</f>
        <v>849</v>
      </c>
      <c r="M313" s="25">
        <f>SUM(M300:M312)</f>
        <v>612</v>
      </c>
      <c r="N313" s="25">
        <f>SUM(N299:N312)</f>
        <v>760</v>
      </c>
      <c r="O313" s="26">
        <f>SUM(O299:O312)</f>
        <v>2373</v>
      </c>
      <c r="P313" s="26">
        <f t="shared" si="90"/>
        <v>0</v>
      </c>
      <c r="Q313" s="26">
        <f t="shared" si="90"/>
        <v>0</v>
      </c>
      <c r="R313" s="26">
        <f t="shared" si="90"/>
        <v>0</v>
      </c>
      <c r="S313" s="26">
        <f t="shared" si="90"/>
        <v>0</v>
      </c>
      <c r="T313" s="26">
        <f>SUM(T299:T312)</f>
        <v>8067</v>
      </c>
    </row>
    <row r="314" spans="3:20" ht="15.75" x14ac:dyDescent="0.25">
      <c r="C314" s="79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</row>
    <row r="315" spans="3:20" ht="15.75" x14ac:dyDescent="0.25">
      <c r="C315" s="79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</row>
    <row r="316" spans="3:20" ht="15.75" x14ac:dyDescent="0.25">
      <c r="C316" s="79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</row>
    <row r="317" spans="3:20" ht="15.75" thickBot="1" x14ac:dyDescent="0.3">
      <c r="T317" s="7"/>
    </row>
    <row r="318" spans="3:20" ht="15.75" x14ac:dyDescent="0.25">
      <c r="C318" s="111" t="s">
        <v>80</v>
      </c>
      <c r="D318" s="112"/>
      <c r="E318" s="112"/>
      <c r="F318" s="112"/>
      <c r="G318" s="112"/>
      <c r="H318" s="112"/>
      <c r="I318" s="112"/>
      <c r="J318" s="112"/>
      <c r="K318" s="112"/>
      <c r="L318" s="112"/>
      <c r="M318" s="112"/>
      <c r="N318" s="112"/>
      <c r="O318" s="112"/>
      <c r="P318" s="112"/>
      <c r="Q318" s="112"/>
      <c r="R318" s="112"/>
      <c r="S318" s="112"/>
      <c r="T318" s="113"/>
    </row>
    <row r="319" spans="3:20" ht="15.75" x14ac:dyDescent="0.25">
      <c r="C319" s="106" t="s">
        <v>61</v>
      </c>
      <c r="D319" s="108" t="s">
        <v>2</v>
      </c>
      <c r="E319" s="108"/>
      <c r="F319" s="108"/>
      <c r="G319" s="108"/>
      <c r="H319" s="108" t="s">
        <v>3</v>
      </c>
      <c r="I319" s="108"/>
      <c r="J319" s="108"/>
      <c r="K319" s="108"/>
      <c r="L319" s="108" t="s">
        <v>4</v>
      </c>
      <c r="M319" s="108"/>
      <c r="N319" s="108"/>
      <c r="O319" s="108"/>
      <c r="P319" s="108" t="s">
        <v>5</v>
      </c>
      <c r="Q319" s="108"/>
      <c r="R319" s="108"/>
      <c r="S319" s="108"/>
      <c r="T319" s="109" t="s">
        <v>6</v>
      </c>
    </row>
    <row r="320" spans="3:20" ht="16.5" thickBot="1" x14ac:dyDescent="0.3">
      <c r="C320" s="107"/>
      <c r="D320" s="40" t="s">
        <v>7</v>
      </c>
      <c r="E320" s="40" t="s">
        <v>8</v>
      </c>
      <c r="F320" s="40" t="s">
        <v>9</v>
      </c>
      <c r="G320" s="40" t="s">
        <v>10</v>
      </c>
      <c r="H320" s="40" t="s">
        <v>11</v>
      </c>
      <c r="I320" s="40" t="s">
        <v>12</v>
      </c>
      <c r="J320" s="40" t="s">
        <v>13</v>
      </c>
      <c r="K320" s="40" t="s">
        <v>14</v>
      </c>
      <c r="L320" s="40" t="s">
        <v>15</v>
      </c>
      <c r="M320" s="40" t="s">
        <v>16</v>
      </c>
      <c r="N320" s="40" t="s">
        <v>17</v>
      </c>
      <c r="O320" s="40" t="s">
        <v>18</v>
      </c>
      <c r="P320" s="40" t="s">
        <v>19</v>
      </c>
      <c r="Q320" s="40" t="s">
        <v>20</v>
      </c>
      <c r="R320" s="40" t="s">
        <v>21</v>
      </c>
      <c r="S320" s="40" t="s">
        <v>22</v>
      </c>
      <c r="T320" s="110"/>
    </row>
    <row r="321" spans="3:20" ht="15.75" x14ac:dyDescent="0.25">
      <c r="C321" s="5" t="s">
        <v>23</v>
      </c>
      <c r="D321" s="25">
        <v>341</v>
      </c>
      <c r="E321" s="25">
        <v>323</v>
      </c>
      <c r="F321" s="25">
        <v>320</v>
      </c>
      <c r="G321" s="26">
        <f>+SUM(D321:F321)</f>
        <v>984</v>
      </c>
      <c r="H321" s="20">
        <v>291</v>
      </c>
      <c r="I321" s="20">
        <v>324</v>
      </c>
      <c r="J321" s="25">
        <v>297</v>
      </c>
      <c r="K321" s="26">
        <f>SUM(H321:J321)</f>
        <v>912</v>
      </c>
      <c r="L321" s="25">
        <v>317</v>
      </c>
      <c r="M321" s="25">
        <v>311</v>
      </c>
      <c r="N321" s="25">
        <v>278</v>
      </c>
      <c r="O321" s="26">
        <f>SUM(L321:N321)</f>
        <v>906</v>
      </c>
      <c r="P321" s="57"/>
      <c r="Q321" s="57"/>
      <c r="R321" s="57"/>
      <c r="S321" s="57">
        <f>SUM(P321:R321)</f>
        <v>0</v>
      </c>
      <c r="T321" s="26">
        <f>SUM(G321,O321,K321, S321)</f>
        <v>2802</v>
      </c>
    </row>
    <row r="322" spans="3:20" ht="15.75" x14ac:dyDescent="0.25">
      <c r="C322" s="4" t="s">
        <v>24</v>
      </c>
      <c r="D322" s="25">
        <v>234</v>
      </c>
      <c r="E322" s="25">
        <v>241</v>
      </c>
      <c r="F322" s="25">
        <v>235</v>
      </c>
      <c r="G322" s="26">
        <f t="shared" ref="G322:G332" si="91">+SUM(D322:F322)</f>
        <v>710</v>
      </c>
      <c r="H322" s="20">
        <v>285</v>
      </c>
      <c r="I322" s="20">
        <v>230</v>
      </c>
      <c r="J322" s="25">
        <v>239</v>
      </c>
      <c r="K322" s="26">
        <f t="shared" ref="K322:K332" si="92">SUM(H322:J322)</f>
        <v>754</v>
      </c>
      <c r="L322" s="25">
        <v>307</v>
      </c>
      <c r="M322" s="25">
        <v>267</v>
      </c>
      <c r="N322" s="25">
        <v>225</v>
      </c>
      <c r="O322" s="26">
        <f t="shared" ref="O322:O332" si="93">SUM(L322:N322)</f>
        <v>799</v>
      </c>
      <c r="P322" s="57"/>
      <c r="Q322" s="57"/>
      <c r="R322" s="57"/>
      <c r="S322" s="57">
        <f t="shared" ref="S322:S332" si="94">SUM(P322:R322)</f>
        <v>0</v>
      </c>
      <c r="T322" s="26">
        <f t="shared" ref="T322:T332" si="95">SUM(G322,O322,K322, S322)</f>
        <v>2263</v>
      </c>
    </row>
    <row r="323" spans="3:20" ht="15.75" x14ac:dyDescent="0.25">
      <c r="C323" s="4" t="s">
        <v>25</v>
      </c>
      <c r="D323" s="25">
        <v>4</v>
      </c>
      <c r="E323" s="25">
        <v>8</v>
      </c>
      <c r="F323" s="25">
        <v>13</v>
      </c>
      <c r="G323" s="26">
        <f t="shared" si="91"/>
        <v>25</v>
      </c>
      <c r="H323" s="86">
        <v>4</v>
      </c>
      <c r="I323" s="86">
        <v>6</v>
      </c>
      <c r="J323" s="85">
        <v>4</v>
      </c>
      <c r="K323" s="26">
        <f t="shared" si="92"/>
        <v>14</v>
      </c>
      <c r="L323" s="25">
        <v>5</v>
      </c>
      <c r="M323" s="25">
        <v>5</v>
      </c>
      <c r="N323" s="25">
        <v>2</v>
      </c>
      <c r="O323" s="26">
        <f t="shared" si="93"/>
        <v>12</v>
      </c>
      <c r="P323" s="57"/>
      <c r="Q323" s="57"/>
      <c r="R323" s="57"/>
      <c r="S323" s="57">
        <f t="shared" si="94"/>
        <v>0</v>
      </c>
      <c r="T323" s="26">
        <f t="shared" si="95"/>
        <v>51</v>
      </c>
    </row>
    <row r="324" spans="3:20" ht="15.75" x14ac:dyDescent="0.25">
      <c r="C324" s="4" t="s">
        <v>49</v>
      </c>
      <c r="D324" s="25">
        <v>580</v>
      </c>
      <c r="E324" s="25">
        <v>469</v>
      </c>
      <c r="F324" s="25">
        <v>507</v>
      </c>
      <c r="G324" s="26">
        <f>+SUM(D324:F324)</f>
        <v>1556</v>
      </c>
      <c r="H324" s="99">
        <v>10</v>
      </c>
      <c r="I324" s="99">
        <v>6</v>
      </c>
      <c r="J324" s="99">
        <v>5</v>
      </c>
      <c r="K324" s="26">
        <f>SUM(H324:J324)</f>
        <v>21</v>
      </c>
      <c r="L324" s="25">
        <v>9</v>
      </c>
      <c r="M324" s="25">
        <v>7</v>
      </c>
      <c r="N324" s="25">
        <v>3</v>
      </c>
      <c r="O324" s="26">
        <f t="shared" si="93"/>
        <v>19</v>
      </c>
      <c r="P324" s="57"/>
      <c r="Q324" s="57"/>
      <c r="R324" s="57"/>
      <c r="S324" s="57">
        <f t="shared" si="94"/>
        <v>0</v>
      </c>
      <c r="T324" s="26">
        <f>SUM(G324,O324,K324, S324)</f>
        <v>1596</v>
      </c>
    </row>
    <row r="325" spans="3:20" ht="15.75" x14ac:dyDescent="0.25">
      <c r="C325" s="4" t="s">
        <v>26</v>
      </c>
      <c r="D325" s="25">
        <v>31</v>
      </c>
      <c r="E325" s="25">
        <v>18</v>
      </c>
      <c r="F325" s="25">
        <v>30</v>
      </c>
      <c r="G325" s="26">
        <f t="shared" si="91"/>
        <v>79</v>
      </c>
      <c r="H325" s="20">
        <v>24</v>
      </c>
      <c r="I325" s="20">
        <v>20</v>
      </c>
      <c r="J325" s="25">
        <v>21</v>
      </c>
      <c r="K325" s="26">
        <f t="shared" si="92"/>
        <v>65</v>
      </c>
      <c r="L325" s="25">
        <v>28</v>
      </c>
      <c r="M325" s="25">
        <v>13</v>
      </c>
      <c r="N325" s="25">
        <v>21</v>
      </c>
      <c r="O325" s="26">
        <f t="shared" si="93"/>
        <v>62</v>
      </c>
      <c r="P325" s="57"/>
      <c r="Q325" s="57"/>
      <c r="R325" s="57"/>
      <c r="S325" s="57">
        <f t="shared" si="94"/>
        <v>0</v>
      </c>
      <c r="T325" s="26">
        <f t="shared" si="95"/>
        <v>206</v>
      </c>
    </row>
    <row r="326" spans="3:20" ht="15.75" x14ac:dyDescent="0.25">
      <c r="C326" s="4" t="s">
        <v>50</v>
      </c>
      <c r="D326" s="25">
        <v>6</v>
      </c>
      <c r="E326" s="25">
        <v>0</v>
      </c>
      <c r="F326" s="25">
        <v>1</v>
      </c>
      <c r="G326" s="26">
        <f t="shared" si="91"/>
        <v>7</v>
      </c>
      <c r="H326" s="25">
        <v>2</v>
      </c>
      <c r="I326" s="20">
        <v>0</v>
      </c>
      <c r="J326" s="25">
        <v>1</v>
      </c>
      <c r="K326" s="26">
        <f t="shared" si="92"/>
        <v>3</v>
      </c>
      <c r="L326" s="25">
        <v>0</v>
      </c>
      <c r="M326" s="25">
        <v>1</v>
      </c>
      <c r="N326" s="25">
        <v>2</v>
      </c>
      <c r="O326" s="26">
        <f t="shared" si="93"/>
        <v>3</v>
      </c>
      <c r="P326" s="57"/>
      <c r="Q326" s="57"/>
      <c r="R326" s="57"/>
      <c r="S326" s="57">
        <f t="shared" si="94"/>
        <v>0</v>
      </c>
      <c r="T326" s="26">
        <f t="shared" si="95"/>
        <v>13</v>
      </c>
    </row>
    <row r="327" spans="3:20" ht="15.75" x14ac:dyDescent="0.25">
      <c r="C327" s="4" t="s">
        <v>51</v>
      </c>
      <c r="D327" s="25">
        <v>470</v>
      </c>
      <c r="E327" s="25">
        <v>376</v>
      </c>
      <c r="F327" s="25">
        <v>400</v>
      </c>
      <c r="G327" s="26">
        <f>+SUM(D327:F327)</f>
        <v>1246</v>
      </c>
      <c r="H327" s="27">
        <v>426</v>
      </c>
      <c r="I327" s="27">
        <v>359</v>
      </c>
      <c r="J327" s="27">
        <v>354</v>
      </c>
      <c r="K327" s="26">
        <f t="shared" si="92"/>
        <v>1139</v>
      </c>
      <c r="L327" s="25">
        <v>425</v>
      </c>
      <c r="M327" s="25">
        <v>358</v>
      </c>
      <c r="N327" s="25">
        <v>378</v>
      </c>
      <c r="O327" s="26">
        <f t="shared" si="93"/>
        <v>1161</v>
      </c>
      <c r="P327" s="57"/>
      <c r="Q327" s="57"/>
      <c r="R327" s="57"/>
      <c r="S327" s="57">
        <f t="shared" si="94"/>
        <v>0</v>
      </c>
      <c r="T327" s="26">
        <f t="shared" si="95"/>
        <v>3546</v>
      </c>
    </row>
    <row r="328" spans="3:20" ht="15.75" x14ac:dyDescent="0.25">
      <c r="C328" s="4" t="s">
        <v>52</v>
      </c>
      <c r="D328" s="25">
        <v>79</v>
      </c>
      <c r="E328" s="25">
        <v>74</v>
      </c>
      <c r="F328" s="25">
        <v>76</v>
      </c>
      <c r="G328" s="26">
        <f t="shared" si="91"/>
        <v>229</v>
      </c>
      <c r="H328" s="27">
        <v>76</v>
      </c>
      <c r="I328" s="27">
        <v>55</v>
      </c>
      <c r="J328" s="27">
        <v>50</v>
      </c>
      <c r="K328" s="26">
        <f t="shared" si="92"/>
        <v>181</v>
      </c>
      <c r="L328" s="25">
        <v>78</v>
      </c>
      <c r="M328" s="25">
        <v>57</v>
      </c>
      <c r="N328" s="25">
        <v>54</v>
      </c>
      <c r="O328" s="26">
        <f t="shared" si="93"/>
        <v>189</v>
      </c>
      <c r="P328" s="58"/>
      <c r="Q328" s="58"/>
      <c r="R328" s="58"/>
      <c r="S328" s="57">
        <f t="shared" si="94"/>
        <v>0</v>
      </c>
      <c r="T328" s="26">
        <f t="shared" si="95"/>
        <v>599</v>
      </c>
    </row>
    <row r="329" spans="3:20" ht="15.75" x14ac:dyDescent="0.25">
      <c r="C329" s="4" t="s">
        <v>53</v>
      </c>
      <c r="D329" s="25">
        <v>14</v>
      </c>
      <c r="E329" s="25">
        <v>8</v>
      </c>
      <c r="F329" s="25">
        <v>9</v>
      </c>
      <c r="G329" s="26">
        <f t="shared" si="91"/>
        <v>31</v>
      </c>
      <c r="H329" s="20">
        <v>5</v>
      </c>
      <c r="I329" s="20">
        <v>3</v>
      </c>
      <c r="J329" s="20">
        <v>7</v>
      </c>
      <c r="K329" s="26">
        <f t="shared" si="92"/>
        <v>15</v>
      </c>
      <c r="L329" s="25">
        <v>13</v>
      </c>
      <c r="M329" s="25">
        <v>7</v>
      </c>
      <c r="N329" s="25">
        <v>7</v>
      </c>
      <c r="O329" s="26">
        <f t="shared" si="93"/>
        <v>27</v>
      </c>
      <c r="P329" s="57"/>
      <c r="Q329" s="57"/>
      <c r="R329" s="57"/>
      <c r="S329" s="57">
        <f t="shared" si="94"/>
        <v>0</v>
      </c>
      <c r="T329" s="26">
        <f t="shared" si="95"/>
        <v>73</v>
      </c>
    </row>
    <row r="330" spans="3:20" ht="15.75" x14ac:dyDescent="0.25">
      <c r="C330" s="4" t="s">
        <v>54</v>
      </c>
      <c r="D330" s="25">
        <v>2</v>
      </c>
      <c r="E330" s="25">
        <v>5</v>
      </c>
      <c r="F330" s="25">
        <v>7</v>
      </c>
      <c r="G330" s="26">
        <f t="shared" si="91"/>
        <v>14</v>
      </c>
      <c r="H330" s="27">
        <v>1</v>
      </c>
      <c r="I330" s="27">
        <v>3</v>
      </c>
      <c r="J330" s="27">
        <v>5</v>
      </c>
      <c r="K330" s="26">
        <f t="shared" si="92"/>
        <v>9</v>
      </c>
      <c r="L330" s="25">
        <v>3</v>
      </c>
      <c r="M330" s="25">
        <v>2</v>
      </c>
      <c r="N330" s="25">
        <v>2</v>
      </c>
      <c r="O330" s="26">
        <f t="shared" si="93"/>
        <v>7</v>
      </c>
      <c r="P330" s="58"/>
      <c r="Q330" s="58"/>
      <c r="R330" s="58"/>
      <c r="S330" s="57">
        <f t="shared" si="94"/>
        <v>0</v>
      </c>
      <c r="T330" s="26">
        <f t="shared" si="95"/>
        <v>30</v>
      </c>
    </row>
    <row r="331" spans="3:20" ht="15.75" x14ac:dyDescent="0.25">
      <c r="C331" s="4" t="s">
        <v>57</v>
      </c>
      <c r="D331" s="25">
        <v>8</v>
      </c>
      <c r="E331" s="25">
        <v>19</v>
      </c>
      <c r="F331" s="25">
        <v>13</v>
      </c>
      <c r="G331" s="26">
        <f t="shared" si="91"/>
        <v>40</v>
      </c>
      <c r="H331" s="20">
        <v>89</v>
      </c>
      <c r="I331" s="20">
        <v>72</v>
      </c>
      <c r="J331" s="20">
        <v>54</v>
      </c>
      <c r="K331" s="26">
        <f t="shared" si="92"/>
        <v>215</v>
      </c>
      <c r="L331" s="25">
        <v>67</v>
      </c>
      <c r="M331" s="25">
        <v>58</v>
      </c>
      <c r="N331" s="25">
        <v>44</v>
      </c>
      <c r="O331" s="26">
        <f t="shared" si="93"/>
        <v>169</v>
      </c>
      <c r="P331" s="57"/>
      <c r="Q331" s="57"/>
      <c r="R331" s="57"/>
      <c r="S331" s="57">
        <f t="shared" si="94"/>
        <v>0</v>
      </c>
      <c r="T331" s="26">
        <f t="shared" si="95"/>
        <v>424</v>
      </c>
    </row>
    <row r="332" spans="3:20" ht="15.75" x14ac:dyDescent="0.25">
      <c r="C332" s="4" t="s">
        <v>58</v>
      </c>
      <c r="D332" s="25">
        <v>59</v>
      </c>
      <c r="E332" s="25">
        <v>80</v>
      </c>
      <c r="F332" s="25">
        <v>96</v>
      </c>
      <c r="G332" s="26">
        <f t="shared" si="91"/>
        <v>235</v>
      </c>
      <c r="H332" s="25">
        <v>152</v>
      </c>
      <c r="I332" s="27">
        <v>126</v>
      </c>
      <c r="J332" s="27">
        <v>99</v>
      </c>
      <c r="K332" s="26">
        <f t="shared" si="92"/>
        <v>377</v>
      </c>
      <c r="L332" s="25">
        <v>173</v>
      </c>
      <c r="M332" s="25">
        <v>155</v>
      </c>
      <c r="N332" s="25">
        <v>89</v>
      </c>
      <c r="O332" s="26">
        <f t="shared" si="93"/>
        <v>417</v>
      </c>
      <c r="P332" s="58"/>
      <c r="Q332" s="58"/>
      <c r="R332" s="58"/>
      <c r="S332" s="57">
        <f t="shared" si="94"/>
        <v>0</v>
      </c>
      <c r="T332" s="26">
        <f t="shared" si="95"/>
        <v>1029</v>
      </c>
    </row>
    <row r="333" spans="3:20" ht="15.75" x14ac:dyDescent="0.25">
      <c r="C333" s="4" t="s">
        <v>71</v>
      </c>
      <c r="D333" s="25"/>
      <c r="E333" s="25"/>
      <c r="F333" s="25"/>
      <c r="G333" s="26"/>
      <c r="H333" s="25"/>
      <c r="I333" s="27"/>
      <c r="J333" s="27"/>
      <c r="K333" s="26"/>
      <c r="L333" s="25">
        <v>38</v>
      </c>
      <c r="M333" s="25">
        <v>25</v>
      </c>
      <c r="N333" s="25">
        <v>17</v>
      </c>
      <c r="O333" s="26">
        <f>SUM(L333:N333)</f>
        <v>80</v>
      </c>
      <c r="P333" s="58"/>
      <c r="Q333" s="58"/>
      <c r="R333" s="58"/>
      <c r="S333" s="57"/>
      <c r="T333" s="26">
        <f>G333+K333+O333</f>
        <v>80</v>
      </c>
    </row>
    <row r="334" spans="3:20" ht="15.75" x14ac:dyDescent="0.25">
      <c r="C334" s="4" t="s">
        <v>56</v>
      </c>
      <c r="D334" s="25"/>
      <c r="E334" s="25"/>
      <c r="F334" s="25"/>
      <c r="G334" s="26"/>
      <c r="H334" s="25"/>
      <c r="I334" s="27"/>
      <c r="J334" s="27"/>
      <c r="K334" s="26"/>
      <c r="L334" s="25">
        <v>1</v>
      </c>
      <c r="M334" s="25">
        <v>2</v>
      </c>
      <c r="N334" s="25">
        <v>1</v>
      </c>
      <c r="O334" s="26">
        <f>SUM(L334:N334)</f>
        <v>4</v>
      </c>
      <c r="P334" s="58"/>
      <c r="Q334" s="58"/>
      <c r="R334" s="58"/>
      <c r="S334" s="57"/>
      <c r="T334" s="26">
        <f>G334+K334+O334</f>
        <v>4</v>
      </c>
    </row>
    <row r="335" spans="3:20" ht="15.75" x14ac:dyDescent="0.25">
      <c r="C335" s="45" t="s">
        <v>59</v>
      </c>
      <c r="D335" s="25">
        <f t="shared" ref="D335:S335" si="96">SUM(D321:D332)</f>
        <v>1828</v>
      </c>
      <c r="E335" s="25">
        <f t="shared" si="96"/>
        <v>1621</v>
      </c>
      <c r="F335" s="25">
        <f t="shared" si="96"/>
        <v>1707</v>
      </c>
      <c r="G335" s="26">
        <f t="shared" si="96"/>
        <v>5156</v>
      </c>
      <c r="H335" s="25">
        <f t="shared" si="96"/>
        <v>1365</v>
      </c>
      <c r="I335" s="25">
        <f t="shared" si="96"/>
        <v>1204</v>
      </c>
      <c r="J335" s="25">
        <f t="shared" si="96"/>
        <v>1136</v>
      </c>
      <c r="K335" s="26">
        <f t="shared" si="96"/>
        <v>3705</v>
      </c>
      <c r="L335" s="25">
        <f>SUM(L321:L334)</f>
        <v>1464</v>
      </c>
      <c r="M335" s="25">
        <f>SUM(M321:M334)</f>
        <v>1268</v>
      </c>
      <c r="N335" s="25">
        <f>SUM(N321:N334)</f>
        <v>1123</v>
      </c>
      <c r="O335" s="26">
        <f>SUM(O321:O334)</f>
        <v>3855</v>
      </c>
      <c r="P335" s="26">
        <f t="shared" si="96"/>
        <v>0</v>
      </c>
      <c r="Q335" s="26">
        <f t="shared" si="96"/>
        <v>0</v>
      </c>
      <c r="R335" s="26">
        <f t="shared" si="96"/>
        <v>0</v>
      </c>
      <c r="S335" s="26">
        <f t="shared" si="96"/>
        <v>0</v>
      </c>
      <c r="T335" s="26">
        <f>SUM(T321:T334)</f>
        <v>12716</v>
      </c>
    </row>
    <row r="336" spans="3:20" ht="15.75" x14ac:dyDescent="0.25">
      <c r="C336" s="83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</row>
    <row r="337" spans="3:20" ht="15.75" x14ac:dyDescent="0.25">
      <c r="C337" s="83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</row>
    <row r="338" spans="3:20" ht="15.75" x14ac:dyDescent="0.25">
      <c r="C338" s="83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</row>
    <row r="339" spans="3:20" ht="16.5" thickBot="1" x14ac:dyDescent="0.3">
      <c r="C339" s="83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105"/>
    </row>
    <row r="340" spans="3:20" ht="15.75" x14ac:dyDescent="0.25">
      <c r="C340" s="111" t="s">
        <v>132</v>
      </c>
      <c r="D340" s="112"/>
      <c r="E340" s="112"/>
      <c r="F340" s="112"/>
      <c r="G340" s="112"/>
      <c r="H340" s="112"/>
      <c r="I340" s="112"/>
      <c r="J340" s="112"/>
      <c r="K340" s="112"/>
      <c r="L340" s="112"/>
      <c r="M340" s="112"/>
      <c r="N340" s="112"/>
      <c r="O340" s="112"/>
      <c r="P340" s="112"/>
      <c r="Q340" s="112"/>
      <c r="R340" s="112"/>
      <c r="S340" s="112"/>
      <c r="T340" s="113"/>
    </row>
    <row r="341" spans="3:20" ht="15.75" x14ac:dyDescent="0.25">
      <c r="C341" s="106" t="s">
        <v>61</v>
      </c>
      <c r="D341" s="108" t="s">
        <v>2</v>
      </c>
      <c r="E341" s="108"/>
      <c r="F341" s="108"/>
      <c r="G341" s="108"/>
      <c r="H341" s="108" t="s">
        <v>3</v>
      </c>
      <c r="I341" s="108"/>
      <c r="J341" s="108"/>
      <c r="K341" s="108"/>
      <c r="L341" s="108" t="s">
        <v>4</v>
      </c>
      <c r="M341" s="108"/>
      <c r="N341" s="108"/>
      <c r="O341" s="108"/>
      <c r="P341" s="108" t="s">
        <v>5</v>
      </c>
      <c r="Q341" s="108"/>
      <c r="R341" s="108"/>
      <c r="S341" s="108"/>
      <c r="T341" s="109" t="s">
        <v>6</v>
      </c>
    </row>
    <row r="342" spans="3:20" ht="16.5" thickBot="1" x14ac:dyDescent="0.3">
      <c r="C342" s="107"/>
      <c r="D342" s="40" t="s">
        <v>7</v>
      </c>
      <c r="E342" s="40" t="s">
        <v>8</v>
      </c>
      <c r="F342" s="40" t="s">
        <v>9</v>
      </c>
      <c r="G342" s="40" t="s">
        <v>10</v>
      </c>
      <c r="H342" s="40" t="s">
        <v>11</v>
      </c>
      <c r="I342" s="40" t="s">
        <v>12</v>
      </c>
      <c r="J342" s="40" t="s">
        <v>13</v>
      </c>
      <c r="K342" s="40" t="s">
        <v>14</v>
      </c>
      <c r="L342" s="40" t="s">
        <v>15</v>
      </c>
      <c r="M342" s="40" t="s">
        <v>16</v>
      </c>
      <c r="N342" s="40" t="s">
        <v>17</v>
      </c>
      <c r="O342" s="40" t="s">
        <v>18</v>
      </c>
      <c r="P342" s="40" t="s">
        <v>19</v>
      </c>
      <c r="Q342" s="40" t="s">
        <v>20</v>
      </c>
      <c r="R342" s="40" t="s">
        <v>21</v>
      </c>
      <c r="S342" s="40" t="s">
        <v>22</v>
      </c>
      <c r="T342" s="110"/>
    </row>
    <row r="343" spans="3:20" ht="15.75" x14ac:dyDescent="0.25">
      <c r="C343" s="5" t="s">
        <v>23</v>
      </c>
      <c r="D343" s="25">
        <v>214</v>
      </c>
      <c r="E343" s="25">
        <v>214</v>
      </c>
      <c r="F343" s="25">
        <v>180</v>
      </c>
      <c r="G343" s="26">
        <f t="shared" ref="G343:G354" si="97">+SUM(D343:F343)</f>
        <v>608</v>
      </c>
      <c r="H343" s="20">
        <v>206</v>
      </c>
      <c r="I343" s="20">
        <v>227</v>
      </c>
      <c r="J343" s="25">
        <v>205</v>
      </c>
      <c r="K343" s="26">
        <f>SUM(H343:J343)</f>
        <v>638</v>
      </c>
      <c r="L343" s="25">
        <v>223</v>
      </c>
      <c r="M343" s="25">
        <v>191</v>
      </c>
      <c r="N343" s="25">
        <v>214</v>
      </c>
      <c r="O343" s="26">
        <f>SUM(L343:N343)</f>
        <v>628</v>
      </c>
      <c r="P343" s="57"/>
      <c r="Q343" s="57"/>
      <c r="R343" s="57"/>
      <c r="S343" s="57">
        <f>SUM(P343:R343)</f>
        <v>0</v>
      </c>
      <c r="T343" s="26">
        <f>SUM(G343,O343,K343, S343)</f>
        <v>1874</v>
      </c>
    </row>
    <row r="344" spans="3:20" ht="15.75" x14ac:dyDescent="0.25">
      <c r="C344" s="4" t="s">
        <v>24</v>
      </c>
      <c r="D344" s="25">
        <v>191</v>
      </c>
      <c r="E344" s="25">
        <v>187</v>
      </c>
      <c r="F344" s="25">
        <v>191</v>
      </c>
      <c r="G344" s="26">
        <f t="shared" si="97"/>
        <v>569</v>
      </c>
      <c r="H344" s="20">
        <v>192</v>
      </c>
      <c r="I344" s="20">
        <v>189</v>
      </c>
      <c r="J344" s="25">
        <v>174</v>
      </c>
      <c r="K344" s="26">
        <f>SUM(H344:J344)</f>
        <v>555</v>
      </c>
      <c r="L344" s="25">
        <v>221</v>
      </c>
      <c r="M344" s="25">
        <v>163</v>
      </c>
      <c r="N344" s="25">
        <v>166</v>
      </c>
      <c r="O344" s="26">
        <f t="shared" ref="O344:O354" si="98">SUM(L344:N344)</f>
        <v>550</v>
      </c>
      <c r="P344" s="57"/>
      <c r="Q344" s="57"/>
      <c r="R344" s="57"/>
      <c r="S344" s="57">
        <f t="shared" ref="S344:S354" si="99">SUM(P344:R344)</f>
        <v>0</v>
      </c>
      <c r="T344" s="26">
        <f>SUM(G344,O344,K344, S344)</f>
        <v>1674</v>
      </c>
    </row>
    <row r="345" spans="3:20" ht="15.75" x14ac:dyDescent="0.25">
      <c r="C345" s="4" t="s">
        <v>49</v>
      </c>
      <c r="D345" s="25">
        <v>571</v>
      </c>
      <c r="E345" s="25">
        <v>442</v>
      </c>
      <c r="F345" s="25">
        <v>434</v>
      </c>
      <c r="G345" s="26">
        <f t="shared" si="97"/>
        <v>1447</v>
      </c>
      <c r="H345" s="86">
        <v>7</v>
      </c>
      <c r="I345" s="86">
        <v>11</v>
      </c>
      <c r="J345" s="85">
        <v>8</v>
      </c>
      <c r="K345" s="26">
        <f>SUM(H345:J345)</f>
        <v>26</v>
      </c>
      <c r="L345" s="25">
        <v>12</v>
      </c>
      <c r="M345" s="25">
        <v>0</v>
      </c>
      <c r="N345" s="25">
        <v>4</v>
      </c>
      <c r="O345" s="26">
        <f t="shared" si="98"/>
        <v>16</v>
      </c>
      <c r="P345" s="57"/>
      <c r="Q345" s="57"/>
      <c r="R345" s="57"/>
      <c r="S345" s="57">
        <f t="shared" si="99"/>
        <v>0</v>
      </c>
      <c r="T345" s="26">
        <f>SUM(G345,O345,K345, S345)</f>
        <v>1489</v>
      </c>
    </row>
    <row r="346" spans="3:20" ht="15.75" x14ac:dyDescent="0.25">
      <c r="C346" s="4" t="s">
        <v>26</v>
      </c>
      <c r="D346" s="25">
        <v>22</v>
      </c>
      <c r="E346" s="25">
        <v>27</v>
      </c>
      <c r="F346" s="25">
        <v>24</v>
      </c>
      <c r="G346" s="26">
        <f t="shared" si="97"/>
        <v>73</v>
      </c>
      <c r="H346" s="27">
        <v>19</v>
      </c>
      <c r="I346" s="27">
        <v>24</v>
      </c>
      <c r="J346" s="27">
        <v>28</v>
      </c>
      <c r="K346" s="26">
        <f>SUM(H346:J346)</f>
        <v>71</v>
      </c>
      <c r="L346" s="25">
        <v>27</v>
      </c>
      <c r="M346" s="25">
        <v>22</v>
      </c>
      <c r="N346" s="25">
        <v>19</v>
      </c>
      <c r="O346" s="26">
        <f t="shared" si="98"/>
        <v>68</v>
      </c>
      <c r="P346" s="57"/>
      <c r="Q346" s="57"/>
      <c r="R346" s="57"/>
      <c r="S346" s="57">
        <f t="shared" si="99"/>
        <v>0</v>
      </c>
      <c r="T346" s="26">
        <f>SUM(G346,O346,K346, S346)</f>
        <v>212</v>
      </c>
    </row>
    <row r="347" spans="3:20" ht="15.75" x14ac:dyDescent="0.25">
      <c r="C347" s="4" t="s">
        <v>133</v>
      </c>
      <c r="D347" s="25">
        <v>3</v>
      </c>
      <c r="E347" s="25">
        <v>3</v>
      </c>
      <c r="F347" s="25">
        <v>7</v>
      </c>
      <c r="G347" s="26">
        <f t="shared" si="97"/>
        <v>13</v>
      </c>
      <c r="H347" s="20">
        <v>2</v>
      </c>
      <c r="I347" s="20">
        <v>10</v>
      </c>
      <c r="J347" s="25">
        <v>5</v>
      </c>
      <c r="K347" s="26">
        <f t="shared" ref="K347:K354" si="100">SUM(H347:J347)</f>
        <v>17</v>
      </c>
      <c r="L347" s="25">
        <v>4</v>
      </c>
      <c r="M347" s="25">
        <v>2</v>
      </c>
      <c r="N347" s="25">
        <v>3</v>
      </c>
      <c r="O347" s="26">
        <f t="shared" si="98"/>
        <v>9</v>
      </c>
      <c r="P347" s="57"/>
      <c r="Q347" s="57"/>
      <c r="R347" s="57"/>
      <c r="S347" s="57">
        <f t="shared" si="99"/>
        <v>0</v>
      </c>
      <c r="T347" s="26">
        <f t="shared" ref="T347:T354" si="101">SUM(G347,O347,K347, S347)</f>
        <v>39</v>
      </c>
    </row>
    <row r="348" spans="3:20" ht="15.75" x14ac:dyDescent="0.25">
      <c r="C348" s="4" t="s">
        <v>50</v>
      </c>
      <c r="D348" s="25">
        <v>0</v>
      </c>
      <c r="E348" s="25">
        <v>0</v>
      </c>
      <c r="F348" s="25">
        <v>0</v>
      </c>
      <c r="G348" s="26">
        <f t="shared" si="97"/>
        <v>0</v>
      </c>
      <c r="H348" s="25">
        <v>0</v>
      </c>
      <c r="I348" s="20">
        <v>0</v>
      </c>
      <c r="J348" s="25">
        <v>0</v>
      </c>
      <c r="K348" s="26">
        <f t="shared" si="100"/>
        <v>0</v>
      </c>
      <c r="L348" s="25">
        <v>0</v>
      </c>
      <c r="M348" s="25">
        <v>0</v>
      </c>
      <c r="N348" s="25">
        <v>0</v>
      </c>
      <c r="O348" s="26">
        <f t="shared" si="98"/>
        <v>0</v>
      </c>
      <c r="P348" s="57"/>
      <c r="Q348" s="57"/>
      <c r="R348" s="57"/>
      <c r="S348" s="57">
        <f t="shared" si="99"/>
        <v>0</v>
      </c>
      <c r="T348" s="26">
        <f t="shared" si="101"/>
        <v>0</v>
      </c>
    </row>
    <row r="349" spans="3:20" ht="15.75" x14ac:dyDescent="0.25">
      <c r="C349" s="4" t="s">
        <v>51</v>
      </c>
      <c r="D349" s="25">
        <v>420</v>
      </c>
      <c r="E349" s="25">
        <v>317</v>
      </c>
      <c r="F349" s="25">
        <v>303</v>
      </c>
      <c r="G349" s="26">
        <f t="shared" si="97"/>
        <v>1040</v>
      </c>
      <c r="H349" s="27">
        <v>301</v>
      </c>
      <c r="I349" s="27">
        <v>323</v>
      </c>
      <c r="J349" s="27">
        <v>285</v>
      </c>
      <c r="K349" s="26">
        <f t="shared" si="100"/>
        <v>909</v>
      </c>
      <c r="L349" s="25">
        <v>338</v>
      </c>
      <c r="M349" s="25">
        <v>274</v>
      </c>
      <c r="N349" s="25">
        <v>299</v>
      </c>
      <c r="O349" s="26">
        <f t="shared" si="98"/>
        <v>911</v>
      </c>
      <c r="P349" s="57"/>
      <c r="Q349" s="57"/>
      <c r="R349" s="57"/>
      <c r="S349" s="57">
        <f t="shared" si="99"/>
        <v>0</v>
      </c>
      <c r="T349" s="26">
        <f t="shared" si="101"/>
        <v>2860</v>
      </c>
    </row>
    <row r="350" spans="3:20" ht="15.75" x14ac:dyDescent="0.25">
      <c r="C350" s="4" t="s">
        <v>52</v>
      </c>
      <c r="D350" s="25">
        <v>119</v>
      </c>
      <c r="E350" s="25">
        <v>100</v>
      </c>
      <c r="F350" s="25">
        <v>101</v>
      </c>
      <c r="G350" s="26">
        <f t="shared" si="97"/>
        <v>320</v>
      </c>
      <c r="H350" s="27">
        <v>71</v>
      </c>
      <c r="I350" s="27">
        <v>79</v>
      </c>
      <c r="J350" s="27">
        <v>86</v>
      </c>
      <c r="K350" s="26">
        <f t="shared" si="100"/>
        <v>236</v>
      </c>
      <c r="L350" s="25">
        <v>97</v>
      </c>
      <c r="M350" s="25">
        <v>79</v>
      </c>
      <c r="N350" s="25">
        <v>111</v>
      </c>
      <c r="O350" s="26">
        <f t="shared" si="98"/>
        <v>287</v>
      </c>
      <c r="P350" s="58"/>
      <c r="Q350" s="58"/>
      <c r="R350" s="58"/>
      <c r="S350" s="57">
        <f t="shared" si="99"/>
        <v>0</v>
      </c>
      <c r="T350" s="26">
        <f t="shared" si="101"/>
        <v>843</v>
      </c>
    </row>
    <row r="351" spans="3:20" ht="15.75" x14ac:dyDescent="0.25">
      <c r="C351" s="4" t="s">
        <v>53</v>
      </c>
      <c r="D351" s="25">
        <v>19</v>
      </c>
      <c r="E351" s="25">
        <v>14</v>
      </c>
      <c r="F351" s="25">
        <v>16</v>
      </c>
      <c r="G351" s="26">
        <f t="shared" si="97"/>
        <v>49</v>
      </c>
      <c r="H351" s="20">
        <v>14</v>
      </c>
      <c r="I351" s="20">
        <v>22</v>
      </c>
      <c r="J351" s="20">
        <v>14</v>
      </c>
      <c r="K351" s="26">
        <f t="shared" si="100"/>
        <v>50</v>
      </c>
      <c r="L351" s="25">
        <v>16</v>
      </c>
      <c r="M351" s="25">
        <v>14</v>
      </c>
      <c r="N351" s="25">
        <v>12</v>
      </c>
      <c r="O351" s="26">
        <f t="shared" si="98"/>
        <v>42</v>
      </c>
      <c r="P351" s="57"/>
      <c r="Q351" s="57"/>
      <c r="R351" s="57"/>
      <c r="S351" s="57">
        <f t="shared" si="99"/>
        <v>0</v>
      </c>
      <c r="T351" s="26">
        <f t="shared" si="101"/>
        <v>141</v>
      </c>
    </row>
    <row r="352" spans="3:20" ht="15.75" x14ac:dyDescent="0.25">
      <c r="C352" s="4" t="s">
        <v>54</v>
      </c>
      <c r="D352" s="25">
        <v>4</v>
      </c>
      <c r="E352" s="25">
        <v>4</v>
      </c>
      <c r="F352" s="25">
        <v>6</v>
      </c>
      <c r="G352" s="26">
        <f t="shared" si="97"/>
        <v>14</v>
      </c>
      <c r="H352" s="27">
        <v>4</v>
      </c>
      <c r="I352" s="27">
        <v>6</v>
      </c>
      <c r="J352" s="27">
        <v>3</v>
      </c>
      <c r="K352" s="26">
        <f t="shared" si="100"/>
        <v>13</v>
      </c>
      <c r="L352" s="25">
        <v>3</v>
      </c>
      <c r="M352" s="25">
        <v>3</v>
      </c>
      <c r="N352" s="25">
        <v>2</v>
      </c>
      <c r="O352" s="26">
        <f t="shared" si="98"/>
        <v>8</v>
      </c>
      <c r="P352" s="58"/>
      <c r="Q352" s="58"/>
      <c r="R352" s="58"/>
      <c r="S352" s="57">
        <f t="shared" si="99"/>
        <v>0</v>
      </c>
      <c r="T352" s="26">
        <f t="shared" si="101"/>
        <v>35</v>
      </c>
    </row>
    <row r="353" spans="3:20" ht="15.75" x14ac:dyDescent="0.25">
      <c r="C353" s="4" t="s">
        <v>57</v>
      </c>
      <c r="D353" s="25">
        <v>10</v>
      </c>
      <c r="E353" s="25">
        <v>6</v>
      </c>
      <c r="F353" s="25">
        <v>15</v>
      </c>
      <c r="G353" s="26">
        <f t="shared" si="97"/>
        <v>31</v>
      </c>
      <c r="H353" s="20">
        <v>49</v>
      </c>
      <c r="I353" s="20">
        <v>45</v>
      </c>
      <c r="J353" s="20">
        <v>51</v>
      </c>
      <c r="K353" s="26">
        <f t="shared" si="100"/>
        <v>145</v>
      </c>
      <c r="L353" s="25">
        <v>58</v>
      </c>
      <c r="M353" s="25">
        <v>39</v>
      </c>
      <c r="N353" s="25">
        <v>31</v>
      </c>
      <c r="O353" s="26">
        <f t="shared" si="98"/>
        <v>128</v>
      </c>
      <c r="P353" s="57"/>
      <c r="Q353" s="57"/>
      <c r="R353" s="57"/>
      <c r="S353" s="57">
        <f t="shared" si="99"/>
        <v>0</v>
      </c>
      <c r="T353" s="26">
        <f t="shared" si="101"/>
        <v>304</v>
      </c>
    </row>
    <row r="354" spans="3:20" ht="15.75" x14ac:dyDescent="0.25">
      <c r="C354" s="4" t="s">
        <v>58</v>
      </c>
      <c r="D354" s="25">
        <v>81</v>
      </c>
      <c r="E354" s="25">
        <v>97</v>
      </c>
      <c r="F354" s="25">
        <v>80</v>
      </c>
      <c r="G354" s="26">
        <f t="shared" si="97"/>
        <v>258</v>
      </c>
      <c r="H354" s="25">
        <v>116</v>
      </c>
      <c r="I354" s="27">
        <v>124</v>
      </c>
      <c r="J354" s="27">
        <v>129</v>
      </c>
      <c r="K354" s="26">
        <f t="shared" si="100"/>
        <v>369</v>
      </c>
      <c r="L354" s="25">
        <v>106</v>
      </c>
      <c r="M354" s="25">
        <v>125</v>
      </c>
      <c r="N354" s="25">
        <v>93</v>
      </c>
      <c r="O354" s="26">
        <f t="shared" si="98"/>
        <v>324</v>
      </c>
      <c r="P354" s="58"/>
      <c r="Q354" s="58"/>
      <c r="R354" s="58"/>
      <c r="S354" s="57">
        <f t="shared" si="99"/>
        <v>0</v>
      </c>
      <c r="T354" s="26">
        <f t="shared" si="101"/>
        <v>951</v>
      </c>
    </row>
    <row r="355" spans="3:20" ht="15.75" x14ac:dyDescent="0.25">
      <c r="C355" s="4" t="s">
        <v>71</v>
      </c>
      <c r="D355" s="25"/>
      <c r="E355" s="25"/>
      <c r="F355" s="25"/>
      <c r="G355" s="26"/>
      <c r="H355" s="25"/>
      <c r="I355" s="27"/>
      <c r="J355" s="27"/>
      <c r="K355" s="26"/>
      <c r="L355" s="25">
        <v>17</v>
      </c>
      <c r="M355" s="25">
        <v>13</v>
      </c>
      <c r="N355" s="25">
        <v>17</v>
      </c>
      <c r="O355" s="26">
        <f>SUM(L355:N355)</f>
        <v>47</v>
      </c>
      <c r="P355" s="58"/>
      <c r="Q355" s="58"/>
      <c r="R355" s="58"/>
      <c r="S355" s="57">
        <v>0</v>
      </c>
      <c r="T355" s="26">
        <f>G355+K355+O355</f>
        <v>47</v>
      </c>
    </row>
    <row r="356" spans="3:20" ht="15.75" x14ac:dyDescent="0.25">
      <c r="C356" s="4" t="s">
        <v>56</v>
      </c>
      <c r="D356" s="25"/>
      <c r="E356" s="25"/>
      <c r="F356" s="25"/>
      <c r="G356" s="26"/>
      <c r="H356" s="25"/>
      <c r="I356" s="27"/>
      <c r="J356" s="27"/>
      <c r="K356" s="26"/>
      <c r="L356" s="25">
        <v>2</v>
      </c>
      <c r="M356" s="25">
        <v>2</v>
      </c>
      <c r="N356" s="25">
        <v>1</v>
      </c>
      <c r="O356" s="26">
        <f>SUM(L356:N356)</f>
        <v>5</v>
      </c>
      <c r="P356" s="58"/>
      <c r="Q356" s="58"/>
      <c r="R356" s="58"/>
      <c r="S356" s="57">
        <v>0</v>
      </c>
      <c r="T356" s="26">
        <f>G356+K356+O356</f>
        <v>5</v>
      </c>
    </row>
    <row r="357" spans="3:20" ht="15.75" x14ac:dyDescent="0.25">
      <c r="C357" s="45" t="s">
        <v>59</v>
      </c>
      <c r="D357" s="25">
        <f t="shared" ref="D357:S357" si="102">SUM(D343:D354)</f>
        <v>1654</v>
      </c>
      <c r="E357" s="25">
        <f t="shared" si="102"/>
        <v>1411</v>
      </c>
      <c r="F357" s="25">
        <f t="shared" si="102"/>
        <v>1357</v>
      </c>
      <c r="G357" s="26">
        <f t="shared" si="102"/>
        <v>4422</v>
      </c>
      <c r="H357" s="25">
        <f t="shared" si="102"/>
        <v>981</v>
      </c>
      <c r="I357" s="25">
        <f t="shared" si="102"/>
        <v>1060</v>
      </c>
      <c r="J357" s="25">
        <f t="shared" si="102"/>
        <v>988</v>
      </c>
      <c r="K357" s="26">
        <f t="shared" si="102"/>
        <v>3029</v>
      </c>
      <c r="L357" s="25">
        <f>SUM(L343:L356)</f>
        <v>1124</v>
      </c>
      <c r="M357" s="25">
        <f>SUM(M343:M356)</f>
        <v>927</v>
      </c>
      <c r="N357" s="25">
        <f>SUM(N343:N356)</f>
        <v>972</v>
      </c>
      <c r="O357" s="26">
        <f>SUM(O343:O356)</f>
        <v>3023</v>
      </c>
      <c r="P357" s="26">
        <f t="shared" si="102"/>
        <v>0</v>
      </c>
      <c r="Q357" s="26">
        <f t="shared" si="102"/>
        <v>0</v>
      </c>
      <c r="R357" s="26">
        <f t="shared" si="102"/>
        <v>0</v>
      </c>
      <c r="S357" s="26">
        <f t="shared" si="102"/>
        <v>0</v>
      </c>
      <c r="T357" s="26">
        <f>SUM(T343:T356)</f>
        <v>10474</v>
      </c>
    </row>
    <row r="358" spans="3:20" ht="15.75" x14ac:dyDescent="0.25">
      <c r="C358" s="83"/>
      <c r="D358" s="80"/>
      <c r="E358" s="80"/>
      <c r="F358" s="80"/>
      <c r="G358" s="80"/>
      <c r="H358" s="104"/>
      <c r="I358" s="104"/>
      <c r="J358" s="104"/>
      <c r="K358" s="80"/>
      <c r="L358" s="80"/>
      <c r="M358" s="80"/>
      <c r="N358" s="80"/>
      <c r="O358" s="80"/>
      <c r="P358" s="80"/>
      <c r="Q358" s="80"/>
      <c r="R358" s="80"/>
      <c r="S358" s="80"/>
      <c r="T358" s="80"/>
    </row>
    <row r="359" spans="3:20" ht="15.75" x14ac:dyDescent="0.25">
      <c r="C359" s="83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</row>
    <row r="361" spans="3:20" ht="15.75" thickBot="1" x14ac:dyDescent="0.3">
      <c r="T361" s="7"/>
    </row>
    <row r="362" spans="3:20" ht="15.75" x14ac:dyDescent="0.25">
      <c r="C362" s="111" t="s">
        <v>81</v>
      </c>
      <c r="D362" s="112"/>
      <c r="E362" s="112"/>
      <c r="F362" s="112"/>
      <c r="G362" s="112"/>
      <c r="H362" s="112"/>
      <c r="I362" s="112"/>
      <c r="J362" s="112"/>
      <c r="K362" s="112"/>
      <c r="L362" s="112"/>
      <c r="M362" s="112"/>
      <c r="N362" s="112"/>
      <c r="O362" s="112"/>
      <c r="P362" s="112"/>
      <c r="Q362" s="112"/>
      <c r="R362" s="112"/>
      <c r="S362" s="112"/>
      <c r="T362" s="113"/>
    </row>
    <row r="363" spans="3:20" ht="15.75" x14ac:dyDescent="0.25">
      <c r="C363" s="106" t="s">
        <v>61</v>
      </c>
      <c r="D363" s="108" t="s">
        <v>2</v>
      </c>
      <c r="E363" s="108"/>
      <c r="F363" s="108"/>
      <c r="G363" s="108"/>
      <c r="H363" s="108" t="s">
        <v>3</v>
      </c>
      <c r="I363" s="108"/>
      <c r="J363" s="108"/>
      <c r="K363" s="108"/>
      <c r="L363" s="108" t="s">
        <v>4</v>
      </c>
      <c r="M363" s="108"/>
      <c r="N363" s="108"/>
      <c r="O363" s="108"/>
      <c r="P363" s="108" t="s">
        <v>5</v>
      </c>
      <c r="Q363" s="108"/>
      <c r="R363" s="108"/>
      <c r="S363" s="108"/>
      <c r="T363" s="109" t="s">
        <v>6</v>
      </c>
    </row>
    <row r="364" spans="3:20" ht="16.5" thickBot="1" x14ac:dyDescent="0.3">
      <c r="C364" s="107"/>
      <c r="D364" s="40" t="s">
        <v>7</v>
      </c>
      <c r="E364" s="40" t="s">
        <v>8</v>
      </c>
      <c r="F364" s="40" t="s">
        <v>9</v>
      </c>
      <c r="G364" s="40" t="s">
        <v>10</v>
      </c>
      <c r="H364" s="40" t="s">
        <v>11</v>
      </c>
      <c r="I364" s="40" t="s">
        <v>12</v>
      </c>
      <c r="J364" s="40" t="s">
        <v>13</v>
      </c>
      <c r="K364" s="40" t="s">
        <v>14</v>
      </c>
      <c r="L364" s="40" t="s">
        <v>15</v>
      </c>
      <c r="M364" s="40" t="s">
        <v>16</v>
      </c>
      <c r="N364" s="40" t="s">
        <v>17</v>
      </c>
      <c r="O364" s="40" t="s">
        <v>18</v>
      </c>
      <c r="P364" s="40" t="s">
        <v>19</v>
      </c>
      <c r="Q364" s="40" t="s">
        <v>20</v>
      </c>
      <c r="R364" s="40" t="s">
        <v>21</v>
      </c>
      <c r="S364" s="40" t="s">
        <v>22</v>
      </c>
      <c r="T364" s="110"/>
    </row>
    <row r="365" spans="3:20" ht="15.75" x14ac:dyDescent="0.25">
      <c r="C365" s="5" t="s">
        <v>82</v>
      </c>
      <c r="D365" s="25">
        <v>514</v>
      </c>
      <c r="E365" s="25">
        <v>434</v>
      </c>
      <c r="F365" s="25">
        <v>461</v>
      </c>
      <c r="G365" s="26">
        <f>+SUM(D365:F365)</f>
        <v>1409</v>
      </c>
      <c r="H365" s="20">
        <v>489</v>
      </c>
      <c r="I365" s="20">
        <v>474</v>
      </c>
      <c r="J365" s="20">
        <v>480</v>
      </c>
      <c r="K365" s="26">
        <f>SUM(H365:J365)</f>
        <v>1443</v>
      </c>
      <c r="L365" s="25">
        <v>582</v>
      </c>
      <c r="M365" s="25">
        <v>489</v>
      </c>
      <c r="N365" s="25">
        <v>462</v>
      </c>
      <c r="O365" s="26">
        <f>SUM(L365:N365)</f>
        <v>1533</v>
      </c>
      <c r="P365" s="57"/>
      <c r="Q365" s="57"/>
      <c r="R365" s="57"/>
      <c r="S365" s="57">
        <f>SUM(P365:R365)</f>
        <v>0</v>
      </c>
      <c r="T365" s="26">
        <f>SUM(G365,O365,K365, S365)</f>
        <v>4385</v>
      </c>
    </row>
    <row r="366" spans="3:20" ht="15.75" x14ac:dyDescent="0.25">
      <c r="C366" s="4" t="s">
        <v>24</v>
      </c>
      <c r="D366" s="25">
        <v>434</v>
      </c>
      <c r="E366" s="25">
        <v>400</v>
      </c>
      <c r="F366" s="25">
        <v>406</v>
      </c>
      <c r="G366" s="26">
        <f t="shared" ref="G366:G376" si="103">+SUM(D366:F366)</f>
        <v>1240</v>
      </c>
      <c r="H366" s="20">
        <v>409</v>
      </c>
      <c r="I366" s="20">
        <v>401</v>
      </c>
      <c r="J366" s="20">
        <v>363</v>
      </c>
      <c r="K366" s="26">
        <f t="shared" ref="K366:K376" si="104">SUM(H366:J366)</f>
        <v>1173</v>
      </c>
      <c r="L366" s="25">
        <v>473</v>
      </c>
      <c r="M366" s="25">
        <v>430</v>
      </c>
      <c r="N366" s="25">
        <v>408</v>
      </c>
      <c r="O366" s="26">
        <f t="shared" ref="O366:O376" si="105">SUM(L366:N366)</f>
        <v>1311</v>
      </c>
      <c r="P366" s="57"/>
      <c r="Q366" s="57"/>
      <c r="R366" s="57"/>
      <c r="S366" s="57">
        <f t="shared" ref="S366:S376" si="106">SUM(P366:R366)</f>
        <v>0</v>
      </c>
      <c r="T366" s="26">
        <f t="shared" ref="T366:T376" si="107">SUM(G366,O366,K366, S366)</f>
        <v>3724</v>
      </c>
    </row>
    <row r="367" spans="3:20" ht="15.75" x14ac:dyDescent="0.25">
      <c r="C367" s="4" t="s">
        <v>25</v>
      </c>
      <c r="D367" s="25">
        <v>0</v>
      </c>
      <c r="E367" s="25">
        <v>0</v>
      </c>
      <c r="F367" s="25">
        <v>0</v>
      </c>
      <c r="G367" s="26">
        <f t="shared" si="103"/>
        <v>0</v>
      </c>
      <c r="H367" s="25">
        <v>0</v>
      </c>
      <c r="I367" s="25">
        <v>0</v>
      </c>
      <c r="J367" s="25">
        <v>0</v>
      </c>
      <c r="K367" s="26">
        <f t="shared" si="104"/>
        <v>0</v>
      </c>
      <c r="L367" s="25">
        <v>0</v>
      </c>
      <c r="M367" s="25">
        <v>11</v>
      </c>
      <c r="N367" s="25">
        <v>11</v>
      </c>
      <c r="O367" s="26">
        <f t="shared" si="105"/>
        <v>22</v>
      </c>
      <c r="P367" s="57"/>
      <c r="Q367" s="57"/>
      <c r="R367" s="57"/>
      <c r="S367" s="57">
        <f t="shared" si="106"/>
        <v>0</v>
      </c>
      <c r="T367" s="26">
        <f t="shared" si="107"/>
        <v>22</v>
      </c>
    </row>
    <row r="368" spans="3:20" ht="15.75" x14ac:dyDescent="0.25">
      <c r="C368" s="4" t="s">
        <v>49</v>
      </c>
      <c r="D368" s="25">
        <v>1119</v>
      </c>
      <c r="E368" s="25">
        <v>840</v>
      </c>
      <c r="F368" s="25">
        <v>829</v>
      </c>
      <c r="G368" s="26">
        <f>+SUM(D368:F368)</f>
        <v>2788</v>
      </c>
      <c r="H368" s="99">
        <v>14</v>
      </c>
      <c r="I368" s="99">
        <v>11</v>
      </c>
      <c r="J368" s="99">
        <v>15</v>
      </c>
      <c r="K368" s="26">
        <f>SUM(H368:J368)</f>
        <v>40</v>
      </c>
      <c r="L368" s="25">
        <v>902</v>
      </c>
      <c r="M368" s="25">
        <v>9</v>
      </c>
      <c r="N368" s="25">
        <v>6</v>
      </c>
      <c r="O368" s="26">
        <f t="shared" si="105"/>
        <v>917</v>
      </c>
      <c r="P368" s="57"/>
      <c r="Q368" s="57"/>
      <c r="R368" s="57"/>
      <c r="S368" s="57">
        <f t="shared" si="106"/>
        <v>0</v>
      </c>
      <c r="T368" s="26">
        <f>SUM(G368,O368,K368, S368)</f>
        <v>3745</v>
      </c>
    </row>
    <row r="369" spans="3:20" ht="15.75" x14ac:dyDescent="0.25">
      <c r="C369" s="4" t="s">
        <v>26</v>
      </c>
      <c r="D369" s="25">
        <v>59</v>
      </c>
      <c r="E369" s="25">
        <v>51</v>
      </c>
      <c r="F369" s="25">
        <v>29</v>
      </c>
      <c r="G369" s="26">
        <f t="shared" si="103"/>
        <v>139</v>
      </c>
      <c r="H369" s="20">
        <v>37</v>
      </c>
      <c r="I369" s="20">
        <v>45</v>
      </c>
      <c r="J369" s="20">
        <v>43</v>
      </c>
      <c r="K369" s="26">
        <f t="shared" si="104"/>
        <v>125</v>
      </c>
      <c r="L369" s="25">
        <v>61</v>
      </c>
      <c r="M369" s="25">
        <v>53</v>
      </c>
      <c r="N369" s="25">
        <v>42</v>
      </c>
      <c r="O369" s="26">
        <f t="shared" si="105"/>
        <v>156</v>
      </c>
      <c r="P369" s="57"/>
      <c r="Q369" s="57"/>
      <c r="R369" s="57"/>
      <c r="S369" s="57">
        <f t="shared" si="106"/>
        <v>0</v>
      </c>
      <c r="T369" s="26">
        <f t="shared" si="107"/>
        <v>420</v>
      </c>
    </row>
    <row r="370" spans="3:20" ht="15.75" x14ac:dyDescent="0.25">
      <c r="C370" s="4" t="s">
        <v>50</v>
      </c>
      <c r="D370" s="25">
        <v>1</v>
      </c>
      <c r="E370" s="25">
        <v>0</v>
      </c>
      <c r="F370" s="25">
        <v>0</v>
      </c>
      <c r="G370" s="26">
        <f t="shared" si="103"/>
        <v>1</v>
      </c>
      <c r="H370" s="20">
        <v>0</v>
      </c>
      <c r="I370" s="20">
        <v>0</v>
      </c>
      <c r="J370" s="20">
        <v>0</v>
      </c>
      <c r="K370" s="26">
        <f t="shared" si="104"/>
        <v>0</v>
      </c>
      <c r="L370" s="25">
        <v>0</v>
      </c>
      <c r="M370" s="25">
        <v>0</v>
      </c>
      <c r="N370" s="25">
        <v>0</v>
      </c>
      <c r="O370" s="26">
        <f t="shared" si="105"/>
        <v>0</v>
      </c>
      <c r="P370" s="57"/>
      <c r="Q370" s="57"/>
      <c r="R370" s="57"/>
      <c r="S370" s="57">
        <f t="shared" si="106"/>
        <v>0</v>
      </c>
      <c r="T370" s="26">
        <f t="shared" si="107"/>
        <v>1</v>
      </c>
    </row>
    <row r="371" spans="3:20" ht="15.75" x14ac:dyDescent="0.25">
      <c r="C371" s="4" t="s">
        <v>51</v>
      </c>
      <c r="D371" s="25">
        <v>930</v>
      </c>
      <c r="E371" s="25">
        <v>707</v>
      </c>
      <c r="F371" s="25">
        <v>689</v>
      </c>
      <c r="G371" s="26">
        <f t="shared" si="103"/>
        <v>2326</v>
      </c>
      <c r="H371" s="25">
        <v>773</v>
      </c>
      <c r="I371" s="25">
        <v>675</v>
      </c>
      <c r="J371" s="25">
        <v>678</v>
      </c>
      <c r="K371" s="26">
        <f t="shared" si="104"/>
        <v>2126</v>
      </c>
      <c r="L371" s="25">
        <v>760</v>
      </c>
      <c r="M371" s="25">
        <v>747</v>
      </c>
      <c r="N371" s="25">
        <v>672</v>
      </c>
      <c r="O371" s="26">
        <f t="shared" si="105"/>
        <v>2179</v>
      </c>
      <c r="P371" s="57"/>
      <c r="Q371" s="57"/>
      <c r="R371" s="57"/>
      <c r="S371" s="57">
        <f t="shared" si="106"/>
        <v>0</v>
      </c>
      <c r="T371" s="26">
        <f t="shared" si="107"/>
        <v>6631</v>
      </c>
    </row>
    <row r="372" spans="3:20" ht="15.75" x14ac:dyDescent="0.25">
      <c r="C372" s="4" t="s">
        <v>52</v>
      </c>
      <c r="D372" s="25">
        <v>149</v>
      </c>
      <c r="E372" s="25">
        <v>108</v>
      </c>
      <c r="F372" s="25">
        <v>109</v>
      </c>
      <c r="G372" s="26">
        <f t="shared" si="103"/>
        <v>366</v>
      </c>
      <c r="H372" s="27">
        <v>127</v>
      </c>
      <c r="I372" s="27">
        <v>121</v>
      </c>
      <c r="J372" s="27">
        <v>99</v>
      </c>
      <c r="K372" s="26">
        <f t="shared" si="104"/>
        <v>347</v>
      </c>
      <c r="L372" s="25">
        <v>116</v>
      </c>
      <c r="M372" s="25">
        <v>109</v>
      </c>
      <c r="N372" s="25">
        <v>135</v>
      </c>
      <c r="O372" s="26">
        <f t="shared" si="105"/>
        <v>360</v>
      </c>
      <c r="P372" s="58"/>
      <c r="Q372" s="58"/>
      <c r="R372" s="58"/>
      <c r="S372" s="57">
        <f t="shared" si="106"/>
        <v>0</v>
      </c>
      <c r="T372" s="26">
        <f t="shared" si="107"/>
        <v>1073</v>
      </c>
    </row>
    <row r="373" spans="3:20" ht="15.75" x14ac:dyDescent="0.25">
      <c r="C373" s="4" t="s">
        <v>53</v>
      </c>
      <c r="D373" s="25">
        <v>18</v>
      </c>
      <c r="E373" s="25">
        <v>12</v>
      </c>
      <c r="F373" s="25">
        <v>18</v>
      </c>
      <c r="G373" s="26">
        <f t="shared" si="103"/>
        <v>48</v>
      </c>
      <c r="H373" s="20">
        <v>14</v>
      </c>
      <c r="I373" s="20">
        <v>11</v>
      </c>
      <c r="J373" s="20">
        <v>16</v>
      </c>
      <c r="K373" s="26">
        <f t="shared" si="104"/>
        <v>41</v>
      </c>
      <c r="L373" s="25">
        <v>12</v>
      </c>
      <c r="M373" s="25">
        <v>11</v>
      </c>
      <c r="N373" s="25">
        <v>5</v>
      </c>
      <c r="O373" s="26">
        <f t="shared" si="105"/>
        <v>28</v>
      </c>
      <c r="P373" s="57"/>
      <c r="Q373" s="57"/>
      <c r="R373" s="57"/>
      <c r="S373" s="57">
        <f t="shared" si="106"/>
        <v>0</v>
      </c>
      <c r="T373" s="26">
        <f t="shared" si="107"/>
        <v>117</v>
      </c>
    </row>
    <row r="374" spans="3:20" ht="15.75" x14ac:dyDescent="0.25">
      <c r="C374" s="4" t="s">
        <v>54</v>
      </c>
      <c r="D374" s="25">
        <v>7</v>
      </c>
      <c r="E374" s="25">
        <v>5</v>
      </c>
      <c r="F374" s="25">
        <v>3</v>
      </c>
      <c r="G374" s="26">
        <f>+SUM(D374:F374)</f>
        <v>15</v>
      </c>
      <c r="H374" s="27">
        <v>2</v>
      </c>
      <c r="I374" s="27">
        <v>6</v>
      </c>
      <c r="J374" s="27">
        <v>4</v>
      </c>
      <c r="K374" s="26">
        <f t="shared" si="104"/>
        <v>12</v>
      </c>
      <c r="L374" s="25">
        <v>5</v>
      </c>
      <c r="M374" s="25">
        <v>2</v>
      </c>
      <c r="N374" s="25">
        <v>7</v>
      </c>
      <c r="O374" s="26">
        <f t="shared" si="105"/>
        <v>14</v>
      </c>
      <c r="P374" s="58"/>
      <c r="Q374" s="58"/>
      <c r="R374" s="58"/>
      <c r="S374" s="57">
        <f t="shared" si="106"/>
        <v>0</v>
      </c>
      <c r="T374" s="26">
        <f t="shared" si="107"/>
        <v>41</v>
      </c>
    </row>
    <row r="375" spans="3:20" ht="15.75" x14ac:dyDescent="0.25">
      <c r="C375" s="4" t="s">
        <v>57</v>
      </c>
      <c r="D375" s="25">
        <v>8</v>
      </c>
      <c r="E375" s="25">
        <v>19</v>
      </c>
      <c r="F375" s="25">
        <v>13</v>
      </c>
      <c r="G375" s="26">
        <f t="shared" si="103"/>
        <v>40</v>
      </c>
      <c r="H375" s="20">
        <v>87</v>
      </c>
      <c r="I375" s="20">
        <v>79</v>
      </c>
      <c r="J375" s="20">
        <v>93</v>
      </c>
      <c r="K375" s="26">
        <f t="shared" si="104"/>
        <v>259</v>
      </c>
      <c r="L375" s="25">
        <v>108</v>
      </c>
      <c r="M375" s="25">
        <v>73</v>
      </c>
      <c r="N375" s="25">
        <v>83</v>
      </c>
      <c r="O375" s="26">
        <f t="shared" si="105"/>
        <v>264</v>
      </c>
      <c r="P375" s="57"/>
      <c r="Q375" s="57"/>
      <c r="R375" s="57"/>
      <c r="S375" s="57">
        <f t="shared" si="106"/>
        <v>0</v>
      </c>
      <c r="T375" s="26">
        <f t="shared" si="107"/>
        <v>563</v>
      </c>
    </row>
    <row r="376" spans="3:20" ht="15.75" x14ac:dyDescent="0.25">
      <c r="C376" s="4" t="s">
        <v>58</v>
      </c>
      <c r="D376" s="25">
        <v>59</v>
      </c>
      <c r="E376" s="25">
        <v>80</v>
      </c>
      <c r="F376" s="25">
        <v>96</v>
      </c>
      <c r="G376" s="26">
        <f t="shared" si="103"/>
        <v>235</v>
      </c>
      <c r="H376" s="27">
        <v>296</v>
      </c>
      <c r="I376" s="27">
        <v>312</v>
      </c>
      <c r="J376" s="27">
        <v>255</v>
      </c>
      <c r="K376" s="26">
        <f t="shared" si="104"/>
        <v>863</v>
      </c>
      <c r="L376" s="25">
        <v>287</v>
      </c>
      <c r="M376" s="25">
        <v>265</v>
      </c>
      <c r="N376" s="25">
        <v>254</v>
      </c>
      <c r="O376" s="26">
        <f t="shared" si="105"/>
        <v>806</v>
      </c>
      <c r="P376" s="58"/>
      <c r="Q376" s="58"/>
      <c r="R376" s="58"/>
      <c r="S376" s="57">
        <f t="shared" si="106"/>
        <v>0</v>
      </c>
      <c r="T376" s="26">
        <f t="shared" si="107"/>
        <v>1904</v>
      </c>
    </row>
    <row r="377" spans="3:20" ht="15.75" x14ac:dyDescent="0.25">
      <c r="C377" s="4" t="s">
        <v>71</v>
      </c>
      <c r="D377" s="25"/>
      <c r="E377" s="25"/>
      <c r="F377" s="25"/>
      <c r="G377" s="26"/>
      <c r="H377" s="27"/>
      <c r="I377" s="27"/>
      <c r="J377" s="27"/>
      <c r="K377" s="26"/>
      <c r="L377" s="25">
        <v>36</v>
      </c>
      <c r="M377" s="25">
        <v>28</v>
      </c>
      <c r="N377" s="25">
        <v>30</v>
      </c>
      <c r="O377" s="26">
        <f>SUM(L377:N377)</f>
        <v>94</v>
      </c>
      <c r="P377" s="58"/>
      <c r="Q377" s="58"/>
      <c r="R377" s="58"/>
      <c r="S377" s="57">
        <v>0</v>
      </c>
      <c r="T377" s="26">
        <f>G377+K377+O377</f>
        <v>94</v>
      </c>
    </row>
    <row r="378" spans="3:20" ht="15.75" x14ac:dyDescent="0.25">
      <c r="C378" s="4" t="s">
        <v>56</v>
      </c>
      <c r="D378" s="25"/>
      <c r="E378" s="25"/>
      <c r="F378" s="25"/>
      <c r="G378" s="26"/>
      <c r="H378" s="27"/>
      <c r="I378" s="27"/>
      <c r="J378" s="27"/>
      <c r="K378" s="26"/>
      <c r="L378" s="25">
        <v>3</v>
      </c>
      <c r="M378" s="25">
        <v>2</v>
      </c>
      <c r="N378" s="25">
        <v>2</v>
      </c>
      <c r="O378" s="26">
        <f>SUM(L378:N378)</f>
        <v>7</v>
      </c>
      <c r="P378" s="58"/>
      <c r="Q378" s="58"/>
      <c r="R378" s="58"/>
      <c r="S378" s="57">
        <v>0</v>
      </c>
      <c r="T378" s="26">
        <f>G378+K378+O378</f>
        <v>7</v>
      </c>
    </row>
    <row r="379" spans="3:20" ht="17.25" customHeight="1" x14ac:dyDescent="0.25">
      <c r="C379" s="45" t="s">
        <v>59</v>
      </c>
      <c r="D379" s="25">
        <f t="shared" ref="D379:S379" si="108">SUM(D365:D376)</f>
        <v>3298</v>
      </c>
      <c r="E379" s="25">
        <f t="shared" si="108"/>
        <v>2656</v>
      </c>
      <c r="F379" s="25">
        <f t="shared" si="108"/>
        <v>2653</v>
      </c>
      <c r="G379" s="26">
        <f t="shared" si="108"/>
        <v>8607</v>
      </c>
      <c r="H379" s="25">
        <f t="shared" si="108"/>
        <v>2248</v>
      </c>
      <c r="I379" s="25">
        <f t="shared" si="108"/>
        <v>2135</v>
      </c>
      <c r="J379" s="25">
        <f t="shared" si="108"/>
        <v>2046</v>
      </c>
      <c r="K379" s="26">
        <f t="shared" si="108"/>
        <v>6429</v>
      </c>
      <c r="L379" s="25">
        <f>SUM(L365:L378)</f>
        <v>3345</v>
      </c>
      <c r="M379" s="25">
        <f>SUM(M365:M378)</f>
        <v>2229</v>
      </c>
      <c r="N379" s="25">
        <f>SUM(N365:N378)</f>
        <v>2117</v>
      </c>
      <c r="O379" s="26">
        <f>SUM(O365:O378)</f>
        <v>7691</v>
      </c>
      <c r="P379" s="26">
        <f t="shared" si="108"/>
        <v>0</v>
      </c>
      <c r="Q379" s="26">
        <f t="shared" si="108"/>
        <v>0</v>
      </c>
      <c r="R379" s="26">
        <f t="shared" si="108"/>
        <v>0</v>
      </c>
      <c r="S379" s="26">
        <f t="shared" si="108"/>
        <v>0</v>
      </c>
      <c r="T379" s="26">
        <f>SUM(T365:T378)</f>
        <v>22727</v>
      </c>
    </row>
    <row r="380" spans="3:20" ht="15.75" x14ac:dyDescent="0.25">
      <c r="C380" s="83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</row>
    <row r="381" spans="3:20" ht="15.75" x14ac:dyDescent="0.25">
      <c r="C381" s="83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</row>
    <row r="382" spans="3:20" ht="15.75" x14ac:dyDescent="0.25">
      <c r="C382" s="83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</row>
    <row r="383" spans="3:20" ht="16.5" thickBot="1" x14ac:dyDescent="0.3">
      <c r="C383" s="83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105" t="s">
        <v>146</v>
      </c>
    </row>
    <row r="384" spans="3:20" ht="15.75" x14ac:dyDescent="0.25">
      <c r="C384" s="111" t="s">
        <v>130</v>
      </c>
      <c r="D384" s="112"/>
      <c r="E384" s="112"/>
      <c r="F384" s="112"/>
      <c r="G384" s="112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2"/>
      <c r="T384" s="113"/>
    </row>
    <row r="385" spans="3:20" ht="15.75" x14ac:dyDescent="0.25">
      <c r="C385" s="106" t="s">
        <v>61</v>
      </c>
      <c r="D385" s="108" t="s">
        <v>2</v>
      </c>
      <c r="E385" s="108"/>
      <c r="F385" s="108"/>
      <c r="G385" s="108"/>
      <c r="H385" s="108" t="s">
        <v>3</v>
      </c>
      <c r="I385" s="108"/>
      <c r="J385" s="108"/>
      <c r="K385" s="108"/>
      <c r="L385" s="108" t="s">
        <v>4</v>
      </c>
      <c r="M385" s="108"/>
      <c r="N385" s="108"/>
      <c r="O385" s="108"/>
      <c r="P385" s="108" t="s">
        <v>5</v>
      </c>
      <c r="Q385" s="108"/>
      <c r="R385" s="108"/>
      <c r="S385" s="108"/>
      <c r="T385" s="109" t="s">
        <v>6</v>
      </c>
    </row>
    <row r="386" spans="3:20" ht="16.5" thickBot="1" x14ac:dyDescent="0.3">
      <c r="C386" s="107"/>
      <c r="D386" s="40" t="s">
        <v>7</v>
      </c>
      <c r="E386" s="40" t="s">
        <v>8</v>
      </c>
      <c r="F386" s="40" t="s">
        <v>9</v>
      </c>
      <c r="G386" s="40" t="s">
        <v>10</v>
      </c>
      <c r="H386" s="40" t="s">
        <v>11</v>
      </c>
      <c r="I386" s="40" t="s">
        <v>12</v>
      </c>
      <c r="J386" s="40" t="s">
        <v>13</v>
      </c>
      <c r="K386" s="40" t="s">
        <v>14</v>
      </c>
      <c r="L386" s="40" t="s">
        <v>15</v>
      </c>
      <c r="M386" s="40" t="s">
        <v>16</v>
      </c>
      <c r="N386" s="40" t="s">
        <v>17</v>
      </c>
      <c r="O386" s="40" t="s">
        <v>18</v>
      </c>
      <c r="P386" s="40" t="s">
        <v>19</v>
      </c>
      <c r="Q386" s="40" t="s">
        <v>20</v>
      </c>
      <c r="R386" s="40" t="s">
        <v>21</v>
      </c>
      <c r="S386" s="40" t="s">
        <v>22</v>
      </c>
      <c r="T386" s="110"/>
    </row>
    <row r="387" spans="3:20" ht="15.75" x14ac:dyDescent="0.25">
      <c r="C387" s="4" t="s">
        <v>26</v>
      </c>
      <c r="D387" s="25">
        <v>42</v>
      </c>
      <c r="E387" s="25">
        <v>50</v>
      </c>
      <c r="F387" s="25">
        <v>60</v>
      </c>
      <c r="G387" s="26">
        <f>+SUM(D387:F387)</f>
        <v>152</v>
      </c>
      <c r="H387" s="25">
        <v>47</v>
      </c>
      <c r="I387" s="20">
        <v>37</v>
      </c>
      <c r="J387" s="20">
        <v>38</v>
      </c>
      <c r="K387" s="26">
        <f>SUM(H387:J387)</f>
        <v>122</v>
      </c>
      <c r="L387" s="25">
        <v>48</v>
      </c>
      <c r="M387" s="25">
        <v>45</v>
      </c>
      <c r="N387" s="25">
        <v>31</v>
      </c>
      <c r="O387" s="26">
        <f>SUM(L387:N387)</f>
        <v>124</v>
      </c>
      <c r="P387" s="57"/>
      <c r="Q387" s="57"/>
      <c r="R387" s="57"/>
      <c r="S387" s="57">
        <f>SUM(P387:R387)</f>
        <v>0</v>
      </c>
      <c r="T387" s="26">
        <f>SUM(G387,O387,K387, S387)</f>
        <v>398</v>
      </c>
    </row>
    <row r="388" spans="3:20" ht="15.75" x14ac:dyDescent="0.25">
      <c r="C388" s="4" t="s">
        <v>51</v>
      </c>
      <c r="D388" s="25">
        <v>250</v>
      </c>
      <c r="E388" s="25">
        <v>217</v>
      </c>
      <c r="F388" s="25">
        <v>260</v>
      </c>
      <c r="G388" s="26">
        <f>+SUM(D388:F388)</f>
        <v>727</v>
      </c>
      <c r="H388" s="46">
        <v>292</v>
      </c>
      <c r="I388" s="20">
        <v>259</v>
      </c>
      <c r="J388" s="20">
        <v>248</v>
      </c>
      <c r="K388" s="26">
        <f>SUM(H388:J388)</f>
        <v>799</v>
      </c>
      <c r="L388" s="25">
        <v>260</v>
      </c>
      <c r="M388" s="25">
        <v>267</v>
      </c>
      <c r="N388" s="25">
        <v>229</v>
      </c>
      <c r="O388" s="26">
        <f>SUM(L388:N388)</f>
        <v>756</v>
      </c>
      <c r="P388" s="57"/>
      <c r="Q388" s="57"/>
      <c r="R388" s="57"/>
      <c r="S388" s="57">
        <f>SUM(P388:R388)</f>
        <v>0</v>
      </c>
      <c r="T388" s="26">
        <f>SUM(G388,O388,K388, S388)</f>
        <v>2282</v>
      </c>
    </row>
    <row r="389" spans="3:20" ht="15.75" x14ac:dyDescent="0.25">
      <c r="C389" s="4" t="s">
        <v>52</v>
      </c>
      <c r="D389" s="25">
        <v>24</v>
      </c>
      <c r="E389" s="25">
        <v>20</v>
      </c>
      <c r="F389" s="25">
        <v>25</v>
      </c>
      <c r="G389" s="26">
        <f>+SUM(D389:F389)</f>
        <v>69</v>
      </c>
      <c r="H389" s="25">
        <v>32</v>
      </c>
      <c r="I389" s="25">
        <v>31</v>
      </c>
      <c r="J389" s="25">
        <v>25</v>
      </c>
      <c r="K389" s="26">
        <f>SUM(H389:J389)</f>
        <v>88</v>
      </c>
      <c r="L389" s="25">
        <v>35</v>
      </c>
      <c r="M389" s="25">
        <v>31</v>
      </c>
      <c r="N389" s="25">
        <v>24</v>
      </c>
      <c r="O389" s="26">
        <f>SUM(L389:N389)</f>
        <v>90</v>
      </c>
      <c r="P389" s="57"/>
      <c r="Q389" s="57"/>
      <c r="R389" s="57"/>
      <c r="S389" s="57">
        <f>SUM(P389:R389)</f>
        <v>0</v>
      </c>
      <c r="T389" s="26">
        <f>SUM(G389,O389,K389, S389)</f>
        <v>247</v>
      </c>
    </row>
    <row r="390" spans="3:20" ht="15.75" x14ac:dyDescent="0.25">
      <c r="C390" s="4" t="s">
        <v>53</v>
      </c>
      <c r="D390" s="25">
        <v>3</v>
      </c>
      <c r="E390" s="25">
        <v>7</v>
      </c>
      <c r="F390" s="25">
        <v>5</v>
      </c>
      <c r="G390" s="26">
        <f>+SUM(D390:F390)</f>
        <v>15</v>
      </c>
      <c r="H390" s="25">
        <v>8</v>
      </c>
      <c r="I390" s="25">
        <v>5</v>
      </c>
      <c r="J390" s="25">
        <v>10</v>
      </c>
      <c r="K390" s="26">
        <f>SUM(H390:J390)</f>
        <v>23</v>
      </c>
      <c r="L390" s="25">
        <v>6</v>
      </c>
      <c r="M390" s="25">
        <v>3</v>
      </c>
      <c r="N390" s="25">
        <v>4</v>
      </c>
      <c r="O390" s="26">
        <f>SUM(L390:N390)</f>
        <v>13</v>
      </c>
      <c r="P390" s="57"/>
      <c r="Q390" s="57"/>
      <c r="R390" s="57"/>
      <c r="S390" s="57">
        <f>SUM(P390:R390)</f>
        <v>0</v>
      </c>
      <c r="T390" s="26">
        <f>SUM(G390,O390,K390, S390)</f>
        <v>51</v>
      </c>
    </row>
    <row r="391" spans="3:20" ht="15.75" x14ac:dyDescent="0.25">
      <c r="C391" s="4" t="s">
        <v>54</v>
      </c>
      <c r="D391" s="25">
        <v>3</v>
      </c>
      <c r="E391" s="25">
        <v>4</v>
      </c>
      <c r="F391" s="25">
        <v>0</v>
      </c>
      <c r="G391" s="26">
        <f>+SUM(D391:F391)</f>
        <v>7</v>
      </c>
      <c r="H391" s="25">
        <v>0</v>
      </c>
      <c r="I391" s="25">
        <v>0</v>
      </c>
      <c r="J391" s="25">
        <v>1</v>
      </c>
      <c r="K391" s="26">
        <f>SUM(H391:J391)</f>
        <v>1</v>
      </c>
      <c r="L391" s="25">
        <v>1</v>
      </c>
      <c r="M391" s="25">
        <v>0</v>
      </c>
      <c r="N391" s="25">
        <v>0</v>
      </c>
      <c r="O391" s="26">
        <f>SUM(L391:N391)</f>
        <v>1</v>
      </c>
      <c r="P391" s="57"/>
      <c r="Q391" s="57"/>
      <c r="R391" s="57"/>
      <c r="S391" s="57">
        <f>SUM(P391:R391)</f>
        <v>0</v>
      </c>
      <c r="T391" s="26">
        <f>SUM(G391,O391,K391, S391)</f>
        <v>9</v>
      </c>
    </row>
    <row r="392" spans="3:20" ht="15.75" x14ac:dyDescent="0.25">
      <c r="C392" s="45" t="s">
        <v>59</v>
      </c>
      <c r="D392" s="26">
        <f t="shared" ref="D392:O392" si="109">SUM(D387:D391)</f>
        <v>322</v>
      </c>
      <c r="E392" s="26">
        <f t="shared" si="109"/>
        <v>298</v>
      </c>
      <c r="F392" s="26">
        <f t="shared" si="109"/>
        <v>350</v>
      </c>
      <c r="G392" s="26">
        <f t="shared" si="109"/>
        <v>970</v>
      </c>
      <c r="H392" s="26">
        <f t="shared" si="109"/>
        <v>379</v>
      </c>
      <c r="I392" s="26">
        <f t="shared" si="109"/>
        <v>332</v>
      </c>
      <c r="J392" s="26">
        <f t="shared" si="109"/>
        <v>322</v>
      </c>
      <c r="K392" s="26">
        <f t="shared" si="109"/>
        <v>1033</v>
      </c>
      <c r="L392" s="26">
        <f t="shared" si="109"/>
        <v>350</v>
      </c>
      <c r="M392" s="26">
        <f t="shared" si="109"/>
        <v>346</v>
      </c>
      <c r="N392" s="26">
        <f t="shared" si="109"/>
        <v>288</v>
      </c>
      <c r="O392" s="26">
        <f t="shared" si="109"/>
        <v>984</v>
      </c>
      <c r="P392" s="26">
        <f t="shared" ref="P392:S392" si="110">SUM(P387:P388)</f>
        <v>0</v>
      </c>
      <c r="Q392" s="26">
        <f t="shared" si="110"/>
        <v>0</v>
      </c>
      <c r="R392" s="26">
        <f t="shared" si="110"/>
        <v>0</v>
      </c>
      <c r="S392" s="26">
        <f t="shared" si="110"/>
        <v>0</v>
      </c>
      <c r="T392" s="26">
        <f>SUM(T387:T391)</f>
        <v>2987</v>
      </c>
    </row>
    <row r="393" spans="3:20" ht="15.75" x14ac:dyDescent="0.25">
      <c r="C393" s="83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</row>
    <row r="394" spans="3:20" ht="15.75" x14ac:dyDescent="0.25">
      <c r="C394" s="83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</row>
    <row r="395" spans="3:20" ht="15.75" x14ac:dyDescent="0.25">
      <c r="C395" s="83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</row>
    <row r="396" spans="3:20" ht="16.5" thickBot="1" x14ac:dyDescent="0.3">
      <c r="C396" s="83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105"/>
    </row>
    <row r="397" spans="3:20" ht="15.75" x14ac:dyDescent="0.25">
      <c r="C397" s="111" t="s">
        <v>83</v>
      </c>
      <c r="D397" s="112"/>
      <c r="E397" s="112"/>
      <c r="F397" s="112"/>
      <c r="G397" s="112"/>
      <c r="H397" s="112"/>
      <c r="I397" s="112"/>
      <c r="J397" s="112"/>
      <c r="K397" s="112"/>
      <c r="L397" s="112"/>
      <c r="M397" s="112"/>
      <c r="N397" s="112"/>
      <c r="O397" s="112"/>
      <c r="P397" s="112"/>
      <c r="Q397" s="112"/>
      <c r="R397" s="112"/>
      <c r="S397" s="112"/>
      <c r="T397" s="113"/>
    </row>
    <row r="398" spans="3:20" ht="15.75" x14ac:dyDescent="0.25">
      <c r="C398" s="106" t="s">
        <v>61</v>
      </c>
      <c r="D398" s="108" t="s">
        <v>2</v>
      </c>
      <c r="E398" s="108"/>
      <c r="F398" s="108"/>
      <c r="G398" s="108"/>
      <c r="H398" s="108" t="s">
        <v>3</v>
      </c>
      <c r="I398" s="108"/>
      <c r="J398" s="108"/>
      <c r="K398" s="108"/>
      <c r="L398" s="108" t="s">
        <v>4</v>
      </c>
      <c r="M398" s="108"/>
      <c r="N398" s="108"/>
      <c r="O398" s="108"/>
      <c r="P398" s="108" t="s">
        <v>5</v>
      </c>
      <c r="Q398" s="108"/>
      <c r="R398" s="108"/>
      <c r="S398" s="108"/>
      <c r="T398" s="109" t="s">
        <v>6</v>
      </c>
    </row>
    <row r="399" spans="3:20" ht="16.5" thickBot="1" x14ac:dyDescent="0.3">
      <c r="C399" s="107"/>
      <c r="D399" s="40" t="s">
        <v>7</v>
      </c>
      <c r="E399" s="40" t="s">
        <v>8</v>
      </c>
      <c r="F399" s="40" t="s">
        <v>9</v>
      </c>
      <c r="G399" s="40" t="s">
        <v>10</v>
      </c>
      <c r="H399" s="40" t="s">
        <v>11</v>
      </c>
      <c r="I399" s="40" t="s">
        <v>12</v>
      </c>
      <c r="J399" s="40" t="s">
        <v>13</v>
      </c>
      <c r="K399" s="40" t="s">
        <v>14</v>
      </c>
      <c r="L399" s="40" t="s">
        <v>15</v>
      </c>
      <c r="M399" s="40" t="s">
        <v>16</v>
      </c>
      <c r="N399" s="40" t="s">
        <v>17</v>
      </c>
      <c r="O399" s="40" t="s">
        <v>18</v>
      </c>
      <c r="P399" s="40" t="s">
        <v>19</v>
      </c>
      <c r="Q399" s="40" t="s">
        <v>20</v>
      </c>
      <c r="R399" s="40" t="s">
        <v>21</v>
      </c>
      <c r="S399" s="40" t="s">
        <v>22</v>
      </c>
      <c r="T399" s="110"/>
    </row>
    <row r="400" spans="3:20" ht="15.75" x14ac:dyDescent="0.25">
      <c r="C400" s="4" t="s">
        <v>26</v>
      </c>
      <c r="D400" s="25">
        <v>15</v>
      </c>
      <c r="E400" s="25">
        <v>16</v>
      </c>
      <c r="F400" s="25">
        <v>13</v>
      </c>
      <c r="G400" s="26">
        <f>F400+E400+D400</f>
        <v>44</v>
      </c>
      <c r="H400" s="25">
        <v>22</v>
      </c>
      <c r="I400" s="20">
        <v>18</v>
      </c>
      <c r="J400" s="20">
        <v>16</v>
      </c>
      <c r="K400" s="26">
        <f>SUM(H400:J400)</f>
        <v>56</v>
      </c>
      <c r="L400" s="20">
        <v>20</v>
      </c>
      <c r="M400" s="20">
        <v>15</v>
      </c>
      <c r="N400" s="20">
        <v>21</v>
      </c>
      <c r="O400" s="26">
        <f>SUM(L400:N400)</f>
        <v>56</v>
      </c>
      <c r="P400" s="57"/>
      <c r="Q400" s="57"/>
      <c r="R400" s="57"/>
      <c r="S400" s="57">
        <f>SUM(P400:R400)</f>
        <v>0</v>
      </c>
      <c r="T400" s="26">
        <f>SUM(G400,O400,K400, S400)</f>
        <v>156</v>
      </c>
    </row>
    <row r="401" spans="3:20" ht="15.75" x14ac:dyDescent="0.25">
      <c r="C401" s="4" t="s">
        <v>51</v>
      </c>
      <c r="D401" s="25">
        <v>96</v>
      </c>
      <c r="E401" s="25">
        <v>65</v>
      </c>
      <c r="F401" s="25">
        <v>77</v>
      </c>
      <c r="G401" s="26">
        <f>F401+E401+D401</f>
        <v>238</v>
      </c>
      <c r="H401" s="47">
        <v>74</v>
      </c>
      <c r="I401" s="20">
        <v>77</v>
      </c>
      <c r="J401" s="20">
        <v>82</v>
      </c>
      <c r="K401" s="26">
        <f>SUM(H401:J401)</f>
        <v>233</v>
      </c>
      <c r="L401" s="27">
        <v>86</v>
      </c>
      <c r="M401" s="27">
        <v>77</v>
      </c>
      <c r="N401" s="27">
        <v>82</v>
      </c>
      <c r="O401" s="26">
        <f>SUM(L401:N401)</f>
        <v>245</v>
      </c>
      <c r="P401" s="57"/>
      <c r="Q401" s="57"/>
      <c r="R401" s="57"/>
      <c r="S401" s="57">
        <f>SUM(P401:R401)</f>
        <v>0</v>
      </c>
      <c r="T401" s="26">
        <f>SUM(G401,O401,K401, S401)</f>
        <v>716</v>
      </c>
    </row>
    <row r="402" spans="3:20" ht="15.75" x14ac:dyDescent="0.25">
      <c r="C402" s="4" t="s">
        <v>52</v>
      </c>
      <c r="D402" s="25">
        <v>14</v>
      </c>
      <c r="E402" s="25">
        <v>12</v>
      </c>
      <c r="F402" s="25">
        <v>14</v>
      </c>
      <c r="G402" s="26">
        <f>F402+E402+D402</f>
        <v>40</v>
      </c>
      <c r="H402" s="25">
        <v>15</v>
      </c>
      <c r="I402" s="25">
        <v>7</v>
      </c>
      <c r="J402" s="25">
        <v>10</v>
      </c>
      <c r="K402" s="26">
        <f>SUM(H402:J402)</f>
        <v>32</v>
      </c>
      <c r="L402" s="20">
        <v>14</v>
      </c>
      <c r="M402" s="20">
        <v>6</v>
      </c>
      <c r="N402" s="20">
        <v>10</v>
      </c>
      <c r="O402" s="26">
        <f>SUM(L402:N402)</f>
        <v>30</v>
      </c>
      <c r="P402" s="57"/>
      <c r="Q402" s="57"/>
      <c r="R402" s="57"/>
      <c r="S402" s="57">
        <f>SUM(P402:R402)</f>
        <v>0</v>
      </c>
      <c r="T402" s="26">
        <f>SUM(G402,O402,K402, S402)</f>
        <v>102</v>
      </c>
    </row>
    <row r="403" spans="3:20" ht="15.75" x14ac:dyDescent="0.25">
      <c r="C403" s="4" t="s">
        <v>53</v>
      </c>
      <c r="D403" s="25">
        <v>0</v>
      </c>
      <c r="E403" s="25">
        <v>2</v>
      </c>
      <c r="F403" s="25">
        <v>2</v>
      </c>
      <c r="G403" s="26">
        <f>F403+E403+D403</f>
        <v>4</v>
      </c>
      <c r="H403" s="25">
        <v>1</v>
      </c>
      <c r="I403" s="25">
        <v>0</v>
      </c>
      <c r="J403" s="25">
        <v>3</v>
      </c>
      <c r="K403" s="26">
        <f>SUM(H403:J403)</f>
        <v>4</v>
      </c>
      <c r="L403" s="27">
        <v>4</v>
      </c>
      <c r="M403" s="27">
        <v>1</v>
      </c>
      <c r="N403" s="27">
        <v>2</v>
      </c>
      <c r="O403" s="26">
        <f>SUM(L403:N403)</f>
        <v>7</v>
      </c>
      <c r="P403" s="58"/>
      <c r="Q403" s="58"/>
      <c r="R403" s="58"/>
      <c r="S403" s="57">
        <f>SUM(P403:R403)</f>
        <v>0</v>
      </c>
      <c r="T403" s="26">
        <f>SUM(G403,O403,K403, S403)</f>
        <v>15</v>
      </c>
    </row>
    <row r="404" spans="3:20" ht="15.75" x14ac:dyDescent="0.25">
      <c r="C404" s="4" t="s">
        <v>54</v>
      </c>
      <c r="D404" s="25">
        <v>0</v>
      </c>
      <c r="E404" s="25">
        <v>1</v>
      </c>
      <c r="F404" s="25">
        <v>0</v>
      </c>
      <c r="G404" s="26">
        <f>F404+E404+D404</f>
        <v>1</v>
      </c>
      <c r="H404" s="25">
        <v>0</v>
      </c>
      <c r="I404" s="25">
        <v>1</v>
      </c>
      <c r="J404" s="25">
        <v>0</v>
      </c>
      <c r="K404" s="26">
        <f>SUM(H404:J404)</f>
        <v>1</v>
      </c>
      <c r="L404" s="20">
        <v>0</v>
      </c>
      <c r="M404" s="20">
        <v>0</v>
      </c>
      <c r="N404" s="20">
        <v>0</v>
      </c>
      <c r="O404" s="26">
        <f>SUM(L404:N404)</f>
        <v>0</v>
      </c>
      <c r="P404" s="57"/>
      <c r="Q404" s="57"/>
      <c r="R404" s="57"/>
      <c r="S404" s="57">
        <f>SUM(P404:R404)</f>
        <v>0</v>
      </c>
      <c r="T404" s="26">
        <f>SUM(G404,O404,K404, S404)</f>
        <v>2</v>
      </c>
    </row>
    <row r="405" spans="3:20" ht="15.75" x14ac:dyDescent="0.25">
      <c r="C405" s="45" t="s">
        <v>59</v>
      </c>
      <c r="D405" s="25">
        <f t="shared" ref="D405:O405" si="111">SUM(D400:D404)</f>
        <v>125</v>
      </c>
      <c r="E405" s="25">
        <f t="shared" si="111"/>
        <v>96</v>
      </c>
      <c r="F405" s="25">
        <f t="shared" si="111"/>
        <v>106</v>
      </c>
      <c r="G405" s="26">
        <f t="shared" si="111"/>
        <v>327</v>
      </c>
      <c r="H405" s="25">
        <f t="shared" si="111"/>
        <v>112</v>
      </c>
      <c r="I405" s="25">
        <f t="shared" si="111"/>
        <v>103</v>
      </c>
      <c r="J405" s="25">
        <f t="shared" si="111"/>
        <v>111</v>
      </c>
      <c r="K405" s="26">
        <f t="shared" si="111"/>
        <v>326</v>
      </c>
      <c r="L405" s="25">
        <f t="shared" si="111"/>
        <v>124</v>
      </c>
      <c r="M405" s="25">
        <f t="shared" si="111"/>
        <v>99</v>
      </c>
      <c r="N405" s="25">
        <f t="shared" si="111"/>
        <v>115</v>
      </c>
      <c r="O405" s="26">
        <f t="shared" si="111"/>
        <v>338</v>
      </c>
      <c r="P405" s="26">
        <f t="shared" ref="P405:S405" si="112">SUM(P400:P401)</f>
        <v>0</v>
      </c>
      <c r="Q405" s="26">
        <f t="shared" si="112"/>
        <v>0</v>
      </c>
      <c r="R405" s="26">
        <f t="shared" si="112"/>
        <v>0</v>
      </c>
      <c r="S405" s="26">
        <f t="shared" si="112"/>
        <v>0</v>
      </c>
      <c r="T405" s="26">
        <f>SUM(T400:T404)</f>
        <v>991</v>
      </c>
    </row>
    <row r="406" spans="3:20" ht="15.75" x14ac:dyDescent="0.25">
      <c r="C406" s="83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</row>
    <row r="407" spans="3:20" ht="15.75" x14ac:dyDescent="0.25">
      <c r="C407" s="83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</row>
    <row r="409" spans="3:20" ht="15.75" thickBot="1" x14ac:dyDescent="0.3">
      <c r="T409" s="7"/>
    </row>
    <row r="410" spans="3:20" ht="15.75" x14ac:dyDescent="0.25">
      <c r="C410" s="111" t="s">
        <v>84</v>
      </c>
      <c r="D410" s="112"/>
      <c r="E410" s="112"/>
      <c r="F410" s="112"/>
      <c r="G410" s="112"/>
      <c r="H410" s="112"/>
      <c r="I410" s="112"/>
      <c r="J410" s="112"/>
      <c r="K410" s="112"/>
      <c r="L410" s="112"/>
      <c r="M410" s="112"/>
      <c r="N410" s="112"/>
      <c r="O410" s="112"/>
      <c r="P410" s="112"/>
      <c r="Q410" s="112"/>
      <c r="R410" s="112"/>
      <c r="S410" s="112"/>
      <c r="T410" s="113"/>
    </row>
    <row r="411" spans="3:20" ht="15.75" x14ac:dyDescent="0.25">
      <c r="C411" s="106" t="s">
        <v>61</v>
      </c>
      <c r="D411" s="108" t="s">
        <v>2</v>
      </c>
      <c r="E411" s="108"/>
      <c r="F411" s="108"/>
      <c r="G411" s="108"/>
      <c r="H411" s="108" t="s">
        <v>3</v>
      </c>
      <c r="I411" s="108"/>
      <c r="J411" s="108"/>
      <c r="K411" s="108"/>
      <c r="L411" s="108" t="s">
        <v>4</v>
      </c>
      <c r="M411" s="108"/>
      <c r="N411" s="108"/>
      <c r="O411" s="108"/>
      <c r="P411" s="108" t="s">
        <v>5</v>
      </c>
      <c r="Q411" s="108"/>
      <c r="R411" s="108"/>
      <c r="S411" s="108"/>
      <c r="T411" s="109" t="s">
        <v>6</v>
      </c>
    </row>
    <row r="412" spans="3:20" ht="16.5" thickBot="1" x14ac:dyDescent="0.3">
      <c r="C412" s="107"/>
      <c r="D412" s="40" t="s">
        <v>7</v>
      </c>
      <c r="E412" s="40" t="s">
        <v>8</v>
      </c>
      <c r="F412" s="40" t="s">
        <v>9</v>
      </c>
      <c r="G412" s="40" t="s">
        <v>10</v>
      </c>
      <c r="H412" s="40" t="s">
        <v>11</v>
      </c>
      <c r="I412" s="40" t="s">
        <v>12</v>
      </c>
      <c r="J412" s="40" t="s">
        <v>13</v>
      </c>
      <c r="K412" s="40" t="s">
        <v>14</v>
      </c>
      <c r="L412" s="40" t="s">
        <v>15</v>
      </c>
      <c r="M412" s="40" t="s">
        <v>16</v>
      </c>
      <c r="N412" s="40" t="s">
        <v>17</v>
      </c>
      <c r="O412" s="40" t="s">
        <v>18</v>
      </c>
      <c r="P412" s="40" t="s">
        <v>19</v>
      </c>
      <c r="Q412" s="40" t="s">
        <v>20</v>
      </c>
      <c r="R412" s="40" t="s">
        <v>21</v>
      </c>
      <c r="S412" s="40" t="s">
        <v>22</v>
      </c>
      <c r="T412" s="110"/>
    </row>
    <row r="413" spans="3:20" ht="15.75" x14ac:dyDescent="0.25">
      <c r="C413" s="4" t="s">
        <v>24</v>
      </c>
      <c r="D413" s="25">
        <v>172</v>
      </c>
      <c r="E413" s="25">
        <v>149</v>
      </c>
      <c r="F413" s="25">
        <v>202</v>
      </c>
      <c r="G413" s="26">
        <f>+SUM(D413:F413)</f>
        <v>523</v>
      </c>
      <c r="H413" s="25">
        <v>168</v>
      </c>
      <c r="I413" s="25">
        <v>182</v>
      </c>
      <c r="J413" s="25">
        <v>208</v>
      </c>
      <c r="K413" s="26">
        <f>SUM(H413:J413)</f>
        <v>558</v>
      </c>
      <c r="L413" s="25">
        <v>179</v>
      </c>
      <c r="M413" s="25">
        <v>206</v>
      </c>
      <c r="N413" s="25">
        <v>172</v>
      </c>
      <c r="O413" s="26">
        <f>SUM(L413:N413)</f>
        <v>557</v>
      </c>
      <c r="P413" s="57"/>
      <c r="Q413" s="57"/>
      <c r="R413" s="57"/>
      <c r="S413" s="57">
        <f>SUM(P413:R413)</f>
        <v>0</v>
      </c>
      <c r="T413" s="26">
        <f>SUM(G413,O413,K413, S413)</f>
        <v>1638</v>
      </c>
    </row>
    <row r="414" spans="3:20" ht="15.75" x14ac:dyDescent="0.25">
      <c r="C414" s="4" t="s">
        <v>85</v>
      </c>
      <c r="D414" s="25">
        <v>912</v>
      </c>
      <c r="E414" s="25">
        <v>652</v>
      </c>
      <c r="F414" s="25">
        <v>644</v>
      </c>
      <c r="G414" s="26">
        <f>+SUM(D414:F414)</f>
        <v>2208</v>
      </c>
      <c r="H414" s="25">
        <v>617</v>
      </c>
      <c r="I414" s="25">
        <v>422</v>
      </c>
      <c r="J414" s="25">
        <v>481</v>
      </c>
      <c r="K414" s="26">
        <f>SUM(H414:J414)</f>
        <v>1520</v>
      </c>
      <c r="L414" s="25">
        <v>474</v>
      </c>
      <c r="M414" s="25">
        <v>505</v>
      </c>
      <c r="N414" s="25">
        <v>531</v>
      </c>
      <c r="O414" s="26">
        <f>SUM(L414:N414)</f>
        <v>1510</v>
      </c>
      <c r="P414" s="57"/>
      <c r="Q414" s="57"/>
      <c r="R414" s="57"/>
      <c r="S414" s="57">
        <f>SUM(P414:R414)</f>
        <v>0</v>
      </c>
      <c r="T414" s="26">
        <f>SUM(G414,O414,K414, S414)</f>
        <v>5238</v>
      </c>
    </row>
    <row r="415" spans="3:20" ht="15.75" x14ac:dyDescent="0.25">
      <c r="C415" s="4" t="s">
        <v>26</v>
      </c>
      <c r="D415" s="25">
        <v>13</v>
      </c>
      <c r="E415" s="25">
        <v>12</v>
      </c>
      <c r="F415" s="25">
        <v>27</v>
      </c>
      <c r="G415" s="26">
        <f>+SUM(D415:F415)</f>
        <v>52</v>
      </c>
      <c r="H415" s="25">
        <v>37</v>
      </c>
      <c r="I415" s="25">
        <v>35</v>
      </c>
      <c r="J415" s="25">
        <v>38</v>
      </c>
      <c r="K415" s="26">
        <f>SUM(H415:J415)</f>
        <v>110</v>
      </c>
      <c r="L415" s="25">
        <v>27</v>
      </c>
      <c r="M415" s="25">
        <v>26</v>
      </c>
      <c r="N415" s="25">
        <v>21</v>
      </c>
      <c r="O415" s="26">
        <f>SUM(L415:N415)</f>
        <v>74</v>
      </c>
      <c r="P415" s="57"/>
      <c r="Q415" s="57"/>
      <c r="R415" s="57"/>
      <c r="S415" s="57">
        <f>SUM(P415:R415)</f>
        <v>0</v>
      </c>
      <c r="T415" s="26">
        <f>SUM(G415,O415,K415, S415)</f>
        <v>236</v>
      </c>
    </row>
    <row r="416" spans="3:20" ht="15.75" x14ac:dyDescent="0.25">
      <c r="C416" s="4" t="s">
        <v>86</v>
      </c>
      <c r="D416" s="25">
        <v>50</v>
      </c>
      <c r="E416" s="25">
        <v>36</v>
      </c>
      <c r="F416" s="25">
        <v>54</v>
      </c>
      <c r="G416" s="26">
        <f>+SUM(D416:F416)</f>
        <v>140</v>
      </c>
      <c r="H416" s="25">
        <v>19</v>
      </c>
      <c r="I416" s="25">
        <v>15</v>
      </c>
      <c r="J416" s="25">
        <v>21</v>
      </c>
      <c r="K416" s="26">
        <f>SUM(H416:J416)</f>
        <v>55</v>
      </c>
      <c r="L416" s="25">
        <v>27</v>
      </c>
      <c r="M416" s="25">
        <v>13</v>
      </c>
      <c r="N416" s="25">
        <v>31</v>
      </c>
      <c r="O416" s="26">
        <f>SUM(L416:N416)</f>
        <v>71</v>
      </c>
      <c r="P416" s="59"/>
      <c r="Q416" s="59"/>
      <c r="R416" s="59"/>
      <c r="S416" s="57">
        <f>SUM(P416:R416)</f>
        <v>0</v>
      </c>
      <c r="T416" s="26">
        <f>SUM(G416,O416,K416, S416)</f>
        <v>266</v>
      </c>
    </row>
    <row r="417" spans="3:20" ht="15.75" x14ac:dyDescent="0.25">
      <c r="C417" s="45" t="s">
        <v>59</v>
      </c>
      <c r="D417" s="25">
        <f t="shared" ref="D417:T417" si="113">SUM(D413:D416)</f>
        <v>1147</v>
      </c>
      <c r="E417" s="25">
        <f t="shared" si="113"/>
        <v>849</v>
      </c>
      <c r="F417" s="25">
        <f t="shared" si="113"/>
        <v>927</v>
      </c>
      <c r="G417" s="26">
        <f t="shared" si="113"/>
        <v>2923</v>
      </c>
      <c r="H417" s="85">
        <f t="shared" si="113"/>
        <v>841</v>
      </c>
      <c r="I417" s="85">
        <f t="shared" si="113"/>
        <v>654</v>
      </c>
      <c r="J417" s="85">
        <f t="shared" si="113"/>
        <v>748</v>
      </c>
      <c r="K417" s="26">
        <f t="shared" si="113"/>
        <v>2243</v>
      </c>
      <c r="L417" s="85">
        <f t="shared" si="113"/>
        <v>707</v>
      </c>
      <c r="M417" s="85">
        <f t="shared" si="113"/>
        <v>750</v>
      </c>
      <c r="N417" s="85">
        <f t="shared" si="113"/>
        <v>755</v>
      </c>
      <c r="O417" s="26">
        <f t="shared" si="113"/>
        <v>2212</v>
      </c>
      <c r="P417" s="26">
        <f t="shared" si="113"/>
        <v>0</v>
      </c>
      <c r="Q417" s="26">
        <f t="shared" si="113"/>
        <v>0</v>
      </c>
      <c r="R417" s="26">
        <f t="shared" si="113"/>
        <v>0</v>
      </c>
      <c r="S417" s="26">
        <f t="shared" si="113"/>
        <v>0</v>
      </c>
      <c r="T417" s="26">
        <f t="shared" si="113"/>
        <v>7378</v>
      </c>
    </row>
    <row r="420" spans="3:20" ht="15.75" thickBot="1" x14ac:dyDescent="0.3"/>
    <row r="421" spans="3:20" ht="15.75" x14ac:dyDescent="0.25">
      <c r="C421" s="111" t="s">
        <v>143</v>
      </c>
      <c r="D421" s="112"/>
      <c r="E421" s="112"/>
      <c r="F421" s="112"/>
      <c r="G421" s="112"/>
      <c r="H421" s="112"/>
      <c r="I421" s="112"/>
      <c r="J421" s="112"/>
      <c r="K421" s="112"/>
      <c r="L421" s="112"/>
      <c r="M421" s="112"/>
      <c r="N421" s="112"/>
      <c r="O421" s="112"/>
      <c r="P421" s="112"/>
      <c r="Q421" s="112"/>
      <c r="R421" s="112"/>
      <c r="S421" s="112"/>
      <c r="T421" s="113"/>
    </row>
    <row r="422" spans="3:20" ht="15.75" x14ac:dyDescent="0.25">
      <c r="C422" s="106" t="s">
        <v>61</v>
      </c>
      <c r="D422" s="108" t="s">
        <v>2</v>
      </c>
      <c r="E422" s="108"/>
      <c r="F422" s="108"/>
      <c r="G422" s="108"/>
      <c r="H422" s="108" t="s">
        <v>3</v>
      </c>
      <c r="I422" s="108"/>
      <c r="J422" s="108"/>
      <c r="K422" s="108"/>
      <c r="L422" s="117" t="s">
        <v>4</v>
      </c>
      <c r="M422" s="117"/>
      <c r="N422" s="117"/>
      <c r="O422" s="117"/>
      <c r="P422" s="108" t="s">
        <v>5</v>
      </c>
      <c r="Q422" s="108"/>
      <c r="R422" s="108"/>
      <c r="S422" s="108"/>
      <c r="T422" s="109" t="s">
        <v>6</v>
      </c>
    </row>
    <row r="423" spans="3:20" ht="16.5" thickBot="1" x14ac:dyDescent="0.3">
      <c r="C423" s="107"/>
      <c r="D423" s="40" t="s">
        <v>7</v>
      </c>
      <c r="E423" s="40" t="s">
        <v>8</v>
      </c>
      <c r="F423" s="40" t="s">
        <v>9</v>
      </c>
      <c r="G423" s="40" t="s">
        <v>10</v>
      </c>
      <c r="H423" s="40" t="s">
        <v>11</v>
      </c>
      <c r="I423" s="40" t="s">
        <v>12</v>
      </c>
      <c r="J423" s="40" t="s">
        <v>13</v>
      </c>
      <c r="K423" s="40" t="s">
        <v>14</v>
      </c>
      <c r="L423" s="90" t="s">
        <v>15</v>
      </c>
      <c r="M423" s="90" t="s">
        <v>16</v>
      </c>
      <c r="N423" s="90" t="s">
        <v>17</v>
      </c>
      <c r="O423" s="90" t="s">
        <v>18</v>
      </c>
      <c r="P423" s="40" t="s">
        <v>19</v>
      </c>
      <c r="Q423" s="40" t="s">
        <v>20</v>
      </c>
      <c r="R423" s="40" t="s">
        <v>21</v>
      </c>
      <c r="S423" s="40" t="s">
        <v>22</v>
      </c>
      <c r="T423" s="110"/>
    </row>
    <row r="424" spans="3:20" ht="15.75" x14ac:dyDescent="0.25">
      <c r="C424" s="4" t="s">
        <v>26</v>
      </c>
      <c r="D424" s="25"/>
      <c r="E424" s="25"/>
      <c r="F424" s="25"/>
      <c r="G424" s="26"/>
      <c r="H424" s="25"/>
      <c r="I424" s="20"/>
      <c r="J424" s="20"/>
      <c r="K424" s="26"/>
      <c r="L424" s="20">
        <v>0</v>
      </c>
      <c r="M424" s="20">
        <v>0</v>
      </c>
      <c r="N424" s="20">
        <v>0</v>
      </c>
      <c r="O424" s="26">
        <f>SUM(L424:N424)</f>
        <v>0</v>
      </c>
      <c r="P424" s="101"/>
      <c r="Q424" s="101"/>
      <c r="R424" s="101"/>
      <c r="S424" s="101"/>
      <c r="T424" s="26">
        <f>G424+K424+O424+S424</f>
        <v>0</v>
      </c>
    </row>
    <row r="425" spans="3:20" ht="15.75" x14ac:dyDescent="0.25">
      <c r="C425" s="4" t="s">
        <v>51</v>
      </c>
      <c r="D425" s="25"/>
      <c r="E425" s="25"/>
      <c r="F425" s="25"/>
      <c r="G425" s="26"/>
      <c r="H425" s="47"/>
      <c r="I425" s="20"/>
      <c r="J425" s="20"/>
      <c r="K425" s="26"/>
      <c r="L425" s="27">
        <v>18</v>
      </c>
      <c r="M425" s="27">
        <v>11</v>
      </c>
      <c r="N425" s="27">
        <v>9</v>
      </c>
      <c r="O425" s="26">
        <f t="shared" ref="O425:O428" si="114">SUM(L425:N425)</f>
        <v>38</v>
      </c>
      <c r="P425" s="101"/>
      <c r="Q425" s="101"/>
      <c r="R425" s="101"/>
      <c r="S425" s="101"/>
      <c r="T425" s="26">
        <f>G425+K425+O425+S425</f>
        <v>38</v>
      </c>
    </row>
    <row r="426" spans="3:20" ht="15.75" x14ac:dyDescent="0.25">
      <c r="C426" s="4" t="s">
        <v>52</v>
      </c>
      <c r="D426" s="25"/>
      <c r="E426" s="25"/>
      <c r="F426" s="25"/>
      <c r="G426" s="26"/>
      <c r="H426" s="25"/>
      <c r="I426" s="25"/>
      <c r="J426" s="25"/>
      <c r="K426" s="26"/>
      <c r="L426" s="20">
        <v>4</v>
      </c>
      <c r="M426" s="20">
        <v>2</v>
      </c>
      <c r="N426" s="20">
        <v>0</v>
      </c>
      <c r="O426" s="26">
        <f t="shared" si="114"/>
        <v>6</v>
      </c>
      <c r="P426" s="101"/>
      <c r="Q426" s="101"/>
      <c r="R426" s="101"/>
      <c r="S426" s="101"/>
      <c r="T426" s="26">
        <f>G426+K426+O426+S426</f>
        <v>6</v>
      </c>
    </row>
    <row r="427" spans="3:20" ht="15.75" x14ac:dyDescent="0.25">
      <c r="C427" s="4" t="s">
        <v>53</v>
      </c>
      <c r="D427" s="25"/>
      <c r="E427" s="25"/>
      <c r="F427" s="25"/>
      <c r="G427" s="26"/>
      <c r="H427" s="25"/>
      <c r="I427" s="25"/>
      <c r="J427" s="25"/>
      <c r="K427" s="26"/>
      <c r="L427" s="27">
        <v>1</v>
      </c>
      <c r="M427" s="27">
        <v>0</v>
      </c>
      <c r="N427" s="27">
        <v>0</v>
      </c>
      <c r="O427" s="26">
        <f t="shared" si="114"/>
        <v>1</v>
      </c>
      <c r="P427" s="102"/>
      <c r="Q427" s="102"/>
      <c r="R427" s="102"/>
      <c r="S427" s="101"/>
      <c r="T427" s="26">
        <f>G427+K427+O427+S427</f>
        <v>1</v>
      </c>
    </row>
    <row r="428" spans="3:20" ht="15.75" x14ac:dyDescent="0.25">
      <c r="C428" s="4" t="s">
        <v>54</v>
      </c>
      <c r="D428" s="25"/>
      <c r="E428" s="25"/>
      <c r="F428" s="25"/>
      <c r="G428" s="26"/>
      <c r="H428" s="25"/>
      <c r="I428" s="25"/>
      <c r="J428" s="25"/>
      <c r="K428" s="26"/>
      <c r="L428" s="20">
        <v>0</v>
      </c>
      <c r="M428" s="20">
        <v>0</v>
      </c>
      <c r="N428" s="20">
        <v>0</v>
      </c>
      <c r="O428" s="26">
        <f t="shared" si="114"/>
        <v>0</v>
      </c>
      <c r="P428" s="101"/>
      <c r="Q428" s="101"/>
      <c r="R428" s="101"/>
      <c r="S428" s="101"/>
      <c r="T428" s="26">
        <f>G428+K428+O428+S428</f>
        <v>0</v>
      </c>
    </row>
    <row r="429" spans="3:20" ht="15.75" x14ac:dyDescent="0.25">
      <c r="C429" s="45" t="s">
        <v>59</v>
      </c>
      <c r="D429" s="26"/>
      <c r="E429" s="26"/>
      <c r="F429" s="26"/>
      <c r="G429" s="26"/>
      <c r="H429" s="26"/>
      <c r="I429" s="26"/>
      <c r="J429" s="26"/>
      <c r="K429" s="26"/>
      <c r="L429" s="25">
        <f>SUM(L424:L428)</f>
        <v>23</v>
      </c>
      <c r="M429" s="25">
        <f t="shared" ref="M429:O429" si="115">SUM(M424:M428)</f>
        <v>13</v>
      </c>
      <c r="N429" s="25">
        <f t="shared" si="115"/>
        <v>9</v>
      </c>
      <c r="O429" s="26">
        <f t="shared" si="115"/>
        <v>45</v>
      </c>
      <c r="P429" s="26"/>
      <c r="Q429" s="26"/>
      <c r="R429" s="26"/>
      <c r="S429" s="26"/>
      <c r="T429" s="26">
        <f>SUM(T424:T428)</f>
        <v>45</v>
      </c>
    </row>
    <row r="432" spans="3:20" ht="15.75" thickBot="1" x14ac:dyDescent="0.3"/>
    <row r="433" spans="3:20" ht="15.75" x14ac:dyDescent="0.25">
      <c r="C433" s="111" t="s">
        <v>144</v>
      </c>
      <c r="D433" s="112"/>
      <c r="E433" s="112"/>
      <c r="F433" s="112"/>
      <c r="G433" s="112"/>
      <c r="H433" s="112"/>
      <c r="I433" s="112"/>
      <c r="J433" s="112"/>
      <c r="K433" s="112"/>
      <c r="L433" s="112"/>
      <c r="M433" s="112"/>
      <c r="N433" s="112"/>
      <c r="O433" s="112"/>
      <c r="P433" s="112"/>
      <c r="Q433" s="112"/>
      <c r="R433" s="112"/>
      <c r="S433" s="112"/>
      <c r="T433" s="113"/>
    </row>
    <row r="434" spans="3:20" ht="15.75" x14ac:dyDescent="0.25">
      <c r="C434" s="106" t="s">
        <v>61</v>
      </c>
      <c r="D434" s="108" t="s">
        <v>2</v>
      </c>
      <c r="E434" s="108"/>
      <c r="F434" s="108"/>
      <c r="G434" s="108"/>
      <c r="H434" s="108" t="s">
        <v>3</v>
      </c>
      <c r="I434" s="108"/>
      <c r="J434" s="108"/>
      <c r="K434" s="108"/>
      <c r="L434" s="117" t="s">
        <v>4</v>
      </c>
      <c r="M434" s="117"/>
      <c r="N434" s="117"/>
      <c r="O434" s="117"/>
      <c r="P434" s="108" t="s">
        <v>5</v>
      </c>
      <c r="Q434" s="108"/>
      <c r="R434" s="108"/>
      <c r="S434" s="108"/>
      <c r="T434" s="109" t="s">
        <v>6</v>
      </c>
    </row>
    <row r="435" spans="3:20" ht="16.5" thickBot="1" x14ac:dyDescent="0.3">
      <c r="C435" s="107"/>
      <c r="D435" s="40" t="s">
        <v>7</v>
      </c>
      <c r="E435" s="40" t="s">
        <v>8</v>
      </c>
      <c r="F435" s="40" t="s">
        <v>9</v>
      </c>
      <c r="G435" s="40" t="s">
        <v>10</v>
      </c>
      <c r="H435" s="40" t="s">
        <v>11</v>
      </c>
      <c r="I435" s="40" t="s">
        <v>12</v>
      </c>
      <c r="J435" s="40" t="s">
        <v>13</v>
      </c>
      <c r="K435" s="40" t="s">
        <v>14</v>
      </c>
      <c r="L435" s="90" t="s">
        <v>15</v>
      </c>
      <c r="M435" s="90" t="s">
        <v>16</v>
      </c>
      <c r="N435" s="90" t="s">
        <v>17</v>
      </c>
      <c r="O435" s="90" t="s">
        <v>18</v>
      </c>
      <c r="P435" s="40" t="s">
        <v>19</v>
      </c>
      <c r="Q435" s="40" t="s">
        <v>20</v>
      </c>
      <c r="R435" s="40" t="s">
        <v>21</v>
      </c>
      <c r="S435" s="40" t="s">
        <v>22</v>
      </c>
      <c r="T435" s="110"/>
    </row>
    <row r="436" spans="3:20" ht="15.75" x14ac:dyDescent="0.25">
      <c r="C436" s="4" t="s">
        <v>26</v>
      </c>
      <c r="D436" s="25"/>
      <c r="E436" s="25"/>
      <c r="F436" s="25"/>
      <c r="G436" s="26"/>
      <c r="H436" s="25"/>
      <c r="I436" s="20"/>
      <c r="J436" s="20"/>
      <c r="K436" s="26"/>
      <c r="L436" s="20">
        <v>0</v>
      </c>
      <c r="M436" s="20">
        <v>0</v>
      </c>
      <c r="N436" s="20">
        <v>0</v>
      </c>
      <c r="O436" s="26">
        <f>SUM(L436:N436)</f>
        <v>0</v>
      </c>
      <c r="P436" s="101"/>
      <c r="Q436" s="101"/>
      <c r="R436" s="101"/>
      <c r="S436" s="101"/>
      <c r="T436" s="26">
        <v>0</v>
      </c>
    </row>
    <row r="437" spans="3:20" ht="15.75" x14ac:dyDescent="0.25">
      <c r="C437" s="4" t="s">
        <v>51</v>
      </c>
      <c r="D437" s="25"/>
      <c r="E437" s="25"/>
      <c r="F437" s="25"/>
      <c r="G437" s="26"/>
      <c r="H437" s="47"/>
      <c r="I437" s="20"/>
      <c r="J437" s="20"/>
      <c r="K437" s="26"/>
      <c r="L437" s="27">
        <v>26</v>
      </c>
      <c r="M437" s="27">
        <v>20</v>
      </c>
      <c r="N437" s="27">
        <v>26</v>
      </c>
      <c r="O437" s="26">
        <f t="shared" ref="O437:O440" si="116">SUM(L437:N437)</f>
        <v>72</v>
      </c>
      <c r="P437" s="101"/>
      <c r="Q437" s="101"/>
      <c r="R437" s="101"/>
      <c r="S437" s="101"/>
      <c r="T437" s="26">
        <v>72</v>
      </c>
    </row>
    <row r="438" spans="3:20" ht="15.75" x14ac:dyDescent="0.25">
      <c r="C438" s="4" t="s">
        <v>52</v>
      </c>
      <c r="D438" s="25"/>
      <c r="E438" s="25"/>
      <c r="F438" s="25"/>
      <c r="G438" s="26"/>
      <c r="H438" s="25"/>
      <c r="I438" s="25"/>
      <c r="J438" s="25"/>
      <c r="K438" s="26"/>
      <c r="L438" s="20">
        <v>1</v>
      </c>
      <c r="M438" s="20">
        <v>2</v>
      </c>
      <c r="N438" s="20">
        <v>0</v>
      </c>
      <c r="O438" s="26">
        <f t="shared" si="116"/>
        <v>3</v>
      </c>
      <c r="P438" s="101"/>
      <c r="Q438" s="101"/>
      <c r="R438" s="101"/>
      <c r="S438" s="101"/>
      <c r="T438" s="26">
        <v>3</v>
      </c>
    </row>
    <row r="439" spans="3:20" ht="15.75" x14ac:dyDescent="0.25">
      <c r="C439" s="4" t="s">
        <v>53</v>
      </c>
      <c r="D439" s="25"/>
      <c r="E439" s="25"/>
      <c r="F439" s="25"/>
      <c r="G439" s="26"/>
      <c r="H439" s="25"/>
      <c r="I439" s="25"/>
      <c r="J439" s="25"/>
      <c r="K439" s="26"/>
      <c r="L439" s="27">
        <v>0</v>
      </c>
      <c r="M439" s="27">
        <v>1</v>
      </c>
      <c r="N439" s="27">
        <v>0</v>
      </c>
      <c r="O439" s="26">
        <f t="shared" si="116"/>
        <v>1</v>
      </c>
      <c r="P439" s="102"/>
      <c r="Q439" s="102"/>
      <c r="R439" s="102"/>
      <c r="S439" s="101"/>
      <c r="T439" s="26">
        <v>1</v>
      </c>
    </row>
    <row r="440" spans="3:20" ht="15.75" x14ac:dyDescent="0.25">
      <c r="C440" s="4" t="s">
        <v>54</v>
      </c>
      <c r="D440" s="25"/>
      <c r="E440" s="25"/>
      <c r="F440" s="25"/>
      <c r="G440" s="26"/>
      <c r="H440" s="25"/>
      <c r="I440" s="25"/>
      <c r="J440" s="25"/>
      <c r="K440" s="26"/>
      <c r="L440" s="20">
        <v>0</v>
      </c>
      <c r="M440" s="20">
        <v>0</v>
      </c>
      <c r="N440" s="20">
        <v>0</v>
      </c>
      <c r="O440" s="26">
        <f t="shared" si="116"/>
        <v>0</v>
      </c>
      <c r="P440" s="101"/>
      <c r="Q440" s="101"/>
      <c r="R440" s="101"/>
      <c r="S440" s="101"/>
      <c r="T440" s="26">
        <v>0</v>
      </c>
    </row>
    <row r="441" spans="3:20" ht="15.75" x14ac:dyDescent="0.25">
      <c r="C441" s="45" t="s">
        <v>59</v>
      </c>
      <c r="D441" s="26"/>
      <c r="E441" s="26"/>
      <c r="F441" s="26"/>
      <c r="G441" s="26"/>
      <c r="H441" s="26"/>
      <c r="I441" s="26"/>
      <c r="J441" s="26"/>
      <c r="K441" s="26"/>
      <c r="L441" s="26">
        <f>SUM(L436:L440)</f>
        <v>27</v>
      </c>
      <c r="M441" s="26">
        <f t="shared" ref="M441:O441" si="117">SUM(M436:M440)</f>
        <v>23</v>
      </c>
      <c r="N441" s="26">
        <f t="shared" si="117"/>
        <v>26</v>
      </c>
      <c r="O441" s="26">
        <f t="shared" si="117"/>
        <v>76</v>
      </c>
      <c r="P441" s="26"/>
      <c r="Q441" s="26"/>
      <c r="R441" s="26"/>
      <c r="S441" s="26"/>
      <c r="T441" s="26">
        <f>SUM(T436:T440)</f>
        <v>76</v>
      </c>
    </row>
    <row r="444" spans="3:20" ht="15.75" thickBot="1" x14ac:dyDescent="0.3"/>
    <row r="445" spans="3:20" ht="15.75" x14ac:dyDescent="0.25">
      <c r="C445" s="111" t="s">
        <v>145</v>
      </c>
      <c r="D445" s="112"/>
      <c r="E445" s="112"/>
      <c r="F445" s="112"/>
      <c r="G445" s="112"/>
      <c r="H445" s="112"/>
      <c r="I445" s="112"/>
      <c r="J445" s="112"/>
      <c r="K445" s="112"/>
      <c r="L445" s="112"/>
      <c r="M445" s="112"/>
      <c r="N445" s="112"/>
      <c r="O445" s="112"/>
      <c r="P445" s="112"/>
      <c r="Q445" s="112"/>
      <c r="R445" s="112"/>
      <c r="S445" s="112"/>
      <c r="T445" s="113"/>
    </row>
    <row r="446" spans="3:20" ht="15.75" x14ac:dyDescent="0.25">
      <c r="C446" s="106" t="s">
        <v>61</v>
      </c>
      <c r="D446" s="108" t="s">
        <v>2</v>
      </c>
      <c r="E446" s="108"/>
      <c r="F446" s="108"/>
      <c r="G446" s="108"/>
      <c r="H446" s="108" t="s">
        <v>3</v>
      </c>
      <c r="I446" s="108"/>
      <c r="J446" s="108"/>
      <c r="K446" s="108"/>
      <c r="L446" s="117" t="s">
        <v>4</v>
      </c>
      <c r="M446" s="117"/>
      <c r="N446" s="117"/>
      <c r="O446" s="117"/>
      <c r="P446" s="108" t="s">
        <v>5</v>
      </c>
      <c r="Q446" s="108"/>
      <c r="R446" s="108"/>
      <c r="S446" s="108"/>
      <c r="T446" s="109" t="s">
        <v>6</v>
      </c>
    </row>
    <row r="447" spans="3:20" ht="16.5" thickBot="1" x14ac:dyDescent="0.3">
      <c r="C447" s="107"/>
      <c r="D447" s="40" t="s">
        <v>7</v>
      </c>
      <c r="E447" s="40" t="s">
        <v>8</v>
      </c>
      <c r="F447" s="40" t="s">
        <v>9</v>
      </c>
      <c r="G447" s="40" t="s">
        <v>10</v>
      </c>
      <c r="H447" s="40" t="s">
        <v>11</v>
      </c>
      <c r="I447" s="40" t="s">
        <v>12</v>
      </c>
      <c r="J447" s="40" t="s">
        <v>13</v>
      </c>
      <c r="K447" s="40" t="s">
        <v>14</v>
      </c>
      <c r="L447" s="90" t="s">
        <v>15</v>
      </c>
      <c r="M447" s="90" t="s">
        <v>16</v>
      </c>
      <c r="N447" s="90" t="s">
        <v>17</v>
      </c>
      <c r="O447" s="90" t="s">
        <v>18</v>
      </c>
      <c r="P447" s="40" t="s">
        <v>19</v>
      </c>
      <c r="Q447" s="40" t="s">
        <v>20</v>
      </c>
      <c r="R447" s="40" t="s">
        <v>21</v>
      </c>
      <c r="S447" s="40" t="s">
        <v>22</v>
      </c>
      <c r="T447" s="110"/>
    </row>
    <row r="448" spans="3:20" ht="15.75" x14ac:dyDescent="0.25">
      <c r="C448" s="4" t="s">
        <v>26</v>
      </c>
      <c r="D448" s="25"/>
      <c r="E448" s="25"/>
      <c r="F448" s="25"/>
      <c r="G448" s="26"/>
      <c r="H448" s="25"/>
      <c r="I448" s="20"/>
      <c r="J448" s="20"/>
      <c r="K448" s="26"/>
      <c r="L448" s="20"/>
      <c r="M448" s="20"/>
      <c r="N448" s="20">
        <v>5</v>
      </c>
      <c r="O448" s="26">
        <f>SUM(L448:N448)</f>
        <v>5</v>
      </c>
      <c r="P448" s="101"/>
      <c r="Q448" s="101"/>
      <c r="R448" s="101"/>
      <c r="S448" s="101"/>
      <c r="T448" s="26">
        <v>5</v>
      </c>
    </row>
    <row r="449" spans="3:20" ht="15.75" x14ac:dyDescent="0.25">
      <c r="C449" s="4" t="s">
        <v>51</v>
      </c>
      <c r="D449" s="25"/>
      <c r="E449" s="25"/>
      <c r="F449" s="25"/>
      <c r="G449" s="26"/>
      <c r="H449" s="47"/>
      <c r="I449" s="20"/>
      <c r="J449" s="20"/>
      <c r="K449" s="26"/>
      <c r="L449" s="27"/>
      <c r="M449" s="27"/>
      <c r="N449" s="27">
        <v>46</v>
      </c>
      <c r="O449" s="26">
        <f t="shared" ref="O449:O452" si="118">SUM(L449:N449)</f>
        <v>46</v>
      </c>
      <c r="P449" s="101"/>
      <c r="Q449" s="101"/>
      <c r="R449" s="101"/>
      <c r="S449" s="101"/>
      <c r="T449" s="26">
        <v>46</v>
      </c>
    </row>
    <row r="450" spans="3:20" ht="15.75" x14ac:dyDescent="0.25">
      <c r="C450" s="4" t="s">
        <v>52</v>
      </c>
      <c r="D450" s="25"/>
      <c r="E450" s="25"/>
      <c r="F450" s="25"/>
      <c r="G450" s="26"/>
      <c r="H450" s="25"/>
      <c r="I450" s="25"/>
      <c r="J450" s="25"/>
      <c r="K450" s="26"/>
      <c r="L450" s="20"/>
      <c r="M450" s="20"/>
      <c r="N450" s="20">
        <v>7</v>
      </c>
      <c r="O450" s="26">
        <f t="shared" si="118"/>
        <v>7</v>
      </c>
      <c r="P450" s="101"/>
      <c r="Q450" s="101"/>
      <c r="R450" s="101"/>
      <c r="S450" s="101"/>
      <c r="T450" s="26">
        <v>7</v>
      </c>
    </row>
    <row r="451" spans="3:20" ht="15.75" x14ac:dyDescent="0.25">
      <c r="C451" s="4" t="s">
        <v>53</v>
      </c>
      <c r="D451" s="25"/>
      <c r="E451" s="25"/>
      <c r="F451" s="25"/>
      <c r="G451" s="26"/>
      <c r="H451" s="25"/>
      <c r="I451" s="25"/>
      <c r="J451" s="25"/>
      <c r="K451" s="26"/>
      <c r="L451" s="27"/>
      <c r="M451" s="27"/>
      <c r="N451" s="27">
        <v>3</v>
      </c>
      <c r="O451" s="26">
        <f t="shared" si="118"/>
        <v>3</v>
      </c>
      <c r="P451" s="102"/>
      <c r="Q451" s="102"/>
      <c r="R451" s="102"/>
      <c r="S451" s="101"/>
      <c r="T451" s="26">
        <v>3</v>
      </c>
    </row>
    <row r="452" spans="3:20" ht="15.75" x14ac:dyDescent="0.25">
      <c r="C452" s="4" t="s">
        <v>54</v>
      </c>
      <c r="D452" s="25"/>
      <c r="E452" s="25"/>
      <c r="F452" s="25"/>
      <c r="G452" s="26"/>
      <c r="H452" s="25"/>
      <c r="I452" s="25"/>
      <c r="J452" s="25"/>
      <c r="K452" s="26"/>
      <c r="L452" s="20"/>
      <c r="M452" s="20"/>
      <c r="N452" s="20">
        <v>0</v>
      </c>
      <c r="O452" s="26">
        <f t="shared" si="118"/>
        <v>0</v>
      </c>
      <c r="P452" s="101"/>
      <c r="Q452" s="101"/>
      <c r="R452" s="101"/>
      <c r="S452" s="101"/>
      <c r="T452" s="26">
        <v>0</v>
      </c>
    </row>
    <row r="453" spans="3:20" ht="15.75" x14ac:dyDescent="0.25">
      <c r="C453" s="45" t="s">
        <v>59</v>
      </c>
      <c r="D453" s="26"/>
      <c r="E453" s="26"/>
      <c r="F453" s="26"/>
      <c r="G453" s="26"/>
      <c r="H453" s="26"/>
      <c r="I453" s="26"/>
      <c r="J453" s="26"/>
      <c r="K453" s="26"/>
      <c r="L453" s="26">
        <f>SUM(L448:L452)</f>
        <v>0</v>
      </c>
      <c r="M453" s="26">
        <f t="shared" ref="M453:O453" si="119">SUM(M448:M452)</f>
        <v>0</v>
      </c>
      <c r="N453" s="26">
        <f t="shared" si="119"/>
        <v>61</v>
      </c>
      <c r="O453" s="26">
        <f t="shared" si="119"/>
        <v>61</v>
      </c>
      <c r="P453" s="26"/>
      <c r="Q453" s="26"/>
      <c r="R453" s="26"/>
      <c r="S453" s="26"/>
      <c r="T453" s="26">
        <f>SUM(T448:T452)</f>
        <v>61</v>
      </c>
    </row>
    <row r="734" spans="4:20" x14ac:dyDescent="0.25">
      <c r="D734" s="6"/>
      <c r="E734" s="6"/>
      <c r="F734" s="6"/>
      <c r="G734" s="9"/>
      <c r="H734" s="6"/>
      <c r="I734" s="6"/>
      <c r="J734" s="6"/>
      <c r="K734" s="9"/>
      <c r="L734" s="6"/>
      <c r="M734" s="6"/>
      <c r="N734" s="6"/>
      <c r="O734" s="9"/>
      <c r="P734" s="19"/>
      <c r="Q734" s="19"/>
      <c r="R734" s="19"/>
      <c r="S734" s="74"/>
      <c r="T734" s="74"/>
    </row>
    <row r="735" spans="4:20" x14ac:dyDescent="0.25">
      <c r="D735" s="6"/>
      <c r="E735" s="6"/>
      <c r="F735" s="6"/>
      <c r="G735" s="9"/>
      <c r="H735" s="6"/>
      <c r="I735" s="6"/>
      <c r="J735" s="6"/>
      <c r="K735" s="9"/>
      <c r="L735" s="6"/>
      <c r="M735" s="6"/>
      <c r="N735" s="6"/>
      <c r="O735" s="9"/>
      <c r="P735" s="19"/>
      <c r="Q735" s="19"/>
      <c r="R735" s="19"/>
      <c r="S735" s="74"/>
      <c r="T735" s="74"/>
    </row>
    <row r="736" spans="4:20" x14ac:dyDescent="0.25">
      <c r="D736" s="6"/>
      <c r="E736" s="6"/>
      <c r="F736" s="6"/>
      <c r="G736" s="9"/>
      <c r="H736" s="6"/>
      <c r="I736" s="6"/>
      <c r="J736" s="6"/>
      <c r="K736" s="9"/>
      <c r="L736" s="6"/>
      <c r="M736" s="6"/>
      <c r="N736" s="6"/>
      <c r="O736" s="9"/>
      <c r="P736" s="19"/>
      <c r="Q736" s="19"/>
      <c r="R736" s="19"/>
      <c r="S736" s="74"/>
      <c r="T736" s="74"/>
    </row>
    <row r="737" spans="4:20" x14ac:dyDescent="0.25">
      <c r="D737" s="6"/>
      <c r="E737" s="6"/>
      <c r="F737" s="6"/>
      <c r="G737" s="9"/>
      <c r="H737" s="6"/>
      <c r="I737" s="6"/>
      <c r="J737" s="6"/>
      <c r="K737" s="9"/>
      <c r="L737" s="6"/>
      <c r="M737" s="6"/>
      <c r="N737" s="6"/>
      <c r="O737" s="9"/>
      <c r="P737" s="19"/>
      <c r="Q737" s="19"/>
      <c r="R737" s="19"/>
      <c r="S737" s="74"/>
      <c r="T737" s="74"/>
    </row>
    <row r="738" spans="4:20" x14ac:dyDescent="0.25">
      <c r="D738" s="6"/>
      <c r="E738" s="6"/>
      <c r="F738" s="6"/>
      <c r="G738" s="9"/>
      <c r="H738" s="6"/>
      <c r="I738" s="6"/>
      <c r="J738" s="6"/>
      <c r="K738" s="9"/>
      <c r="L738" s="6"/>
      <c r="M738" s="6"/>
      <c r="N738" s="6"/>
      <c r="O738" s="9"/>
      <c r="P738" s="19"/>
      <c r="Q738" s="19"/>
      <c r="R738" s="19"/>
      <c r="S738" s="74"/>
      <c r="T738" s="74"/>
    </row>
    <row r="739" spans="4:20" x14ac:dyDescent="0.25">
      <c r="D739" s="6"/>
      <c r="E739" s="6"/>
      <c r="F739" s="6"/>
      <c r="G739" s="9"/>
      <c r="H739" s="6"/>
      <c r="I739" s="6"/>
      <c r="J739" s="6"/>
      <c r="K739" s="9"/>
      <c r="L739" s="6"/>
      <c r="M739" s="6"/>
      <c r="N739" s="6"/>
      <c r="O739" s="9"/>
      <c r="P739" s="19"/>
      <c r="Q739" s="19"/>
      <c r="R739" s="19"/>
      <c r="S739" s="74"/>
      <c r="T739" s="74"/>
    </row>
    <row r="740" spans="4:20" x14ac:dyDescent="0.25">
      <c r="D740" s="6"/>
      <c r="E740" s="6"/>
      <c r="F740" s="6"/>
      <c r="G740" s="9"/>
      <c r="H740" s="6"/>
      <c r="I740" s="6"/>
      <c r="J740" s="6"/>
      <c r="K740" s="9"/>
      <c r="L740" s="6"/>
      <c r="M740" s="6"/>
      <c r="N740" s="6"/>
      <c r="O740" s="9"/>
      <c r="P740" s="19"/>
      <c r="Q740" s="19"/>
      <c r="R740" s="19"/>
      <c r="S740" s="74"/>
      <c r="T740" s="74"/>
    </row>
    <row r="741" spans="4:20" x14ac:dyDescent="0.25">
      <c r="D741" s="6"/>
      <c r="E741" s="6"/>
      <c r="F741" s="6"/>
      <c r="G741" s="9"/>
      <c r="H741" s="6"/>
      <c r="I741" s="6"/>
      <c r="J741" s="6"/>
      <c r="K741" s="9"/>
      <c r="L741" s="6"/>
      <c r="M741" s="6"/>
      <c r="N741" s="6"/>
      <c r="O741" s="9"/>
      <c r="P741" s="19"/>
      <c r="Q741" s="19"/>
      <c r="R741" s="19"/>
      <c r="S741" s="74"/>
      <c r="T741" s="74"/>
    </row>
    <row r="742" spans="4:20" x14ac:dyDescent="0.25">
      <c r="D742" s="6"/>
      <c r="E742" s="6"/>
      <c r="F742" s="6"/>
      <c r="G742" s="9"/>
      <c r="H742" s="6"/>
      <c r="I742" s="6"/>
      <c r="J742" s="6"/>
      <c r="K742" s="9"/>
      <c r="L742" s="6"/>
      <c r="M742" s="6"/>
      <c r="N742" s="6"/>
      <c r="O742" s="9"/>
      <c r="P742" s="19"/>
      <c r="Q742" s="19"/>
      <c r="R742" s="19"/>
      <c r="S742" s="74"/>
      <c r="T742" s="74"/>
    </row>
    <row r="743" spans="4:20" x14ac:dyDescent="0.25">
      <c r="D743" s="6"/>
      <c r="E743" s="6"/>
      <c r="F743" s="6"/>
      <c r="G743" s="9"/>
      <c r="H743" s="6"/>
      <c r="I743" s="6"/>
      <c r="J743" s="6"/>
      <c r="K743" s="9"/>
      <c r="L743" s="6"/>
      <c r="M743" s="6"/>
      <c r="N743" s="6"/>
      <c r="O743" s="9"/>
      <c r="P743" s="19"/>
      <c r="Q743" s="19"/>
      <c r="R743" s="19"/>
      <c r="S743" s="74"/>
      <c r="T743" s="74"/>
    </row>
    <row r="744" spans="4:20" x14ac:dyDescent="0.25">
      <c r="D744" s="6"/>
      <c r="E744" s="6"/>
      <c r="F744" s="6"/>
      <c r="G744" s="9"/>
      <c r="H744" s="6"/>
      <c r="I744" s="6"/>
      <c r="J744" s="6"/>
      <c r="K744" s="9"/>
      <c r="L744" s="6"/>
      <c r="M744" s="6"/>
      <c r="N744" s="6"/>
      <c r="O744" s="9"/>
      <c r="P744" s="19"/>
      <c r="Q744" s="19"/>
      <c r="R744" s="19"/>
      <c r="S744" s="74"/>
      <c r="T744" s="74"/>
    </row>
    <row r="745" spans="4:20" x14ac:dyDescent="0.25">
      <c r="D745" s="6"/>
      <c r="E745" s="6"/>
      <c r="F745" s="6"/>
      <c r="G745" s="9"/>
      <c r="H745" s="6"/>
      <c r="I745" s="6"/>
      <c r="J745" s="6"/>
      <c r="K745" s="9"/>
      <c r="L745" s="6"/>
      <c r="M745" s="6"/>
      <c r="N745" s="6"/>
      <c r="O745" s="9"/>
      <c r="P745" s="19"/>
      <c r="Q745" s="19"/>
      <c r="R745" s="19"/>
      <c r="S745" s="74"/>
      <c r="T745" s="74"/>
    </row>
    <row r="746" spans="4:20" x14ac:dyDescent="0.25">
      <c r="D746" s="6"/>
      <c r="E746" s="6"/>
      <c r="F746" s="6"/>
      <c r="G746" s="9"/>
      <c r="H746" s="6"/>
      <c r="I746" s="6"/>
      <c r="J746" s="6"/>
      <c r="K746" s="9"/>
      <c r="L746" s="6"/>
      <c r="M746" s="6"/>
      <c r="N746" s="6"/>
      <c r="O746" s="9"/>
      <c r="P746" s="19"/>
      <c r="Q746" s="19"/>
      <c r="R746" s="19"/>
      <c r="S746" s="74"/>
      <c r="T746" s="74"/>
    </row>
    <row r="747" spans="4:20" x14ac:dyDescent="0.25">
      <c r="D747" s="6"/>
      <c r="E747" s="6"/>
      <c r="F747" s="6"/>
      <c r="G747" s="9"/>
      <c r="H747" s="6"/>
      <c r="I747" s="6"/>
      <c r="J747" s="6"/>
      <c r="K747" s="9"/>
      <c r="L747" s="6"/>
      <c r="M747" s="6"/>
      <c r="N747" s="6"/>
      <c r="O747" s="9"/>
      <c r="P747" s="19"/>
      <c r="Q747" s="19"/>
      <c r="R747" s="19"/>
      <c r="S747" s="74"/>
      <c r="T747" s="74"/>
    </row>
    <row r="748" spans="4:20" x14ac:dyDescent="0.25">
      <c r="D748" s="6"/>
      <c r="E748" s="6"/>
      <c r="F748" s="6"/>
      <c r="G748" s="9"/>
      <c r="H748" s="6"/>
      <c r="I748" s="6"/>
      <c r="J748" s="6"/>
      <c r="K748" s="9"/>
      <c r="L748" s="6"/>
      <c r="M748" s="6"/>
      <c r="N748" s="6"/>
      <c r="O748" s="9"/>
      <c r="P748" s="19"/>
      <c r="Q748" s="19"/>
      <c r="R748" s="19"/>
      <c r="S748" s="74"/>
      <c r="T748" s="74"/>
    </row>
    <row r="749" spans="4:20" x14ac:dyDescent="0.25">
      <c r="D749" s="6"/>
      <c r="E749" s="6"/>
      <c r="F749" s="6"/>
      <c r="G749" s="9"/>
      <c r="H749" s="6"/>
      <c r="I749" s="6"/>
      <c r="J749" s="6"/>
      <c r="K749" s="9"/>
      <c r="L749" s="6"/>
      <c r="M749" s="6"/>
      <c r="N749" s="6"/>
      <c r="O749" s="9"/>
      <c r="P749" s="19"/>
      <c r="Q749" s="19"/>
      <c r="R749" s="19"/>
      <c r="S749" s="74"/>
      <c r="T749" s="74"/>
    </row>
    <row r="750" spans="4:20" x14ac:dyDescent="0.25">
      <c r="D750" s="6"/>
      <c r="E750" s="6"/>
      <c r="F750" s="6"/>
      <c r="G750" s="9"/>
      <c r="H750" s="6"/>
      <c r="I750" s="6"/>
      <c r="J750" s="6"/>
      <c r="K750" s="9"/>
      <c r="L750" s="6"/>
      <c r="M750" s="6"/>
      <c r="N750" s="6"/>
      <c r="O750" s="9"/>
      <c r="P750" s="19"/>
      <c r="Q750" s="19"/>
      <c r="R750" s="19"/>
      <c r="S750" s="74"/>
      <c r="T750" s="74"/>
    </row>
    <row r="751" spans="4:20" x14ac:dyDescent="0.25">
      <c r="D751" s="6"/>
      <c r="E751" s="6"/>
      <c r="F751" s="6"/>
      <c r="G751" s="9"/>
      <c r="H751" s="6"/>
      <c r="I751" s="6"/>
      <c r="J751" s="6"/>
      <c r="K751" s="9"/>
      <c r="L751" s="6"/>
      <c r="M751" s="6"/>
      <c r="N751" s="6"/>
      <c r="O751" s="9"/>
      <c r="P751" s="19"/>
      <c r="Q751" s="19"/>
      <c r="R751" s="19"/>
      <c r="S751" s="74"/>
      <c r="T751" s="74"/>
    </row>
    <row r="752" spans="4:20" x14ac:dyDescent="0.25">
      <c r="D752" s="6"/>
      <c r="E752" s="6"/>
      <c r="F752" s="6"/>
      <c r="G752" s="9"/>
      <c r="H752" s="6"/>
      <c r="I752" s="6"/>
      <c r="J752" s="6"/>
      <c r="K752" s="9"/>
      <c r="L752" s="6"/>
      <c r="M752" s="6"/>
      <c r="N752" s="6"/>
      <c r="O752" s="9"/>
      <c r="P752" s="19"/>
      <c r="Q752" s="19"/>
      <c r="R752" s="19"/>
      <c r="S752" s="74"/>
      <c r="T752" s="74"/>
    </row>
    <row r="753" spans="4:20" x14ac:dyDescent="0.25">
      <c r="D753" s="6"/>
      <c r="E753" s="6"/>
      <c r="F753" s="6"/>
      <c r="G753" s="9"/>
      <c r="H753" s="6"/>
      <c r="I753" s="6"/>
      <c r="J753" s="6"/>
      <c r="K753" s="9"/>
      <c r="L753" s="6"/>
      <c r="M753" s="6"/>
      <c r="N753" s="6"/>
      <c r="O753" s="9"/>
      <c r="P753" s="19"/>
      <c r="Q753" s="19"/>
      <c r="R753" s="19"/>
      <c r="S753" s="74"/>
      <c r="T753" s="74"/>
    </row>
    <row r="754" spans="4:20" x14ac:dyDescent="0.25">
      <c r="D754" s="6"/>
      <c r="E754" s="6"/>
      <c r="F754" s="6"/>
      <c r="G754" s="9"/>
      <c r="H754" s="6"/>
      <c r="I754" s="6"/>
      <c r="J754" s="6"/>
      <c r="K754" s="9"/>
      <c r="L754" s="6"/>
      <c r="M754" s="6"/>
      <c r="N754" s="6"/>
      <c r="O754" s="9"/>
      <c r="P754" s="19"/>
      <c r="Q754" s="19"/>
      <c r="R754" s="19"/>
      <c r="S754" s="74"/>
      <c r="T754" s="74"/>
    </row>
    <row r="755" spans="4:20" x14ac:dyDescent="0.25">
      <c r="D755" s="6"/>
      <c r="E755" s="6"/>
      <c r="F755" s="6"/>
      <c r="G755" s="9"/>
      <c r="H755" s="6"/>
      <c r="I755" s="6"/>
      <c r="J755" s="6"/>
      <c r="K755" s="9"/>
      <c r="L755" s="6"/>
      <c r="M755" s="6"/>
      <c r="N755" s="6"/>
      <c r="O755" s="9"/>
      <c r="P755" s="19"/>
      <c r="Q755" s="19"/>
      <c r="R755" s="19"/>
      <c r="S755" s="74"/>
      <c r="T755" s="74"/>
    </row>
    <row r="756" spans="4:20" x14ac:dyDescent="0.25">
      <c r="D756" s="6"/>
      <c r="E756" s="6"/>
      <c r="F756" s="6"/>
      <c r="G756" s="9"/>
      <c r="H756" s="6"/>
      <c r="I756" s="6"/>
      <c r="J756" s="6"/>
      <c r="K756" s="9"/>
      <c r="L756" s="6"/>
      <c r="M756" s="6"/>
      <c r="N756" s="6"/>
      <c r="O756" s="9"/>
      <c r="P756" s="19"/>
      <c r="Q756" s="19"/>
      <c r="R756" s="19"/>
      <c r="S756" s="74"/>
      <c r="T756" s="74"/>
    </row>
    <row r="757" spans="4:20" x14ac:dyDescent="0.25">
      <c r="D757" s="6"/>
      <c r="E757" s="6"/>
      <c r="F757" s="6"/>
      <c r="G757" s="9"/>
      <c r="H757" s="6"/>
      <c r="I757" s="6"/>
      <c r="J757" s="6"/>
      <c r="K757" s="9"/>
      <c r="L757" s="6"/>
      <c r="M757" s="6"/>
      <c r="N757" s="6"/>
      <c r="O757" s="9"/>
      <c r="P757" s="19"/>
      <c r="Q757" s="19"/>
      <c r="R757" s="19"/>
      <c r="S757" s="74"/>
      <c r="T757" s="74"/>
    </row>
    <row r="758" spans="4:20" x14ac:dyDescent="0.25">
      <c r="D758" s="6"/>
      <c r="E758" s="6"/>
      <c r="F758" s="6"/>
      <c r="G758" s="9"/>
      <c r="H758" s="6"/>
      <c r="I758" s="6"/>
      <c r="J758" s="6"/>
      <c r="K758" s="9"/>
      <c r="L758" s="6"/>
      <c r="M758" s="6"/>
      <c r="N758" s="6"/>
      <c r="O758" s="9"/>
      <c r="P758" s="19"/>
      <c r="Q758" s="19"/>
      <c r="R758" s="19"/>
      <c r="S758" s="74"/>
      <c r="T758" s="74"/>
    </row>
    <row r="759" spans="4:20" x14ac:dyDescent="0.25">
      <c r="D759" s="6"/>
      <c r="E759" s="6"/>
      <c r="F759" s="6"/>
      <c r="G759" s="9"/>
      <c r="H759" s="6"/>
      <c r="I759" s="6"/>
      <c r="J759" s="6"/>
      <c r="K759" s="9"/>
      <c r="L759" s="6"/>
      <c r="M759" s="6"/>
      <c r="N759" s="6"/>
      <c r="O759" s="9"/>
      <c r="P759" s="19"/>
      <c r="Q759" s="19"/>
      <c r="R759" s="19"/>
      <c r="S759" s="74"/>
      <c r="T759" s="74"/>
    </row>
    <row r="760" spans="4:20" x14ac:dyDescent="0.25">
      <c r="D760" s="6"/>
      <c r="E760" s="6"/>
      <c r="F760" s="6"/>
      <c r="G760" s="9"/>
      <c r="H760" s="6"/>
      <c r="I760" s="6"/>
      <c r="J760" s="6"/>
      <c r="K760" s="9"/>
      <c r="L760" s="6"/>
      <c r="M760" s="6"/>
      <c r="N760" s="6"/>
      <c r="O760" s="9"/>
      <c r="P760" s="19"/>
      <c r="Q760" s="19"/>
      <c r="R760" s="19"/>
      <c r="S760" s="74"/>
      <c r="T760" s="74"/>
    </row>
    <row r="761" spans="4:20" x14ac:dyDescent="0.25">
      <c r="D761" s="6"/>
      <c r="E761" s="6"/>
      <c r="F761" s="6"/>
      <c r="G761" s="9"/>
      <c r="H761" s="6"/>
      <c r="I761" s="6"/>
      <c r="J761" s="6"/>
      <c r="K761" s="9"/>
      <c r="L761" s="6"/>
      <c r="M761" s="6"/>
      <c r="N761" s="6"/>
      <c r="O761" s="9"/>
      <c r="P761" s="19"/>
      <c r="Q761" s="19"/>
      <c r="R761" s="19"/>
      <c r="S761" s="74"/>
      <c r="T761" s="74"/>
    </row>
    <row r="762" spans="4:20" x14ac:dyDescent="0.25">
      <c r="D762" s="6"/>
      <c r="E762" s="6"/>
      <c r="F762" s="6"/>
      <c r="G762" s="9"/>
      <c r="H762" s="6"/>
      <c r="I762" s="6"/>
      <c r="J762" s="6"/>
      <c r="K762" s="9"/>
      <c r="L762" s="6"/>
      <c r="M762" s="6"/>
      <c r="N762" s="6"/>
      <c r="O762" s="9"/>
      <c r="P762" s="19"/>
      <c r="Q762" s="19"/>
      <c r="R762" s="19"/>
      <c r="S762" s="74"/>
      <c r="T762" s="74"/>
    </row>
    <row r="763" spans="4:20" x14ac:dyDescent="0.25">
      <c r="D763" s="6"/>
      <c r="E763" s="6"/>
      <c r="F763" s="6"/>
      <c r="G763" s="9"/>
      <c r="H763" s="6"/>
      <c r="I763" s="6"/>
      <c r="J763" s="6"/>
      <c r="K763" s="9"/>
      <c r="L763" s="6"/>
      <c r="M763" s="6"/>
      <c r="N763" s="6"/>
      <c r="O763" s="9"/>
      <c r="P763" s="19"/>
      <c r="Q763" s="19"/>
      <c r="R763" s="19"/>
      <c r="S763" s="74"/>
      <c r="T763" s="74"/>
    </row>
    <row r="764" spans="4:20" x14ac:dyDescent="0.25">
      <c r="D764" s="6"/>
      <c r="E764" s="6"/>
      <c r="F764" s="6"/>
      <c r="G764" s="9"/>
      <c r="H764" s="6"/>
      <c r="I764" s="6"/>
      <c r="J764" s="6"/>
      <c r="K764" s="9"/>
      <c r="L764" s="6"/>
      <c r="M764" s="6"/>
      <c r="N764" s="6"/>
      <c r="O764" s="9"/>
      <c r="P764" s="19"/>
      <c r="Q764" s="19"/>
      <c r="R764" s="19"/>
      <c r="S764" s="74"/>
      <c r="T764" s="74"/>
    </row>
    <row r="765" spans="4:20" x14ac:dyDescent="0.25">
      <c r="D765" s="6"/>
      <c r="E765" s="6"/>
      <c r="F765" s="6"/>
      <c r="G765" s="9"/>
      <c r="H765" s="6"/>
      <c r="I765" s="6"/>
      <c r="J765" s="6"/>
      <c r="K765" s="9"/>
      <c r="L765" s="6"/>
      <c r="M765" s="6"/>
      <c r="N765" s="6"/>
      <c r="O765" s="9"/>
      <c r="P765" s="19"/>
      <c r="Q765" s="19"/>
      <c r="R765" s="19"/>
      <c r="S765" s="74"/>
      <c r="T765" s="74"/>
    </row>
    <row r="766" spans="4:20" x14ac:dyDescent="0.25">
      <c r="D766" s="6"/>
      <c r="E766" s="6"/>
      <c r="F766" s="6"/>
      <c r="G766" s="9"/>
      <c r="H766" s="6"/>
      <c r="I766" s="6"/>
      <c r="J766" s="6"/>
      <c r="K766" s="9"/>
      <c r="L766" s="6"/>
      <c r="M766" s="6"/>
      <c r="N766" s="6"/>
      <c r="O766" s="9"/>
      <c r="P766" s="19"/>
      <c r="Q766" s="19"/>
      <c r="R766" s="19"/>
      <c r="S766" s="74"/>
      <c r="T766" s="74"/>
    </row>
    <row r="767" spans="4:20" x14ac:dyDescent="0.25">
      <c r="D767" s="6"/>
      <c r="E767" s="6"/>
      <c r="F767" s="6"/>
      <c r="G767" s="9"/>
      <c r="H767" s="6"/>
      <c r="I767" s="6"/>
      <c r="J767" s="6"/>
      <c r="K767" s="9"/>
      <c r="L767" s="6"/>
      <c r="M767" s="6"/>
      <c r="N767" s="6"/>
      <c r="O767" s="9"/>
      <c r="P767" s="19"/>
      <c r="Q767" s="19"/>
      <c r="R767" s="19"/>
      <c r="S767" s="74"/>
      <c r="T767" s="74"/>
    </row>
    <row r="768" spans="4:20" x14ac:dyDescent="0.25">
      <c r="D768" s="6"/>
      <c r="E768" s="6"/>
      <c r="F768" s="6"/>
      <c r="G768" s="9"/>
      <c r="H768" s="6"/>
      <c r="I768" s="6"/>
      <c r="J768" s="6"/>
      <c r="K768" s="9"/>
      <c r="L768" s="6"/>
      <c r="M768" s="6"/>
      <c r="N768" s="6"/>
      <c r="O768" s="9"/>
      <c r="P768" s="19"/>
      <c r="Q768" s="19"/>
      <c r="R768" s="19"/>
      <c r="S768" s="74"/>
      <c r="T768" s="74"/>
    </row>
    <row r="769" spans="4:20" x14ac:dyDescent="0.25">
      <c r="D769" s="6"/>
      <c r="E769" s="6"/>
      <c r="F769" s="6"/>
      <c r="G769" s="9"/>
      <c r="H769" s="6"/>
      <c r="I769" s="6"/>
      <c r="J769" s="6"/>
      <c r="K769" s="9"/>
      <c r="L769" s="6"/>
      <c r="M769" s="6"/>
      <c r="N769" s="6"/>
      <c r="O769" s="9"/>
      <c r="P769" s="19"/>
      <c r="Q769" s="19"/>
      <c r="R769" s="19"/>
      <c r="S769" s="74"/>
      <c r="T769" s="74"/>
    </row>
    <row r="770" spans="4:20" x14ac:dyDescent="0.25">
      <c r="D770" s="6"/>
      <c r="E770" s="6"/>
      <c r="F770" s="6"/>
      <c r="G770" s="9"/>
      <c r="H770" s="6"/>
      <c r="I770" s="6"/>
      <c r="J770" s="6"/>
      <c r="K770" s="9"/>
      <c r="L770" s="6"/>
      <c r="M770" s="6"/>
      <c r="N770" s="6"/>
      <c r="O770" s="9"/>
      <c r="P770" s="19"/>
      <c r="Q770" s="19"/>
      <c r="R770" s="19"/>
      <c r="S770" s="74"/>
      <c r="T770" s="74"/>
    </row>
    <row r="771" spans="4:20" x14ac:dyDescent="0.25">
      <c r="D771" s="6"/>
      <c r="E771" s="6"/>
      <c r="F771" s="6"/>
      <c r="G771" s="9"/>
      <c r="H771" s="6"/>
      <c r="I771" s="6"/>
      <c r="J771" s="6"/>
      <c r="K771" s="9"/>
      <c r="L771" s="6"/>
      <c r="M771" s="6"/>
      <c r="N771" s="6"/>
      <c r="O771" s="9"/>
      <c r="P771" s="19"/>
      <c r="Q771" s="19"/>
      <c r="R771" s="19"/>
      <c r="S771" s="74"/>
      <c r="T771" s="74"/>
    </row>
    <row r="772" spans="4:20" x14ac:dyDescent="0.25">
      <c r="D772" s="6"/>
      <c r="E772" s="6"/>
      <c r="F772" s="6"/>
      <c r="G772" s="9"/>
      <c r="H772" s="6"/>
      <c r="I772" s="6"/>
      <c r="J772" s="6"/>
      <c r="K772" s="9"/>
      <c r="L772" s="6"/>
      <c r="M772" s="6"/>
      <c r="N772" s="6"/>
      <c r="O772" s="9"/>
      <c r="P772" s="19"/>
      <c r="Q772" s="19"/>
      <c r="R772" s="19"/>
      <c r="S772" s="74"/>
      <c r="T772" s="74"/>
    </row>
    <row r="773" spans="4:20" x14ac:dyDescent="0.25">
      <c r="D773" s="6"/>
      <c r="E773" s="6"/>
      <c r="F773" s="6"/>
      <c r="G773" s="9"/>
      <c r="H773" s="6"/>
      <c r="I773" s="6"/>
      <c r="J773" s="6"/>
      <c r="K773" s="9"/>
      <c r="L773" s="6"/>
      <c r="M773" s="6"/>
      <c r="N773" s="6"/>
      <c r="O773" s="9"/>
      <c r="P773" s="19"/>
      <c r="Q773" s="19"/>
      <c r="R773" s="19"/>
      <c r="S773" s="74"/>
      <c r="T773" s="74"/>
    </row>
    <row r="774" spans="4:20" x14ac:dyDescent="0.25">
      <c r="D774" s="6"/>
      <c r="E774" s="6"/>
      <c r="F774" s="6"/>
      <c r="G774" s="9"/>
      <c r="H774" s="6"/>
      <c r="I774" s="6"/>
      <c r="J774" s="6"/>
      <c r="K774" s="9"/>
      <c r="L774" s="6"/>
      <c r="M774" s="6"/>
      <c r="N774" s="6"/>
      <c r="O774" s="9"/>
      <c r="P774" s="19"/>
      <c r="Q774" s="19"/>
      <c r="R774" s="19"/>
      <c r="S774" s="74"/>
      <c r="T774" s="74"/>
    </row>
    <row r="775" spans="4:20" x14ac:dyDescent="0.25">
      <c r="D775" s="6"/>
      <c r="E775" s="6"/>
      <c r="F775" s="6"/>
      <c r="G775" s="9"/>
      <c r="H775" s="6"/>
      <c r="I775" s="6"/>
      <c r="J775" s="6"/>
      <c r="K775" s="9"/>
      <c r="L775" s="6"/>
      <c r="M775" s="6"/>
      <c r="N775" s="6"/>
      <c r="O775" s="9"/>
      <c r="P775" s="19"/>
      <c r="Q775" s="19"/>
      <c r="R775" s="19"/>
      <c r="S775" s="74"/>
      <c r="T775" s="74"/>
    </row>
    <row r="958" ht="17.25" customHeight="1" x14ac:dyDescent="0.25"/>
  </sheetData>
  <mergeCells count="168">
    <mergeCell ref="C445:T445"/>
    <mergeCell ref="C446:C447"/>
    <mergeCell ref="D446:G446"/>
    <mergeCell ref="H446:K446"/>
    <mergeCell ref="L446:O446"/>
    <mergeCell ref="P446:S446"/>
    <mergeCell ref="T446:T447"/>
    <mergeCell ref="C421:T421"/>
    <mergeCell ref="C422:C423"/>
    <mergeCell ref="D422:G422"/>
    <mergeCell ref="H422:K422"/>
    <mergeCell ref="L422:O422"/>
    <mergeCell ref="P422:S422"/>
    <mergeCell ref="T422:T423"/>
    <mergeCell ref="C433:T433"/>
    <mergeCell ref="C434:C435"/>
    <mergeCell ref="D434:G434"/>
    <mergeCell ref="H434:K434"/>
    <mergeCell ref="L434:O434"/>
    <mergeCell ref="P434:S434"/>
    <mergeCell ref="T434:T435"/>
    <mergeCell ref="C38:T38"/>
    <mergeCell ref="D39:G39"/>
    <mergeCell ref="H39:K39"/>
    <mergeCell ref="L39:O39"/>
    <mergeCell ref="P39:S39"/>
    <mergeCell ref="T39:T40"/>
    <mergeCell ref="C68:C69"/>
    <mergeCell ref="C4:T4"/>
    <mergeCell ref="T5:T6"/>
    <mergeCell ref="D5:G5"/>
    <mergeCell ref="H5:K5"/>
    <mergeCell ref="L5:O5"/>
    <mergeCell ref="P5:S5"/>
    <mergeCell ref="C5:C6"/>
    <mergeCell ref="C39:C40"/>
    <mergeCell ref="C67:T67"/>
    <mergeCell ref="C80:T80"/>
    <mergeCell ref="D81:G81"/>
    <mergeCell ref="H81:K81"/>
    <mergeCell ref="L81:O81"/>
    <mergeCell ref="P81:S81"/>
    <mergeCell ref="T81:T82"/>
    <mergeCell ref="C81:C82"/>
    <mergeCell ref="C93:C94"/>
    <mergeCell ref="D68:G68"/>
    <mergeCell ref="H68:K68"/>
    <mergeCell ref="L68:O68"/>
    <mergeCell ref="P68:S68"/>
    <mergeCell ref="T68:T69"/>
    <mergeCell ref="C104:T104"/>
    <mergeCell ref="D105:G105"/>
    <mergeCell ref="H105:K105"/>
    <mergeCell ref="L105:O105"/>
    <mergeCell ref="P105:S105"/>
    <mergeCell ref="T105:T106"/>
    <mergeCell ref="C105:C106"/>
    <mergeCell ref="C123:C124"/>
    <mergeCell ref="C92:T92"/>
    <mergeCell ref="D93:G93"/>
    <mergeCell ref="H93:K93"/>
    <mergeCell ref="L93:O93"/>
    <mergeCell ref="P93:S93"/>
    <mergeCell ref="T93:T94"/>
    <mergeCell ref="C145:T145"/>
    <mergeCell ref="D146:G146"/>
    <mergeCell ref="H146:K146"/>
    <mergeCell ref="L146:O146"/>
    <mergeCell ref="P146:S146"/>
    <mergeCell ref="T146:T147"/>
    <mergeCell ref="C146:C147"/>
    <mergeCell ref="C167:C168"/>
    <mergeCell ref="C122:T122"/>
    <mergeCell ref="D123:G123"/>
    <mergeCell ref="H123:K123"/>
    <mergeCell ref="L123:O123"/>
    <mergeCell ref="P123:S123"/>
    <mergeCell ref="T123:T124"/>
    <mergeCell ref="C188:T188"/>
    <mergeCell ref="D189:G189"/>
    <mergeCell ref="H189:K189"/>
    <mergeCell ref="L189:O189"/>
    <mergeCell ref="P189:S189"/>
    <mergeCell ref="T189:T190"/>
    <mergeCell ref="C189:C190"/>
    <mergeCell ref="C210:C211"/>
    <mergeCell ref="C166:T166"/>
    <mergeCell ref="D167:G167"/>
    <mergeCell ref="H167:K167"/>
    <mergeCell ref="L167:O167"/>
    <mergeCell ref="P167:S167"/>
    <mergeCell ref="T167:T168"/>
    <mergeCell ref="C231:T231"/>
    <mergeCell ref="D232:G232"/>
    <mergeCell ref="H232:K232"/>
    <mergeCell ref="L232:O232"/>
    <mergeCell ref="P232:S232"/>
    <mergeCell ref="T232:T233"/>
    <mergeCell ref="C232:C233"/>
    <mergeCell ref="C254:C255"/>
    <mergeCell ref="C209:T209"/>
    <mergeCell ref="D210:G210"/>
    <mergeCell ref="H210:K210"/>
    <mergeCell ref="L210:O210"/>
    <mergeCell ref="P210:S210"/>
    <mergeCell ref="T210:T211"/>
    <mergeCell ref="C273:T273"/>
    <mergeCell ref="D274:G274"/>
    <mergeCell ref="H274:K274"/>
    <mergeCell ref="L274:O274"/>
    <mergeCell ref="P274:S274"/>
    <mergeCell ref="T274:T275"/>
    <mergeCell ref="C274:C275"/>
    <mergeCell ref="C297:C298"/>
    <mergeCell ref="C253:T253"/>
    <mergeCell ref="D254:G254"/>
    <mergeCell ref="H254:K254"/>
    <mergeCell ref="L254:O254"/>
    <mergeCell ref="P254:S254"/>
    <mergeCell ref="T254:T255"/>
    <mergeCell ref="C318:T318"/>
    <mergeCell ref="D319:G319"/>
    <mergeCell ref="H319:K319"/>
    <mergeCell ref="L319:O319"/>
    <mergeCell ref="P319:S319"/>
    <mergeCell ref="T319:T320"/>
    <mergeCell ref="C319:C320"/>
    <mergeCell ref="C363:C364"/>
    <mergeCell ref="C296:T296"/>
    <mergeCell ref="D297:G297"/>
    <mergeCell ref="H297:K297"/>
    <mergeCell ref="L297:O297"/>
    <mergeCell ref="P297:S297"/>
    <mergeCell ref="T297:T298"/>
    <mergeCell ref="C340:T340"/>
    <mergeCell ref="C341:C342"/>
    <mergeCell ref="D341:G341"/>
    <mergeCell ref="H341:K341"/>
    <mergeCell ref="L341:O341"/>
    <mergeCell ref="P341:S341"/>
    <mergeCell ref="T341:T342"/>
    <mergeCell ref="C384:T384"/>
    <mergeCell ref="D385:G385"/>
    <mergeCell ref="H385:K385"/>
    <mergeCell ref="L385:O385"/>
    <mergeCell ref="P385:S385"/>
    <mergeCell ref="T385:T386"/>
    <mergeCell ref="C385:C386"/>
    <mergeCell ref="C397:T397"/>
    <mergeCell ref="C362:T362"/>
    <mergeCell ref="D363:G363"/>
    <mergeCell ref="H363:K363"/>
    <mergeCell ref="L363:O363"/>
    <mergeCell ref="P363:S363"/>
    <mergeCell ref="T363:T364"/>
    <mergeCell ref="C398:C399"/>
    <mergeCell ref="D398:G398"/>
    <mergeCell ref="H398:K398"/>
    <mergeCell ref="L398:O398"/>
    <mergeCell ref="P398:S398"/>
    <mergeCell ref="T398:T399"/>
    <mergeCell ref="C410:T410"/>
    <mergeCell ref="D411:G411"/>
    <mergeCell ref="H411:K411"/>
    <mergeCell ref="L411:O411"/>
    <mergeCell ref="P411:S411"/>
    <mergeCell ref="T411:T412"/>
    <mergeCell ref="C411:C412"/>
  </mergeCells>
  <pageMargins left="0.70866141732283472" right="0.70866141732283472" top="0.74803149606299213" bottom="0.74803149606299213" header="0.31496062992125984" footer="0.31496062992125984"/>
  <pageSetup scale="32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274"/>
  <sheetViews>
    <sheetView showGridLines="0" view="pageBreakPreview" zoomScale="69" zoomScaleNormal="50" zoomScaleSheetLayoutView="69" workbookViewId="0">
      <selection activeCell="Q74" sqref="Q74"/>
    </sheetView>
  </sheetViews>
  <sheetFormatPr baseColWidth="10" defaultColWidth="11.42578125" defaultRowHeight="15" x14ac:dyDescent="0.25"/>
  <cols>
    <col min="1" max="1" width="25.7109375" customWidth="1"/>
    <col min="2" max="2" width="74.42578125" style="1" customWidth="1"/>
    <col min="3" max="3" width="9.42578125" customWidth="1"/>
    <col min="4" max="4" width="8.85546875" customWidth="1"/>
    <col min="5" max="5" width="9.42578125" customWidth="1"/>
    <col min="6" max="6" width="11.42578125" customWidth="1"/>
    <col min="7" max="7" width="6.7109375" customWidth="1"/>
    <col min="8" max="8" width="9" customWidth="1"/>
    <col min="9" max="9" width="10.5703125" customWidth="1"/>
    <col min="10" max="10" width="10.28515625" customWidth="1"/>
    <col min="11" max="11" width="8.28515625" customWidth="1"/>
    <col min="12" max="12" width="11.28515625" customWidth="1"/>
    <col min="13" max="13" width="12" customWidth="1"/>
    <col min="14" max="14" width="13.42578125" customWidth="1"/>
    <col min="15" max="15" width="9.28515625" hidden="1" customWidth="1"/>
    <col min="16" max="16" width="11.5703125" customWidth="1"/>
    <col min="17" max="17" width="10.85546875" customWidth="1"/>
    <col min="19" max="19" width="26.85546875" bestFit="1" customWidth="1"/>
  </cols>
  <sheetData>
    <row r="6" spans="2:19" ht="15.75" x14ac:dyDescent="0.25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2:19" ht="16.5" thickBot="1" x14ac:dyDescent="0.3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2:19" ht="15.75" x14ac:dyDescent="0.25">
      <c r="B8" s="111" t="s">
        <v>87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3"/>
    </row>
    <row r="9" spans="2:19" ht="15.75" x14ac:dyDescent="0.25">
      <c r="B9" s="106" t="s">
        <v>1</v>
      </c>
      <c r="C9" s="108" t="s">
        <v>2</v>
      </c>
      <c r="D9" s="108"/>
      <c r="E9" s="108"/>
      <c r="F9" s="108"/>
      <c r="G9" s="108" t="s">
        <v>3</v>
      </c>
      <c r="H9" s="108"/>
      <c r="I9" s="108"/>
      <c r="J9" s="108"/>
      <c r="K9" s="108" t="s">
        <v>4</v>
      </c>
      <c r="L9" s="108"/>
      <c r="M9" s="108"/>
      <c r="N9" s="108"/>
      <c r="O9" s="108" t="s">
        <v>5</v>
      </c>
      <c r="P9" s="108"/>
      <c r="Q9" s="108"/>
      <c r="R9" s="108"/>
      <c r="S9" s="109" t="s">
        <v>6</v>
      </c>
    </row>
    <row r="10" spans="2:19" ht="16.5" thickBot="1" x14ac:dyDescent="0.3">
      <c r="B10" s="107"/>
      <c r="C10" s="40" t="s">
        <v>7</v>
      </c>
      <c r="D10" s="40" t="s">
        <v>8</v>
      </c>
      <c r="E10" s="40" t="s">
        <v>9</v>
      </c>
      <c r="F10" s="40" t="s">
        <v>10</v>
      </c>
      <c r="G10" s="40" t="s">
        <v>11</v>
      </c>
      <c r="H10" s="40" t="s">
        <v>12</v>
      </c>
      <c r="I10" s="40" t="s">
        <v>13</v>
      </c>
      <c r="J10" s="40" t="s">
        <v>14</v>
      </c>
      <c r="K10" s="40" t="s">
        <v>15</v>
      </c>
      <c r="L10" s="40" t="s">
        <v>16</v>
      </c>
      <c r="M10" s="40" t="s">
        <v>17</v>
      </c>
      <c r="N10" s="40" t="s">
        <v>18</v>
      </c>
      <c r="O10" s="40" t="s">
        <v>19</v>
      </c>
      <c r="P10" s="40" t="s">
        <v>20</v>
      </c>
      <c r="Q10" s="40" t="s">
        <v>21</v>
      </c>
      <c r="R10" s="40" t="s">
        <v>22</v>
      </c>
      <c r="S10" s="110"/>
    </row>
    <row r="11" spans="2:19" s="32" customFormat="1" ht="15.75" x14ac:dyDescent="0.25">
      <c r="B11" s="23" t="s">
        <v>88</v>
      </c>
      <c r="C11" s="18">
        <v>31</v>
      </c>
      <c r="D11" s="18">
        <v>10</v>
      </c>
      <c r="E11" s="18">
        <v>114</v>
      </c>
      <c r="F11" s="16">
        <f>E11+D11+C11</f>
        <v>155</v>
      </c>
      <c r="G11" s="18">
        <v>1</v>
      </c>
      <c r="H11" s="18">
        <v>5</v>
      </c>
      <c r="I11" s="18">
        <v>1</v>
      </c>
      <c r="J11" s="16">
        <f>G11+H11+I11</f>
        <v>7</v>
      </c>
      <c r="K11" s="18">
        <v>0</v>
      </c>
      <c r="L11" s="18">
        <v>5</v>
      </c>
      <c r="M11" s="18">
        <v>13</v>
      </c>
      <c r="N11" s="16">
        <f>SUM(K11:M11)</f>
        <v>18</v>
      </c>
      <c r="O11" s="18"/>
      <c r="P11" s="18"/>
      <c r="Q11" s="18"/>
      <c r="R11" s="16">
        <f>SUM(O11:Q11)</f>
        <v>0</v>
      </c>
      <c r="S11" s="16">
        <f>R11+N11+J11+F11</f>
        <v>180</v>
      </c>
    </row>
    <row r="12" spans="2:19" s="32" customFormat="1" ht="15.75" x14ac:dyDescent="0.25">
      <c r="B12" s="4" t="s">
        <v>89</v>
      </c>
      <c r="C12" s="15">
        <v>6055</v>
      </c>
      <c r="D12" s="15">
        <v>5920</v>
      </c>
      <c r="E12" s="15">
        <v>6002</v>
      </c>
      <c r="F12" s="26">
        <f>E12+D12+C12</f>
        <v>17977</v>
      </c>
      <c r="G12" s="15">
        <v>5461</v>
      </c>
      <c r="H12" s="15">
        <v>5120</v>
      </c>
      <c r="I12" s="15">
        <v>4886</v>
      </c>
      <c r="J12" s="26">
        <f>G12+H12+I12</f>
        <v>15467</v>
      </c>
      <c r="K12" s="15">
        <v>5048</v>
      </c>
      <c r="L12" s="15">
        <v>4808</v>
      </c>
      <c r="M12" s="15">
        <v>4847</v>
      </c>
      <c r="N12" s="16">
        <f>SUM(K12:M12)</f>
        <v>14703</v>
      </c>
      <c r="O12" s="15"/>
      <c r="P12" s="15"/>
      <c r="Q12" s="15"/>
      <c r="R12" s="16">
        <f>SUM(O12:Q12)</f>
        <v>0</v>
      </c>
      <c r="S12" s="26">
        <f>R12+N12+J12+F12</f>
        <v>48147</v>
      </c>
    </row>
    <row r="13" spans="2:19" s="32" customFormat="1" ht="15.75" x14ac:dyDescent="0.25">
      <c r="B13" s="4" t="s">
        <v>90</v>
      </c>
      <c r="C13" s="15">
        <v>2</v>
      </c>
      <c r="D13" s="15">
        <v>1</v>
      </c>
      <c r="E13" s="15">
        <v>1</v>
      </c>
      <c r="F13" s="26">
        <f>E13+D13+C13</f>
        <v>4</v>
      </c>
      <c r="G13" s="15">
        <v>1</v>
      </c>
      <c r="H13" s="15">
        <v>3</v>
      </c>
      <c r="I13" s="15">
        <v>4</v>
      </c>
      <c r="J13" s="26">
        <f>G13+H13+I13</f>
        <v>8</v>
      </c>
      <c r="K13" s="15">
        <v>4</v>
      </c>
      <c r="L13" s="15">
        <v>4</v>
      </c>
      <c r="M13" s="15">
        <v>1</v>
      </c>
      <c r="N13" s="16">
        <f>SUM(K13:M13)</f>
        <v>9</v>
      </c>
      <c r="O13" s="15"/>
      <c r="P13" s="15"/>
      <c r="Q13" s="15"/>
      <c r="R13" s="16">
        <f>SUM(O13:Q13)</f>
        <v>0</v>
      </c>
      <c r="S13" s="26">
        <f>R13+N13+J13+F13</f>
        <v>21</v>
      </c>
    </row>
    <row r="14" spans="2:19" ht="15.75" x14ac:dyDescent="0.25">
      <c r="B14" s="4" t="s">
        <v>91</v>
      </c>
      <c r="C14" s="15">
        <v>87</v>
      </c>
      <c r="D14" s="15">
        <v>22</v>
      </c>
      <c r="E14" s="15">
        <v>42</v>
      </c>
      <c r="F14" s="26">
        <f>E14+D14+C14</f>
        <v>151</v>
      </c>
      <c r="G14" s="15">
        <v>7</v>
      </c>
      <c r="H14" s="15">
        <v>6</v>
      </c>
      <c r="I14" s="15">
        <v>34</v>
      </c>
      <c r="J14" s="26">
        <f>G14+H14+I14</f>
        <v>47</v>
      </c>
      <c r="K14" s="15">
        <v>15</v>
      </c>
      <c r="L14" s="15">
        <v>8</v>
      </c>
      <c r="M14" s="15">
        <v>34</v>
      </c>
      <c r="N14" s="16">
        <f>SUM(K14:M14)</f>
        <v>57</v>
      </c>
      <c r="O14" s="15"/>
      <c r="P14" s="15"/>
      <c r="Q14" s="15"/>
      <c r="R14" s="16">
        <f>SUM(O14:Q14)</f>
        <v>0</v>
      </c>
      <c r="S14" s="26">
        <f>R14+N14+J14+F14</f>
        <v>255</v>
      </c>
    </row>
    <row r="15" spans="2:19" ht="15.75" x14ac:dyDescent="0.25">
      <c r="B15" s="4" t="s">
        <v>92</v>
      </c>
      <c r="C15" s="15">
        <v>4678</v>
      </c>
      <c r="D15" s="15">
        <v>0</v>
      </c>
      <c r="E15" s="15">
        <v>19362</v>
      </c>
      <c r="F15" s="26">
        <f>E15+D15+C15</f>
        <v>24040</v>
      </c>
      <c r="G15" s="15">
        <v>0</v>
      </c>
      <c r="H15" s="15">
        <v>0</v>
      </c>
      <c r="I15" s="15">
        <v>0</v>
      </c>
      <c r="J15" s="26">
        <f>G15+H15+I15</f>
        <v>0</v>
      </c>
      <c r="K15" s="15">
        <v>0</v>
      </c>
      <c r="L15" s="15">
        <v>0</v>
      </c>
      <c r="M15" s="15">
        <v>0</v>
      </c>
      <c r="N15" s="16">
        <f>SUM(K15:M15)</f>
        <v>0</v>
      </c>
      <c r="O15" s="15"/>
      <c r="P15" s="15"/>
      <c r="Q15" s="15"/>
      <c r="R15" s="16">
        <f>SUM(O15:Q15)</f>
        <v>0</v>
      </c>
      <c r="S15" s="26">
        <f>R15+N15+J15+F15</f>
        <v>24040</v>
      </c>
    </row>
    <row r="16" spans="2:19" ht="15.75" x14ac:dyDescent="0.25">
      <c r="B16" s="45" t="s">
        <v>6</v>
      </c>
      <c r="C16" s="26">
        <f t="shared" ref="C16:S16" si="0">SUM(C11:C15)</f>
        <v>10853</v>
      </c>
      <c r="D16" s="26">
        <f t="shared" si="0"/>
        <v>5953</v>
      </c>
      <c r="E16" s="26">
        <f t="shared" si="0"/>
        <v>25521</v>
      </c>
      <c r="F16" s="26">
        <f t="shared" si="0"/>
        <v>42327</v>
      </c>
      <c r="G16" s="26">
        <f t="shared" si="0"/>
        <v>5470</v>
      </c>
      <c r="H16" s="26">
        <f t="shared" si="0"/>
        <v>5134</v>
      </c>
      <c r="I16" s="26">
        <f t="shared" si="0"/>
        <v>4925</v>
      </c>
      <c r="J16" s="26">
        <f t="shared" si="0"/>
        <v>15529</v>
      </c>
      <c r="K16" s="26">
        <f t="shared" si="0"/>
        <v>5067</v>
      </c>
      <c r="L16" s="26">
        <f t="shared" si="0"/>
        <v>4825</v>
      </c>
      <c r="M16" s="26">
        <f t="shared" si="0"/>
        <v>4895</v>
      </c>
      <c r="N16" s="26">
        <f t="shared" si="0"/>
        <v>14787</v>
      </c>
      <c r="O16" s="26">
        <f t="shared" si="0"/>
        <v>0</v>
      </c>
      <c r="P16" s="26">
        <f t="shared" si="0"/>
        <v>0</v>
      </c>
      <c r="Q16" s="26">
        <f t="shared" si="0"/>
        <v>0</v>
      </c>
      <c r="R16" s="26">
        <f t="shared" si="0"/>
        <v>0</v>
      </c>
      <c r="S16" s="26">
        <f t="shared" si="0"/>
        <v>72643</v>
      </c>
    </row>
    <row r="17" spans="2:19" ht="15.75" x14ac:dyDescent="0.25">
      <c r="B17" s="83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</row>
    <row r="18" spans="2:19" ht="15.75" x14ac:dyDescent="0.25">
      <c r="B18" s="83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</row>
    <row r="19" spans="2:19" ht="15.75" x14ac:dyDescent="0.25">
      <c r="B19" s="83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</row>
    <row r="20" spans="2:19" ht="15.75" x14ac:dyDescent="0.25">
      <c r="B20" s="83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</row>
    <row r="21" spans="2:19" ht="15.75" x14ac:dyDescent="0.25">
      <c r="B21" s="83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</row>
    <row r="22" spans="2:19" ht="15.75" x14ac:dyDescent="0.25">
      <c r="B22" s="83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</row>
    <row r="23" spans="2:19" ht="15.75" x14ac:dyDescent="0.25">
      <c r="B23" s="83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</row>
    <row r="24" spans="2:19" ht="15.75" x14ac:dyDescent="0.25">
      <c r="B24" s="83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</row>
    <row r="25" spans="2:19" ht="15.75" x14ac:dyDescent="0.25">
      <c r="B25" s="83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</row>
    <row r="26" spans="2:19" ht="15.75" x14ac:dyDescent="0.25">
      <c r="B26" s="83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</row>
    <row r="27" spans="2:19" ht="15.75" x14ac:dyDescent="0.25">
      <c r="B27" s="83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</row>
    <row r="28" spans="2:19" ht="15.75" x14ac:dyDescent="0.25">
      <c r="B28" s="83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</row>
    <row r="29" spans="2:19" ht="15.75" x14ac:dyDescent="0.25">
      <c r="B29" s="83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</row>
    <row r="30" spans="2:19" ht="15.75" x14ac:dyDescent="0.25">
      <c r="B30" s="83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</row>
    <row r="31" spans="2:19" ht="15.75" x14ac:dyDescent="0.25">
      <c r="B31" s="83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</row>
    <row r="32" spans="2:19" ht="15.75" x14ac:dyDescent="0.25">
      <c r="B32" s="83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</row>
    <row r="33" spans="2:19" ht="15.75" x14ac:dyDescent="0.25">
      <c r="B33" s="83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</row>
    <row r="34" spans="2:19" ht="15.75" x14ac:dyDescent="0.25">
      <c r="B34" s="83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</row>
    <row r="35" spans="2:19" ht="15.75" x14ac:dyDescent="0.25">
      <c r="B35" s="83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</row>
    <row r="36" spans="2:19" ht="15.75" x14ac:dyDescent="0.25">
      <c r="B36" s="83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</row>
    <row r="37" spans="2:19" ht="15.75" x14ac:dyDescent="0.25">
      <c r="B37" s="83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</row>
    <row r="38" spans="2:19" ht="15.75" x14ac:dyDescent="0.25">
      <c r="B38" s="83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</row>
    <row r="39" spans="2:19" ht="15.75" x14ac:dyDescent="0.25">
      <c r="B39" s="83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</row>
    <row r="40" spans="2:19" ht="15.75" x14ac:dyDescent="0.25">
      <c r="B40" s="83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</row>
    <row r="41" spans="2:19" ht="15.75" x14ac:dyDescent="0.25"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187" spans="14:15" x14ac:dyDescent="0.25">
      <c r="N187" s="1"/>
    </row>
    <row r="188" spans="14:15" x14ac:dyDescent="0.25">
      <c r="N188" s="1"/>
      <c r="O188" s="1"/>
    </row>
    <row r="189" spans="14:15" x14ac:dyDescent="0.25">
      <c r="N189" s="1"/>
      <c r="O189" s="1"/>
    </row>
    <row r="190" spans="14:15" x14ac:dyDescent="0.25">
      <c r="N190" s="1"/>
      <c r="O190" s="1"/>
    </row>
    <row r="191" spans="14:15" x14ac:dyDescent="0.25">
      <c r="N191" s="1"/>
      <c r="O191" s="1"/>
    </row>
    <row r="192" spans="14:15" x14ac:dyDescent="0.25">
      <c r="N192" s="1"/>
      <c r="O192" s="1"/>
    </row>
    <row r="193" spans="14:15" x14ac:dyDescent="0.25">
      <c r="N193" s="1"/>
      <c r="O193" s="1"/>
    </row>
    <row r="194" spans="14:15" x14ac:dyDescent="0.25">
      <c r="N194" s="1"/>
      <c r="O194" s="1"/>
    </row>
    <row r="195" spans="14:15" x14ac:dyDescent="0.25">
      <c r="N195" s="1"/>
      <c r="O195" s="1"/>
    </row>
    <row r="196" spans="14:15" x14ac:dyDescent="0.25">
      <c r="N196" s="1"/>
      <c r="O196" s="1"/>
    </row>
    <row r="197" spans="14:15" x14ac:dyDescent="0.25">
      <c r="N197" s="1"/>
      <c r="O197" s="1"/>
    </row>
    <row r="198" spans="14:15" x14ac:dyDescent="0.25">
      <c r="N198" s="1"/>
      <c r="O198" s="1"/>
    </row>
    <row r="199" spans="14:15" x14ac:dyDescent="0.25">
      <c r="N199" s="1"/>
      <c r="O199" s="1"/>
    </row>
    <row r="200" spans="14:15" x14ac:dyDescent="0.25">
      <c r="N200" s="1"/>
      <c r="O200" s="1"/>
    </row>
    <row r="201" spans="14:15" x14ac:dyDescent="0.25">
      <c r="N201" s="1"/>
      <c r="O201" s="1"/>
    </row>
    <row r="202" spans="14:15" x14ac:dyDescent="0.25">
      <c r="N202" s="1"/>
      <c r="O202" s="1"/>
    </row>
    <row r="203" spans="14:15" x14ac:dyDescent="0.25">
      <c r="N203" s="1"/>
      <c r="O203" s="1"/>
    </row>
    <row r="204" spans="14:15" x14ac:dyDescent="0.25">
      <c r="N204" s="1"/>
      <c r="O204" s="1"/>
    </row>
    <row r="205" spans="14:15" x14ac:dyDescent="0.25">
      <c r="N205" s="1"/>
      <c r="O205" s="1"/>
    </row>
    <row r="206" spans="14:15" x14ac:dyDescent="0.25">
      <c r="N206" s="1"/>
      <c r="O206" s="1"/>
    </row>
    <row r="207" spans="14:15" x14ac:dyDescent="0.25">
      <c r="N207" s="1"/>
      <c r="O207" s="1"/>
    </row>
    <row r="208" spans="14:15" x14ac:dyDescent="0.25">
      <c r="N208" s="1"/>
      <c r="O208" s="1"/>
    </row>
    <row r="209" spans="14:15" x14ac:dyDescent="0.25">
      <c r="N209" s="1"/>
      <c r="O209" s="1"/>
    </row>
    <row r="210" spans="14:15" x14ac:dyDescent="0.25">
      <c r="N210" s="1"/>
      <c r="O210" s="1"/>
    </row>
    <row r="211" spans="14:15" x14ac:dyDescent="0.25">
      <c r="N211" s="1"/>
      <c r="O211" s="1"/>
    </row>
    <row r="212" spans="14:15" x14ac:dyDescent="0.25">
      <c r="N212" s="1"/>
      <c r="O212" s="1"/>
    </row>
    <row r="213" spans="14:15" x14ac:dyDescent="0.25">
      <c r="N213" s="1"/>
      <c r="O213" s="1"/>
    </row>
    <row r="214" spans="14:15" x14ac:dyDescent="0.25">
      <c r="N214" s="1"/>
      <c r="O214" s="1"/>
    </row>
    <row r="215" spans="14:15" x14ac:dyDescent="0.25">
      <c r="N215" s="1"/>
      <c r="O215" s="1"/>
    </row>
    <row r="216" spans="14:15" x14ac:dyDescent="0.25">
      <c r="N216" s="1"/>
      <c r="O216" s="1"/>
    </row>
    <row r="217" spans="14:15" x14ac:dyDescent="0.25">
      <c r="N217" s="1"/>
      <c r="O217" s="1"/>
    </row>
    <row r="218" spans="14:15" x14ac:dyDescent="0.25">
      <c r="N218" s="1"/>
      <c r="O218" s="1"/>
    </row>
    <row r="219" spans="14:15" x14ac:dyDescent="0.25">
      <c r="N219" s="1"/>
      <c r="O219" s="1"/>
    </row>
    <row r="220" spans="14:15" x14ac:dyDescent="0.25">
      <c r="N220" s="1"/>
      <c r="O220" s="1"/>
    </row>
    <row r="221" spans="14:15" x14ac:dyDescent="0.25">
      <c r="N221" s="1"/>
      <c r="O221" s="1"/>
    </row>
    <row r="222" spans="14:15" x14ac:dyDescent="0.25">
      <c r="N222" s="1"/>
      <c r="O222" s="1"/>
    </row>
    <row r="223" spans="14:15" x14ac:dyDescent="0.25">
      <c r="N223" s="1"/>
      <c r="O223" s="1"/>
    </row>
    <row r="224" spans="14:15" x14ac:dyDescent="0.25">
      <c r="N224" s="1"/>
      <c r="O224" s="1"/>
    </row>
    <row r="225" spans="14:15" x14ac:dyDescent="0.25">
      <c r="N225" s="1"/>
      <c r="O225" s="1"/>
    </row>
    <row r="226" spans="14:15" x14ac:dyDescent="0.25">
      <c r="N226" s="1"/>
      <c r="O226" s="1"/>
    </row>
    <row r="227" spans="14:15" x14ac:dyDescent="0.25">
      <c r="N227" s="1"/>
      <c r="O227" s="1"/>
    </row>
    <row r="228" spans="14:15" x14ac:dyDescent="0.25">
      <c r="N228" s="1"/>
      <c r="O228" s="1"/>
    </row>
    <row r="229" spans="14:15" x14ac:dyDescent="0.25">
      <c r="N229" s="1"/>
      <c r="O229" s="1"/>
    </row>
    <row r="230" spans="14:15" x14ac:dyDescent="0.25">
      <c r="N230" s="1"/>
      <c r="O230" s="1"/>
    </row>
    <row r="231" spans="14:15" x14ac:dyDescent="0.25">
      <c r="N231" s="1"/>
      <c r="O231" s="1"/>
    </row>
    <row r="232" spans="14:15" x14ac:dyDescent="0.25">
      <c r="N232" s="1"/>
      <c r="O232" s="1"/>
    </row>
    <row r="233" spans="14:15" x14ac:dyDescent="0.25">
      <c r="N233" s="1"/>
      <c r="O233" s="1"/>
    </row>
    <row r="234" spans="14:15" x14ac:dyDescent="0.25">
      <c r="N234" s="1"/>
      <c r="O234" s="1"/>
    </row>
    <row r="235" spans="14:15" x14ac:dyDescent="0.25">
      <c r="N235" s="1"/>
      <c r="O235" s="1"/>
    </row>
    <row r="236" spans="14:15" x14ac:dyDescent="0.25">
      <c r="N236" s="1"/>
      <c r="O236" s="1"/>
    </row>
    <row r="237" spans="14:15" x14ac:dyDescent="0.25">
      <c r="N237" s="1"/>
      <c r="O237" s="1"/>
    </row>
    <row r="238" spans="14:15" x14ac:dyDescent="0.25">
      <c r="N238" s="1"/>
      <c r="O238" s="1"/>
    </row>
    <row r="239" spans="14:15" x14ac:dyDescent="0.25">
      <c r="N239" s="1"/>
      <c r="O239" s="1"/>
    </row>
    <row r="240" spans="14:15" x14ac:dyDescent="0.25">
      <c r="N240" s="1"/>
      <c r="O240" s="1"/>
    </row>
    <row r="241" spans="14:15" x14ac:dyDescent="0.25">
      <c r="N241" s="1"/>
      <c r="O241" s="1"/>
    </row>
    <row r="242" spans="14:15" x14ac:dyDescent="0.25">
      <c r="N242" s="1"/>
      <c r="O242" s="1"/>
    </row>
    <row r="243" spans="14:15" x14ac:dyDescent="0.25">
      <c r="N243" s="1"/>
    </row>
    <row r="244" spans="14:15" x14ac:dyDescent="0.25">
      <c r="N244" s="1"/>
    </row>
    <row r="245" spans="14:15" x14ac:dyDescent="0.25">
      <c r="N245" s="1"/>
    </row>
    <row r="246" spans="14:15" x14ac:dyDescent="0.25">
      <c r="N246" s="1"/>
    </row>
    <row r="247" spans="14:15" x14ac:dyDescent="0.25">
      <c r="N247" s="1"/>
    </row>
    <row r="248" spans="14:15" x14ac:dyDescent="0.25">
      <c r="N248" s="1"/>
    </row>
    <row r="249" spans="14:15" x14ac:dyDescent="0.25">
      <c r="N249" s="1"/>
    </row>
    <row r="250" spans="14:15" x14ac:dyDescent="0.25">
      <c r="N250" s="1"/>
    </row>
    <row r="251" spans="14:15" x14ac:dyDescent="0.25">
      <c r="N251" s="1"/>
    </row>
    <row r="252" spans="14:15" x14ac:dyDescent="0.25">
      <c r="N252" s="1"/>
    </row>
    <row r="253" spans="14:15" x14ac:dyDescent="0.25">
      <c r="N253" s="1"/>
    </row>
    <row r="254" spans="14:15" x14ac:dyDescent="0.25">
      <c r="N254" s="1"/>
    </row>
    <row r="255" spans="14:15" x14ac:dyDescent="0.25">
      <c r="N255" s="1"/>
    </row>
    <row r="256" spans="14:15" x14ac:dyDescent="0.25">
      <c r="N256" s="1"/>
    </row>
    <row r="257" spans="14:14" x14ac:dyDescent="0.25">
      <c r="N257" s="1"/>
    </row>
    <row r="258" spans="14:14" x14ac:dyDescent="0.25">
      <c r="N258" s="1"/>
    </row>
    <row r="259" spans="14:14" x14ac:dyDescent="0.25">
      <c r="N259" s="1"/>
    </row>
    <row r="260" spans="14:14" x14ac:dyDescent="0.25">
      <c r="N260" s="1"/>
    </row>
    <row r="261" spans="14:14" x14ac:dyDescent="0.25">
      <c r="N261" s="1"/>
    </row>
    <row r="262" spans="14:14" x14ac:dyDescent="0.25">
      <c r="N262" s="1"/>
    </row>
    <row r="263" spans="14:14" x14ac:dyDescent="0.25">
      <c r="N263" s="1"/>
    </row>
    <row r="264" spans="14:14" x14ac:dyDescent="0.25">
      <c r="N264" s="1"/>
    </row>
    <row r="265" spans="14:14" x14ac:dyDescent="0.25">
      <c r="N265" s="1"/>
    </row>
    <row r="266" spans="14:14" x14ac:dyDescent="0.25">
      <c r="N266" s="1"/>
    </row>
    <row r="267" spans="14:14" x14ac:dyDescent="0.25">
      <c r="N267" s="1"/>
    </row>
    <row r="268" spans="14:14" x14ac:dyDescent="0.25">
      <c r="N268" s="1"/>
    </row>
    <row r="269" spans="14:14" x14ac:dyDescent="0.25">
      <c r="N269" s="1"/>
    </row>
    <row r="270" spans="14:14" x14ac:dyDescent="0.25">
      <c r="N270" s="1"/>
    </row>
    <row r="271" spans="14:14" x14ac:dyDescent="0.25">
      <c r="N271" s="1"/>
    </row>
    <row r="272" spans="14:14" x14ac:dyDescent="0.25">
      <c r="N272" s="1"/>
    </row>
    <row r="273" spans="14:14" x14ac:dyDescent="0.25">
      <c r="N273" s="1"/>
    </row>
    <row r="274" spans="14:14" x14ac:dyDescent="0.25">
      <c r="N274" s="1"/>
    </row>
  </sheetData>
  <mergeCells count="7">
    <mergeCell ref="B9:B10"/>
    <mergeCell ref="B8:S8"/>
    <mergeCell ref="C9:F9"/>
    <mergeCell ref="G9:J9"/>
    <mergeCell ref="K9:N9"/>
    <mergeCell ref="O9:R9"/>
    <mergeCell ref="S9:S10"/>
  </mergeCells>
  <pageMargins left="0.70866141732283472" right="0.70866141732283472" top="0.74803149606299213" bottom="0.74803149606299213" header="0.31496062992125984" footer="0.31496062992125984"/>
  <pageSetup scale="38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7"/>
  <sheetViews>
    <sheetView showGridLines="0" view="pageBreakPreview" zoomScale="50" zoomScaleNormal="30" zoomScaleSheetLayoutView="50" workbookViewId="0">
      <selection activeCell="B4" sqref="B4"/>
    </sheetView>
  </sheetViews>
  <sheetFormatPr baseColWidth="10" defaultColWidth="11.42578125" defaultRowHeight="15" x14ac:dyDescent="0.25"/>
  <cols>
    <col min="2" max="2" width="64.5703125" style="1" customWidth="1"/>
    <col min="3" max="3" width="9.7109375" customWidth="1"/>
    <col min="4" max="4" width="12.28515625" customWidth="1"/>
    <col min="5" max="5" width="9.85546875" customWidth="1"/>
    <col min="6" max="6" width="12.28515625" customWidth="1"/>
    <col min="7" max="7" width="8" customWidth="1"/>
    <col min="8" max="8" width="9" customWidth="1"/>
    <col min="9" max="9" width="9.140625" customWidth="1"/>
    <col min="10" max="10" width="12.7109375" customWidth="1"/>
    <col min="11" max="11" width="8.28515625" customWidth="1"/>
    <col min="12" max="12" width="11.28515625" customWidth="1"/>
    <col min="13" max="13" width="17.7109375" customWidth="1"/>
    <col min="14" max="15" width="12.7109375" customWidth="1"/>
    <col min="16" max="16" width="15.85546875" customWidth="1"/>
    <col min="17" max="17" width="15.140625" customWidth="1"/>
    <col min="18" max="18" width="12.7109375" bestFit="1" customWidth="1"/>
    <col min="19" max="19" width="25.5703125" bestFit="1" customWidth="1"/>
  </cols>
  <sheetData>
    <row r="3" spans="2:19" x14ac:dyDescent="0.25">
      <c r="B3" s="11"/>
    </row>
    <row r="4" spans="2:19" ht="15.75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6.5" thickBo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ht="15.75" x14ac:dyDescent="0.25">
      <c r="B6" s="111" t="s">
        <v>93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3"/>
    </row>
    <row r="7" spans="2:19" ht="15.75" x14ac:dyDescent="0.25">
      <c r="B7" s="106" t="s">
        <v>140</v>
      </c>
      <c r="C7" s="108" t="s">
        <v>2</v>
      </c>
      <c r="D7" s="108"/>
      <c r="E7" s="108"/>
      <c r="F7" s="108"/>
      <c r="G7" s="108" t="s">
        <v>3</v>
      </c>
      <c r="H7" s="108"/>
      <c r="I7" s="108"/>
      <c r="J7" s="108"/>
      <c r="K7" s="108" t="s">
        <v>4</v>
      </c>
      <c r="L7" s="108"/>
      <c r="M7" s="108"/>
      <c r="N7" s="108"/>
      <c r="O7" s="108" t="s">
        <v>5</v>
      </c>
      <c r="P7" s="108"/>
      <c r="Q7" s="108"/>
      <c r="R7" s="108"/>
      <c r="S7" s="109" t="s">
        <v>6</v>
      </c>
    </row>
    <row r="8" spans="2:19" ht="16.5" thickBot="1" x14ac:dyDescent="0.3">
      <c r="B8" s="107"/>
      <c r="C8" s="40" t="s">
        <v>7</v>
      </c>
      <c r="D8" s="40" t="s">
        <v>8</v>
      </c>
      <c r="E8" s="40" t="s">
        <v>9</v>
      </c>
      <c r="F8" s="40" t="s">
        <v>10</v>
      </c>
      <c r="G8" s="40" t="s">
        <v>11</v>
      </c>
      <c r="H8" s="40" t="s">
        <v>12</v>
      </c>
      <c r="I8" s="40" t="s">
        <v>13</v>
      </c>
      <c r="J8" s="40" t="s">
        <v>14</v>
      </c>
      <c r="K8" s="40" t="s">
        <v>15</v>
      </c>
      <c r="L8" s="40" t="s">
        <v>16</v>
      </c>
      <c r="M8" s="40" t="s">
        <v>17</v>
      </c>
      <c r="N8" s="40" t="s">
        <v>18</v>
      </c>
      <c r="O8" s="40" t="s">
        <v>19</v>
      </c>
      <c r="P8" s="40" t="s">
        <v>20</v>
      </c>
      <c r="Q8" s="40" t="s">
        <v>21</v>
      </c>
      <c r="R8" s="40" t="s">
        <v>22</v>
      </c>
      <c r="S8" s="110"/>
    </row>
    <row r="9" spans="2:19" ht="15.75" x14ac:dyDescent="0.25">
      <c r="B9" s="23" t="s">
        <v>94</v>
      </c>
      <c r="C9" s="88">
        <v>0</v>
      </c>
      <c r="D9" s="88">
        <v>0</v>
      </c>
      <c r="E9" s="88">
        <v>0</v>
      </c>
      <c r="F9" s="16">
        <f t="shared" ref="F9:F14" si="0">E9+D9+C9</f>
        <v>0</v>
      </c>
      <c r="G9" s="18"/>
      <c r="H9" s="18">
        <v>60</v>
      </c>
      <c r="I9" s="18">
        <v>50</v>
      </c>
      <c r="J9" s="16">
        <f t="shared" ref="J9:J14" si="1">SUM(G9:I9)</f>
        <v>110</v>
      </c>
      <c r="K9" s="18">
        <v>139</v>
      </c>
      <c r="L9" s="18">
        <v>42</v>
      </c>
      <c r="M9" s="18">
        <v>0</v>
      </c>
      <c r="N9" s="16">
        <f t="shared" ref="N9:N14" si="2">SUM(K9:M9)</f>
        <v>181</v>
      </c>
      <c r="O9" s="75"/>
      <c r="P9" s="76"/>
      <c r="Q9" s="76"/>
      <c r="R9" s="16">
        <f t="shared" ref="R9:R14" si="3">SUM(O9:Q9)</f>
        <v>0</v>
      </c>
      <c r="S9" s="48">
        <f t="shared" ref="S9:S14" si="4">SUM(R9,N9,J9,F9)</f>
        <v>291</v>
      </c>
    </row>
    <row r="10" spans="2:19" ht="15.75" x14ac:dyDescent="0.25">
      <c r="B10" s="23" t="s">
        <v>95</v>
      </c>
      <c r="C10" s="89">
        <v>15</v>
      </c>
      <c r="D10" s="89">
        <v>11</v>
      </c>
      <c r="E10" s="89">
        <v>1</v>
      </c>
      <c r="F10" s="16">
        <f t="shared" si="0"/>
        <v>27</v>
      </c>
      <c r="G10" s="18">
        <v>12</v>
      </c>
      <c r="H10" s="18">
        <v>43</v>
      </c>
      <c r="I10" s="18">
        <v>42</v>
      </c>
      <c r="J10" s="16">
        <f t="shared" si="1"/>
        <v>97</v>
      </c>
      <c r="K10" s="18">
        <v>6</v>
      </c>
      <c r="L10" s="18">
        <v>41</v>
      </c>
      <c r="M10" s="18">
        <v>0</v>
      </c>
      <c r="N10" s="16">
        <f t="shared" si="2"/>
        <v>47</v>
      </c>
      <c r="O10" s="75"/>
      <c r="P10" s="76"/>
      <c r="Q10" s="76"/>
      <c r="R10" s="16">
        <f t="shared" si="3"/>
        <v>0</v>
      </c>
      <c r="S10" s="16">
        <f t="shared" si="4"/>
        <v>171</v>
      </c>
    </row>
    <row r="11" spans="2:19" ht="15.75" x14ac:dyDescent="0.25">
      <c r="B11" s="4" t="s">
        <v>96</v>
      </c>
      <c r="C11" s="89">
        <v>0</v>
      </c>
      <c r="D11" s="89">
        <v>0</v>
      </c>
      <c r="E11" s="89">
        <v>0</v>
      </c>
      <c r="F11" s="26">
        <f t="shared" si="0"/>
        <v>0</v>
      </c>
      <c r="G11" s="15"/>
      <c r="H11" s="15">
        <v>0</v>
      </c>
      <c r="I11" s="15">
        <v>59</v>
      </c>
      <c r="J11" s="26">
        <f t="shared" si="1"/>
        <v>59</v>
      </c>
      <c r="K11" s="15">
        <v>2</v>
      </c>
      <c r="L11" s="15">
        <v>1</v>
      </c>
      <c r="M11" s="15">
        <v>0</v>
      </c>
      <c r="N11" s="16">
        <f t="shared" si="2"/>
        <v>3</v>
      </c>
      <c r="O11" s="75"/>
      <c r="P11" s="76"/>
      <c r="Q11" s="76"/>
      <c r="R11" s="16">
        <f t="shared" si="3"/>
        <v>0</v>
      </c>
      <c r="S11" s="26">
        <f t="shared" si="4"/>
        <v>62</v>
      </c>
    </row>
    <row r="12" spans="2:19" ht="15.75" x14ac:dyDescent="0.25">
      <c r="B12" s="4" t="s">
        <v>97</v>
      </c>
      <c r="C12" s="89">
        <v>0</v>
      </c>
      <c r="D12" s="89">
        <v>0</v>
      </c>
      <c r="E12" s="89">
        <v>0</v>
      </c>
      <c r="F12" s="26">
        <f>E12+D12+C12</f>
        <v>0</v>
      </c>
      <c r="G12" s="15"/>
      <c r="H12" s="15">
        <v>0</v>
      </c>
      <c r="I12" s="15">
        <v>0</v>
      </c>
      <c r="J12" s="26">
        <f t="shared" si="1"/>
        <v>0</v>
      </c>
      <c r="K12" s="15">
        <v>1</v>
      </c>
      <c r="L12" s="15">
        <v>0</v>
      </c>
      <c r="M12" s="15">
        <v>0</v>
      </c>
      <c r="N12" s="16">
        <f t="shared" si="2"/>
        <v>1</v>
      </c>
      <c r="O12" s="75"/>
      <c r="P12" s="76"/>
      <c r="Q12" s="76"/>
      <c r="R12" s="16">
        <f t="shared" si="3"/>
        <v>0</v>
      </c>
      <c r="S12" s="26">
        <f t="shared" si="4"/>
        <v>1</v>
      </c>
    </row>
    <row r="13" spans="2:19" ht="15.75" x14ac:dyDescent="0.25">
      <c r="B13" s="4" t="s">
        <v>98</v>
      </c>
      <c r="C13" s="89">
        <v>0</v>
      </c>
      <c r="D13" s="89">
        <v>0</v>
      </c>
      <c r="E13" s="89">
        <v>0</v>
      </c>
      <c r="F13" s="30">
        <f t="shared" si="0"/>
        <v>0</v>
      </c>
      <c r="G13" s="15"/>
      <c r="H13" s="15">
        <v>25</v>
      </c>
      <c r="I13" s="15">
        <v>6</v>
      </c>
      <c r="J13" s="30">
        <f t="shared" si="1"/>
        <v>31</v>
      </c>
      <c r="K13" s="15" t="s">
        <v>147</v>
      </c>
      <c r="L13" s="15" t="s">
        <v>147</v>
      </c>
      <c r="M13" s="15" t="s">
        <v>147</v>
      </c>
      <c r="N13" s="16">
        <f t="shared" si="2"/>
        <v>0</v>
      </c>
      <c r="O13" s="75"/>
      <c r="P13" s="76"/>
      <c r="Q13" s="76"/>
      <c r="R13" s="16">
        <f t="shared" si="3"/>
        <v>0</v>
      </c>
      <c r="S13" s="26">
        <f t="shared" si="4"/>
        <v>31</v>
      </c>
    </row>
    <row r="14" spans="2:19" ht="15.75" x14ac:dyDescent="0.25">
      <c r="B14" s="4" t="s">
        <v>99</v>
      </c>
      <c r="C14" s="89">
        <v>0</v>
      </c>
      <c r="D14" s="89">
        <v>0</v>
      </c>
      <c r="E14" s="89">
        <v>0</v>
      </c>
      <c r="F14" s="26">
        <f t="shared" si="0"/>
        <v>0</v>
      </c>
      <c r="G14" s="15"/>
      <c r="H14" s="15">
        <v>0</v>
      </c>
      <c r="I14" s="15">
        <v>0</v>
      </c>
      <c r="J14" s="26">
        <f t="shared" si="1"/>
        <v>0</v>
      </c>
      <c r="K14" s="15">
        <v>0</v>
      </c>
      <c r="L14" s="15">
        <v>0</v>
      </c>
      <c r="M14" s="15">
        <v>968</v>
      </c>
      <c r="N14" s="16">
        <f t="shared" si="2"/>
        <v>968</v>
      </c>
      <c r="O14" s="75"/>
      <c r="P14" s="76"/>
      <c r="Q14" s="76"/>
      <c r="R14" s="16">
        <f t="shared" si="3"/>
        <v>0</v>
      </c>
      <c r="S14" s="26">
        <f t="shared" si="4"/>
        <v>968</v>
      </c>
    </row>
    <row r="15" spans="2:19" ht="15.75" x14ac:dyDescent="0.25">
      <c r="B15" s="45" t="s">
        <v>6</v>
      </c>
      <c r="C15" s="25">
        <f t="shared" ref="C15:I15" si="5">SUM(C9:C14)</f>
        <v>15</v>
      </c>
      <c r="D15" s="25">
        <f t="shared" si="5"/>
        <v>11</v>
      </c>
      <c r="E15" s="25">
        <f t="shared" si="5"/>
        <v>1</v>
      </c>
      <c r="F15" s="26">
        <f t="shared" si="5"/>
        <v>27</v>
      </c>
      <c r="G15" s="85">
        <f t="shared" si="5"/>
        <v>12</v>
      </c>
      <c r="H15" s="85">
        <f t="shared" si="5"/>
        <v>128</v>
      </c>
      <c r="I15" s="85">
        <f t="shared" si="5"/>
        <v>157</v>
      </c>
      <c r="J15" s="26">
        <f>SUM(J9:J14)</f>
        <v>297</v>
      </c>
      <c r="K15" s="25">
        <f>SUM(K11:K14)</f>
        <v>3</v>
      </c>
      <c r="L15" s="25">
        <f>SUM(L11:L14)</f>
        <v>1</v>
      </c>
      <c r="M15" s="25">
        <f>SUM(M11:M14)</f>
        <v>968</v>
      </c>
      <c r="N15" s="26">
        <f>SUM(N9:N14)</f>
        <v>1200</v>
      </c>
      <c r="O15" s="26">
        <f>SUM(O11:O14)</f>
        <v>0</v>
      </c>
      <c r="P15" s="26">
        <f>SUM(P11:P14)</f>
        <v>0</v>
      </c>
      <c r="Q15" s="26">
        <f>SUM(Q11:Q14)</f>
        <v>0</v>
      </c>
      <c r="R15" s="26">
        <f>SUM(R9:R14)</f>
        <v>0</v>
      </c>
      <c r="S15" s="26">
        <f>SUM(S9:S14)</f>
        <v>1524</v>
      </c>
    </row>
    <row r="16" spans="2:19" ht="15.75" x14ac:dyDescent="0.25"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2:19" ht="15.75" x14ac:dyDescent="0.25"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</sheetData>
  <mergeCells count="7">
    <mergeCell ref="S7:S8"/>
    <mergeCell ref="B6:S6"/>
    <mergeCell ref="B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view="pageBreakPreview" zoomScale="68" zoomScaleNormal="30" zoomScaleSheetLayoutView="68" workbookViewId="0">
      <selection activeCell="U70" sqref="U70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18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11">
        <v>0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3"/>
    </row>
    <row r="6" spans="2:19" ht="15.75" x14ac:dyDescent="0.25">
      <c r="B6" s="106" t="s">
        <v>140</v>
      </c>
      <c r="C6" s="108" t="s">
        <v>2</v>
      </c>
      <c r="D6" s="108"/>
      <c r="E6" s="108"/>
      <c r="F6" s="108"/>
      <c r="G6" s="108" t="s">
        <v>3</v>
      </c>
      <c r="H6" s="108"/>
      <c r="I6" s="108"/>
      <c r="J6" s="108"/>
      <c r="K6" s="108" t="s">
        <v>4</v>
      </c>
      <c r="L6" s="108"/>
      <c r="M6" s="108"/>
      <c r="N6" s="108"/>
      <c r="O6" s="108" t="s">
        <v>5</v>
      </c>
      <c r="P6" s="108"/>
      <c r="Q6" s="108"/>
      <c r="R6" s="108"/>
      <c r="S6" s="109" t="s">
        <v>6</v>
      </c>
    </row>
    <row r="7" spans="2:19" ht="16.5" thickBot="1" x14ac:dyDescent="0.3">
      <c r="B7" s="107"/>
      <c r="C7" s="40" t="s">
        <v>7</v>
      </c>
      <c r="D7" s="40" t="s">
        <v>8</v>
      </c>
      <c r="E7" s="40" t="s">
        <v>9</v>
      </c>
      <c r="F7" s="40" t="s">
        <v>10</v>
      </c>
      <c r="G7" s="40" t="s">
        <v>11</v>
      </c>
      <c r="H7" s="40" t="s">
        <v>12</v>
      </c>
      <c r="I7" s="40" t="s">
        <v>13</v>
      </c>
      <c r="J7" s="40" t="s">
        <v>14</v>
      </c>
      <c r="K7" s="40" t="s">
        <v>15</v>
      </c>
      <c r="L7" s="40" t="s">
        <v>16</v>
      </c>
      <c r="M7" s="40" t="s">
        <v>17</v>
      </c>
      <c r="N7" s="40" t="s">
        <v>18</v>
      </c>
      <c r="O7" s="40" t="s">
        <v>19</v>
      </c>
      <c r="P7" s="40" t="s">
        <v>20</v>
      </c>
      <c r="Q7" s="40" t="s">
        <v>21</v>
      </c>
      <c r="R7" s="40" t="s">
        <v>22</v>
      </c>
      <c r="S7" s="110"/>
    </row>
    <row r="8" spans="2:19" ht="15.75" x14ac:dyDescent="0.25">
      <c r="B8" s="23" t="s">
        <v>100</v>
      </c>
      <c r="C8" s="31">
        <v>0</v>
      </c>
      <c r="D8" s="31">
        <v>0</v>
      </c>
      <c r="E8" s="31">
        <v>0</v>
      </c>
      <c r="F8" s="22">
        <v>0</v>
      </c>
      <c r="G8" s="49">
        <v>0</v>
      </c>
      <c r="H8" s="49">
        <v>0</v>
      </c>
      <c r="I8" s="49">
        <v>0</v>
      </c>
      <c r="J8" s="50">
        <f>SUM(G8:I8)</f>
        <v>0</v>
      </c>
      <c r="K8" s="21">
        <f>SUM(H8:J8)</f>
        <v>0</v>
      </c>
      <c r="L8" s="21">
        <f>SUM(I8:K8)</f>
        <v>0</v>
      </c>
      <c r="M8" s="21">
        <f>SUM(J8:L8)</f>
        <v>0</v>
      </c>
      <c r="N8" s="22">
        <f>SUM(K8:M8)</f>
        <v>0</v>
      </c>
      <c r="O8" s="31"/>
      <c r="P8" s="31"/>
      <c r="Q8" s="31"/>
      <c r="R8" s="21">
        <f>SUM(O8:Q8)</f>
        <v>0</v>
      </c>
      <c r="S8" s="22">
        <f>R8+N8+J8+F8</f>
        <v>0</v>
      </c>
    </row>
    <row r="9" spans="2:19" ht="15.75" x14ac:dyDescent="0.25">
      <c r="B9" s="4" t="s">
        <v>101</v>
      </c>
      <c r="C9" s="20">
        <v>0</v>
      </c>
      <c r="D9" s="20">
        <v>0</v>
      </c>
      <c r="E9" s="20">
        <v>0</v>
      </c>
      <c r="F9" s="38">
        <f t="shared" ref="F9:F28" si="0">E9+D9+C9</f>
        <v>0</v>
      </c>
      <c r="G9" s="51">
        <v>0</v>
      </c>
      <c r="H9" s="51">
        <v>0</v>
      </c>
      <c r="I9" s="51">
        <v>0</v>
      </c>
      <c r="J9" s="50">
        <f t="shared" ref="J9:M28" si="1">SUM(G9:I9)</f>
        <v>0</v>
      </c>
      <c r="K9" s="21">
        <f t="shared" si="1"/>
        <v>0</v>
      </c>
      <c r="L9" s="21">
        <f t="shared" si="1"/>
        <v>0</v>
      </c>
      <c r="M9" s="21">
        <f t="shared" si="1"/>
        <v>0</v>
      </c>
      <c r="N9" s="22">
        <f t="shared" ref="N9:N28" si="2">SUM(K9:M9)</f>
        <v>0</v>
      </c>
      <c r="O9" s="20"/>
      <c r="P9" s="20"/>
      <c r="Q9" s="20"/>
      <c r="R9" s="21">
        <f t="shared" ref="R9:R28" si="3">SUM(O9:Q9)</f>
        <v>0</v>
      </c>
      <c r="S9" s="38">
        <f>R9+N9+J9+F9</f>
        <v>0</v>
      </c>
    </row>
    <row r="10" spans="2:19" ht="15.75" x14ac:dyDescent="0.25">
      <c r="B10" s="4" t="s">
        <v>102</v>
      </c>
      <c r="C10" s="20">
        <v>0</v>
      </c>
      <c r="D10" s="20">
        <v>0</v>
      </c>
      <c r="E10" s="20">
        <v>0</v>
      </c>
      <c r="F10" s="38">
        <f>C10+D10+E10</f>
        <v>0</v>
      </c>
      <c r="G10" s="51">
        <v>0</v>
      </c>
      <c r="H10" s="51">
        <v>0</v>
      </c>
      <c r="I10" s="51">
        <v>0</v>
      </c>
      <c r="J10" s="50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2">
        <f t="shared" si="2"/>
        <v>0</v>
      </c>
      <c r="O10" s="20"/>
      <c r="P10" s="20"/>
      <c r="Q10" s="20"/>
      <c r="R10" s="21">
        <f t="shared" si="3"/>
        <v>0</v>
      </c>
      <c r="S10" s="38">
        <f>R10+N10+J10+F10</f>
        <v>0</v>
      </c>
    </row>
    <row r="11" spans="2:19" ht="15.75" x14ac:dyDescent="0.25">
      <c r="B11" s="4" t="s">
        <v>103</v>
      </c>
      <c r="C11" s="20">
        <v>0</v>
      </c>
      <c r="D11" s="20">
        <v>0</v>
      </c>
      <c r="E11" s="20">
        <v>0</v>
      </c>
      <c r="F11" s="38">
        <f t="shared" si="0"/>
        <v>0</v>
      </c>
      <c r="G11" s="51">
        <v>0</v>
      </c>
      <c r="H11" s="51">
        <v>0</v>
      </c>
      <c r="I11" s="51">
        <v>0</v>
      </c>
      <c r="J11" s="50">
        <f t="shared" si="1"/>
        <v>0</v>
      </c>
      <c r="K11" s="21">
        <f t="shared" si="1"/>
        <v>0</v>
      </c>
      <c r="L11" s="21">
        <f t="shared" si="1"/>
        <v>0</v>
      </c>
      <c r="M11" s="21">
        <f t="shared" si="1"/>
        <v>0</v>
      </c>
      <c r="N11" s="22">
        <f t="shared" si="2"/>
        <v>0</v>
      </c>
      <c r="O11" s="20"/>
      <c r="P11" s="20"/>
      <c r="Q11" s="20"/>
      <c r="R11" s="21">
        <f t="shared" si="3"/>
        <v>0</v>
      </c>
      <c r="S11" s="38">
        <f t="shared" ref="S11:S28" si="4">R11+N11+J11+F11</f>
        <v>0</v>
      </c>
    </row>
    <row r="12" spans="2:19" ht="15.75" x14ac:dyDescent="0.25">
      <c r="B12" s="12" t="s">
        <v>139</v>
      </c>
      <c r="C12" s="20">
        <v>0</v>
      </c>
      <c r="D12" s="20">
        <v>0</v>
      </c>
      <c r="E12" s="20">
        <v>0</v>
      </c>
      <c r="F12" s="38">
        <f t="shared" si="0"/>
        <v>0</v>
      </c>
      <c r="G12" s="51">
        <v>0</v>
      </c>
      <c r="H12" s="51">
        <v>0</v>
      </c>
      <c r="I12" s="51">
        <v>0</v>
      </c>
      <c r="J12" s="50">
        <f t="shared" si="1"/>
        <v>0</v>
      </c>
      <c r="K12" s="21">
        <f t="shared" si="1"/>
        <v>0</v>
      </c>
      <c r="L12" s="21">
        <f t="shared" si="1"/>
        <v>0</v>
      </c>
      <c r="M12" s="21">
        <f t="shared" si="1"/>
        <v>0</v>
      </c>
      <c r="N12" s="22">
        <f t="shared" si="2"/>
        <v>0</v>
      </c>
      <c r="O12" s="20"/>
      <c r="P12" s="20"/>
      <c r="Q12" s="20"/>
      <c r="R12" s="21">
        <f t="shared" si="3"/>
        <v>0</v>
      </c>
      <c r="S12" s="38">
        <f t="shared" si="4"/>
        <v>0</v>
      </c>
    </row>
    <row r="13" spans="2:19" ht="15.75" x14ac:dyDescent="0.25">
      <c r="B13" s="4" t="s">
        <v>104</v>
      </c>
      <c r="C13" s="20">
        <v>0</v>
      </c>
      <c r="D13" s="20">
        <v>0</v>
      </c>
      <c r="E13" s="20">
        <v>0</v>
      </c>
      <c r="F13" s="38">
        <f t="shared" si="0"/>
        <v>0</v>
      </c>
      <c r="G13" s="51">
        <v>0</v>
      </c>
      <c r="H13" s="51">
        <v>0</v>
      </c>
      <c r="I13" s="51">
        <v>0</v>
      </c>
      <c r="J13" s="50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22">
        <f t="shared" si="2"/>
        <v>0</v>
      </c>
      <c r="O13" s="20"/>
      <c r="P13" s="20"/>
      <c r="Q13" s="20"/>
      <c r="R13" s="21">
        <f t="shared" si="3"/>
        <v>0</v>
      </c>
      <c r="S13" s="38">
        <f t="shared" si="4"/>
        <v>0</v>
      </c>
    </row>
    <row r="14" spans="2:19" ht="15.75" x14ac:dyDescent="0.25">
      <c r="B14" s="4" t="s">
        <v>105</v>
      </c>
      <c r="C14" s="20">
        <v>0</v>
      </c>
      <c r="D14" s="20">
        <v>0</v>
      </c>
      <c r="E14" s="20">
        <v>0</v>
      </c>
      <c r="F14" s="38">
        <f t="shared" si="0"/>
        <v>0</v>
      </c>
      <c r="G14" s="51">
        <v>0</v>
      </c>
      <c r="H14" s="51">
        <v>1</v>
      </c>
      <c r="I14" s="51">
        <v>0</v>
      </c>
      <c r="J14" s="50">
        <f t="shared" si="1"/>
        <v>1</v>
      </c>
      <c r="K14" s="21">
        <v>0</v>
      </c>
      <c r="L14" s="21">
        <v>0</v>
      </c>
      <c r="M14" s="21">
        <v>0</v>
      </c>
      <c r="N14" s="22">
        <f t="shared" si="2"/>
        <v>0</v>
      </c>
      <c r="O14" s="20"/>
      <c r="P14" s="20"/>
      <c r="Q14" s="20"/>
      <c r="R14" s="21">
        <f t="shared" si="3"/>
        <v>0</v>
      </c>
      <c r="S14" s="38">
        <f t="shared" si="4"/>
        <v>1</v>
      </c>
    </row>
    <row r="15" spans="2:19" ht="15.75" x14ac:dyDescent="0.25">
      <c r="B15" s="4" t="s">
        <v>106</v>
      </c>
      <c r="C15" s="20">
        <v>0</v>
      </c>
      <c r="D15" s="20">
        <v>0</v>
      </c>
      <c r="E15" s="20">
        <v>0</v>
      </c>
      <c r="F15" s="38">
        <f t="shared" si="0"/>
        <v>0</v>
      </c>
      <c r="G15" s="51">
        <v>0</v>
      </c>
      <c r="H15" s="51">
        <v>0</v>
      </c>
      <c r="I15" s="51">
        <v>0</v>
      </c>
      <c r="J15" s="50">
        <f t="shared" si="1"/>
        <v>0</v>
      </c>
      <c r="K15" s="21">
        <f t="shared" si="1"/>
        <v>0</v>
      </c>
      <c r="L15" s="21">
        <f t="shared" si="1"/>
        <v>0</v>
      </c>
      <c r="M15" s="21">
        <f t="shared" si="1"/>
        <v>0</v>
      </c>
      <c r="N15" s="22">
        <f t="shared" si="2"/>
        <v>0</v>
      </c>
      <c r="O15" s="20"/>
      <c r="P15" s="20"/>
      <c r="Q15" s="20"/>
      <c r="R15" s="21">
        <f t="shared" si="3"/>
        <v>0</v>
      </c>
      <c r="S15" s="38">
        <f t="shared" si="4"/>
        <v>0</v>
      </c>
    </row>
    <row r="16" spans="2:19" ht="15.75" x14ac:dyDescent="0.25">
      <c r="B16" s="4" t="s">
        <v>107</v>
      </c>
      <c r="C16" s="20">
        <v>0</v>
      </c>
      <c r="D16" s="20">
        <v>0</v>
      </c>
      <c r="E16" s="20">
        <v>0</v>
      </c>
      <c r="F16" s="38">
        <f t="shared" si="0"/>
        <v>0</v>
      </c>
      <c r="G16" s="51">
        <v>0</v>
      </c>
      <c r="H16" s="51">
        <v>0</v>
      </c>
      <c r="I16" s="51">
        <v>1</v>
      </c>
      <c r="J16" s="50">
        <f t="shared" si="1"/>
        <v>1</v>
      </c>
      <c r="K16" s="21">
        <v>0</v>
      </c>
      <c r="L16" s="21">
        <v>0</v>
      </c>
      <c r="M16" s="21">
        <v>0</v>
      </c>
      <c r="N16" s="22">
        <f t="shared" si="2"/>
        <v>0</v>
      </c>
      <c r="O16" s="20"/>
      <c r="P16" s="20"/>
      <c r="Q16" s="20"/>
      <c r="R16" s="21">
        <f t="shared" si="3"/>
        <v>0</v>
      </c>
      <c r="S16" s="38">
        <f t="shared" si="4"/>
        <v>1</v>
      </c>
    </row>
    <row r="17" spans="2:19" ht="15.75" x14ac:dyDescent="0.25">
      <c r="B17" s="4" t="s">
        <v>108</v>
      </c>
      <c r="C17" s="20">
        <v>0</v>
      </c>
      <c r="D17" s="20">
        <v>0</v>
      </c>
      <c r="E17" s="20">
        <v>0</v>
      </c>
      <c r="F17" s="38">
        <f t="shared" si="0"/>
        <v>0</v>
      </c>
      <c r="G17" s="51">
        <v>0</v>
      </c>
      <c r="H17" s="51">
        <v>0</v>
      </c>
      <c r="I17" s="51">
        <v>0</v>
      </c>
      <c r="J17" s="50">
        <f t="shared" si="1"/>
        <v>0</v>
      </c>
      <c r="K17" s="21">
        <f t="shared" si="1"/>
        <v>0</v>
      </c>
      <c r="L17" s="21">
        <f t="shared" si="1"/>
        <v>0</v>
      </c>
      <c r="M17" s="21">
        <f t="shared" si="1"/>
        <v>0</v>
      </c>
      <c r="N17" s="22">
        <f t="shared" si="2"/>
        <v>0</v>
      </c>
      <c r="O17" s="20"/>
      <c r="P17" s="20"/>
      <c r="Q17" s="20"/>
      <c r="R17" s="21">
        <f t="shared" si="3"/>
        <v>0</v>
      </c>
      <c r="S17" s="38">
        <f t="shared" si="4"/>
        <v>0</v>
      </c>
    </row>
    <row r="18" spans="2:19" ht="15.75" x14ac:dyDescent="0.25">
      <c r="B18" s="12" t="s">
        <v>138</v>
      </c>
      <c r="C18" s="20">
        <v>0</v>
      </c>
      <c r="D18" s="20">
        <v>0</v>
      </c>
      <c r="E18" s="20">
        <v>0</v>
      </c>
      <c r="F18" s="38">
        <f t="shared" si="0"/>
        <v>0</v>
      </c>
      <c r="G18" s="51">
        <v>0</v>
      </c>
      <c r="H18" s="51">
        <v>0</v>
      </c>
      <c r="I18" s="51">
        <v>0</v>
      </c>
      <c r="J18" s="50">
        <f t="shared" si="1"/>
        <v>0</v>
      </c>
      <c r="K18" s="21">
        <f t="shared" si="1"/>
        <v>0</v>
      </c>
      <c r="L18" s="21">
        <f t="shared" si="1"/>
        <v>0</v>
      </c>
      <c r="M18" s="21">
        <f t="shared" si="1"/>
        <v>0</v>
      </c>
      <c r="N18" s="22">
        <f t="shared" si="2"/>
        <v>0</v>
      </c>
      <c r="O18" s="20"/>
      <c r="P18" s="20"/>
      <c r="Q18" s="20"/>
      <c r="R18" s="21">
        <f t="shared" si="3"/>
        <v>0</v>
      </c>
      <c r="S18" s="38">
        <f t="shared" si="4"/>
        <v>0</v>
      </c>
    </row>
    <row r="19" spans="2:19" ht="15.75" x14ac:dyDescent="0.25">
      <c r="B19" s="13" t="s">
        <v>137</v>
      </c>
      <c r="C19" s="20">
        <v>0</v>
      </c>
      <c r="D19" s="20">
        <v>0</v>
      </c>
      <c r="E19" s="20">
        <v>0</v>
      </c>
      <c r="F19" s="38">
        <f t="shared" si="0"/>
        <v>0</v>
      </c>
      <c r="G19" s="51">
        <v>0</v>
      </c>
      <c r="H19" s="51">
        <v>0</v>
      </c>
      <c r="I19" s="51">
        <v>0</v>
      </c>
      <c r="J19" s="50">
        <f t="shared" si="1"/>
        <v>0</v>
      </c>
      <c r="K19" s="21">
        <f t="shared" si="1"/>
        <v>0</v>
      </c>
      <c r="L19" s="21">
        <f t="shared" si="1"/>
        <v>0</v>
      </c>
      <c r="M19" s="21">
        <f t="shared" si="1"/>
        <v>0</v>
      </c>
      <c r="N19" s="22">
        <f t="shared" si="2"/>
        <v>0</v>
      </c>
      <c r="O19" s="20"/>
      <c r="P19" s="20"/>
      <c r="Q19" s="20"/>
      <c r="R19" s="21">
        <f t="shared" si="3"/>
        <v>0</v>
      </c>
      <c r="S19" s="38">
        <f t="shared" si="4"/>
        <v>0</v>
      </c>
    </row>
    <row r="20" spans="2:19" ht="15.75" x14ac:dyDescent="0.25">
      <c r="B20" s="13" t="s">
        <v>136</v>
      </c>
      <c r="C20" s="20">
        <v>0</v>
      </c>
      <c r="D20" s="20">
        <v>0</v>
      </c>
      <c r="E20" s="20">
        <v>0</v>
      </c>
      <c r="F20" s="38">
        <f t="shared" si="0"/>
        <v>0</v>
      </c>
      <c r="G20" s="51">
        <v>0</v>
      </c>
      <c r="H20" s="51">
        <v>0</v>
      </c>
      <c r="I20" s="51">
        <v>0</v>
      </c>
      <c r="J20" s="50">
        <f t="shared" si="1"/>
        <v>0</v>
      </c>
      <c r="K20" s="21">
        <f t="shared" si="1"/>
        <v>0</v>
      </c>
      <c r="L20" s="21">
        <f t="shared" si="1"/>
        <v>0</v>
      </c>
      <c r="M20" s="21">
        <f t="shared" si="1"/>
        <v>0</v>
      </c>
      <c r="N20" s="22">
        <f t="shared" si="2"/>
        <v>0</v>
      </c>
      <c r="O20" s="20"/>
      <c r="P20" s="20"/>
      <c r="Q20" s="20"/>
      <c r="R20" s="21">
        <f t="shared" si="3"/>
        <v>0</v>
      </c>
      <c r="S20" s="38">
        <f t="shared" si="4"/>
        <v>0</v>
      </c>
    </row>
    <row r="21" spans="2:19" ht="31.5" x14ac:dyDescent="0.25">
      <c r="B21" s="12" t="s">
        <v>109</v>
      </c>
      <c r="C21" s="20">
        <v>0</v>
      </c>
      <c r="D21" s="20">
        <v>0</v>
      </c>
      <c r="E21" s="20">
        <v>0</v>
      </c>
      <c r="F21" s="38">
        <f t="shared" si="0"/>
        <v>0</v>
      </c>
      <c r="G21" s="51">
        <v>0</v>
      </c>
      <c r="H21" s="51">
        <v>0</v>
      </c>
      <c r="I21" s="51">
        <v>0</v>
      </c>
      <c r="J21" s="50">
        <f t="shared" si="1"/>
        <v>0</v>
      </c>
      <c r="K21" s="21">
        <f t="shared" si="1"/>
        <v>0</v>
      </c>
      <c r="L21" s="21">
        <f t="shared" si="1"/>
        <v>0</v>
      </c>
      <c r="M21" s="21">
        <f t="shared" si="1"/>
        <v>0</v>
      </c>
      <c r="N21" s="22">
        <f t="shared" si="2"/>
        <v>0</v>
      </c>
      <c r="O21" s="20"/>
      <c r="P21" s="20"/>
      <c r="Q21" s="20"/>
      <c r="R21" s="21">
        <f t="shared" si="3"/>
        <v>0</v>
      </c>
      <c r="S21" s="38">
        <f t="shared" si="4"/>
        <v>0</v>
      </c>
    </row>
    <row r="22" spans="2:19" ht="31.5" x14ac:dyDescent="0.25">
      <c r="B22" s="12" t="s">
        <v>110</v>
      </c>
      <c r="C22" s="20">
        <v>0</v>
      </c>
      <c r="D22" s="20">
        <v>0</v>
      </c>
      <c r="E22" s="20">
        <v>0</v>
      </c>
      <c r="F22" s="38">
        <f t="shared" si="0"/>
        <v>0</v>
      </c>
      <c r="G22" s="51">
        <v>0</v>
      </c>
      <c r="H22" s="51">
        <v>0</v>
      </c>
      <c r="I22" s="51">
        <v>0</v>
      </c>
      <c r="J22" s="50">
        <f t="shared" si="1"/>
        <v>0</v>
      </c>
      <c r="K22" s="21">
        <f t="shared" si="1"/>
        <v>0</v>
      </c>
      <c r="L22" s="21">
        <f t="shared" si="1"/>
        <v>0</v>
      </c>
      <c r="M22" s="21">
        <f t="shared" si="1"/>
        <v>0</v>
      </c>
      <c r="N22" s="22">
        <f t="shared" si="2"/>
        <v>0</v>
      </c>
      <c r="O22" s="20"/>
      <c r="P22" s="20"/>
      <c r="Q22" s="20"/>
      <c r="R22" s="21">
        <f t="shared" si="3"/>
        <v>0</v>
      </c>
      <c r="S22" s="38">
        <f t="shared" si="4"/>
        <v>0</v>
      </c>
    </row>
    <row r="23" spans="2:19" ht="15.75" x14ac:dyDescent="0.25">
      <c r="B23" s="12" t="s">
        <v>111</v>
      </c>
      <c r="C23" s="20">
        <v>1</v>
      </c>
      <c r="D23" s="20">
        <v>0</v>
      </c>
      <c r="E23" s="20">
        <v>0</v>
      </c>
      <c r="F23" s="38">
        <f t="shared" si="0"/>
        <v>1</v>
      </c>
      <c r="G23" s="51">
        <v>0</v>
      </c>
      <c r="H23" s="51">
        <v>0</v>
      </c>
      <c r="I23" s="51">
        <v>0</v>
      </c>
      <c r="J23" s="50">
        <f t="shared" si="1"/>
        <v>0</v>
      </c>
      <c r="K23" s="21">
        <f t="shared" si="1"/>
        <v>0</v>
      </c>
      <c r="L23" s="21">
        <f t="shared" si="1"/>
        <v>0</v>
      </c>
      <c r="M23" s="21">
        <f t="shared" si="1"/>
        <v>0</v>
      </c>
      <c r="N23" s="22">
        <f t="shared" si="2"/>
        <v>0</v>
      </c>
      <c r="O23" s="20"/>
      <c r="P23" s="20"/>
      <c r="Q23" s="20"/>
      <c r="R23" s="21">
        <f t="shared" si="3"/>
        <v>0</v>
      </c>
      <c r="S23" s="38">
        <f t="shared" si="4"/>
        <v>1</v>
      </c>
    </row>
    <row r="24" spans="2:19" ht="31.5" x14ac:dyDescent="0.25">
      <c r="B24" s="12" t="s">
        <v>112</v>
      </c>
      <c r="C24" s="20">
        <v>0</v>
      </c>
      <c r="D24" s="20">
        <v>0</v>
      </c>
      <c r="E24" s="20">
        <v>0</v>
      </c>
      <c r="F24" s="38">
        <f t="shared" si="0"/>
        <v>0</v>
      </c>
      <c r="G24" s="51">
        <v>0</v>
      </c>
      <c r="H24" s="51">
        <v>0</v>
      </c>
      <c r="I24" s="51">
        <v>0</v>
      </c>
      <c r="J24" s="50">
        <f t="shared" si="1"/>
        <v>0</v>
      </c>
      <c r="K24" s="21">
        <f t="shared" si="1"/>
        <v>0</v>
      </c>
      <c r="L24" s="21">
        <f t="shared" si="1"/>
        <v>0</v>
      </c>
      <c r="M24" s="21">
        <f t="shared" si="1"/>
        <v>0</v>
      </c>
      <c r="N24" s="22">
        <f t="shared" si="2"/>
        <v>0</v>
      </c>
      <c r="O24" s="20"/>
      <c r="P24" s="20"/>
      <c r="Q24" s="20"/>
      <c r="R24" s="21">
        <f t="shared" si="3"/>
        <v>0</v>
      </c>
      <c r="S24" s="38">
        <f t="shared" si="4"/>
        <v>0</v>
      </c>
    </row>
    <row r="25" spans="2:19" ht="15.75" x14ac:dyDescent="0.25">
      <c r="B25" s="12" t="s">
        <v>113</v>
      </c>
      <c r="C25" s="20">
        <v>0</v>
      </c>
      <c r="D25" s="20">
        <v>0</v>
      </c>
      <c r="E25" s="20">
        <v>0</v>
      </c>
      <c r="F25" s="38">
        <f t="shared" si="0"/>
        <v>0</v>
      </c>
      <c r="G25" s="51">
        <v>0</v>
      </c>
      <c r="H25" s="51">
        <v>0</v>
      </c>
      <c r="I25" s="51">
        <v>0</v>
      </c>
      <c r="J25" s="50">
        <f t="shared" si="1"/>
        <v>0</v>
      </c>
      <c r="K25" s="21">
        <f t="shared" si="1"/>
        <v>0</v>
      </c>
      <c r="L25" s="21">
        <f t="shared" si="1"/>
        <v>0</v>
      </c>
      <c r="M25" s="21">
        <f t="shared" si="1"/>
        <v>0</v>
      </c>
      <c r="N25" s="22">
        <f t="shared" si="2"/>
        <v>0</v>
      </c>
      <c r="O25" s="20"/>
      <c r="P25" s="20"/>
      <c r="Q25" s="20"/>
      <c r="R25" s="21">
        <f t="shared" si="3"/>
        <v>0</v>
      </c>
      <c r="S25" s="38">
        <f t="shared" si="4"/>
        <v>0</v>
      </c>
    </row>
    <row r="26" spans="2:19" ht="31.5" x14ac:dyDescent="0.25">
      <c r="B26" s="12" t="s">
        <v>135</v>
      </c>
      <c r="C26" s="20">
        <v>0</v>
      </c>
      <c r="D26" s="20">
        <v>0</v>
      </c>
      <c r="E26" s="20">
        <v>2</v>
      </c>
      <c r="F26" s="38">
        <f t="shared" si="0"/>
        <v>2</v>
      </c>
      <c r="G26" s="51">
        <v>0</v>
      </c>
      <c r="H26" s="51">
        <v>1</v>
      </c>
      <c r="I26" s="51">
        <v>0</v>
      </c>
      <c r="J26" s="50">
        <f t="shared" si="1"/>
        <v>1</v>
      </c>
      <c r="K26" s="21">
        <v>0</v>
      </c>
      <c r="L26" s="21">
        <v>0</v>
      </c>
      <c r="M26" s="21">
        <v>0</v>
      </c>
      <c r="N26" s="22">
        <f t="shared" si="2"/>
        <v>0</v>
      </c>
      <c r="O26" s="20"/>
      <c r="P26" s="20"/>
      <c r="Q26" s="20"/>
      <c r="R26" s="21">
        <f t="shared" si="3"/>
        <v>0</v>
      </c>
      <c r="S26" s="38">
        <f t="shared" si="4"/>
        <v>3</v>
      </c>
    </row>
    <row r="27" spans="2:19" ht="15.75" x14ac:dyDescent="0.25">
      <c r="B27" s="12" t="s">
        <v>114</v>
      </c>
      <c r="C27" s="20">
        <v>0</v>
      </c>
      <c r="D27" s="20">
        <v>0</v>
      </c>
      <c r="E27" s="20">
        <v>0</v>
      </c>
      <c r="F27" s="38">
        <f t="shared" si="0"/>
        <v>0</v>
      </c>
      <c r="G27" s="51">
        <v>0</v>
      </c>
      <c r="H27" s="51">
        <v>0</v>
      </c>
      <c r="I27" s="51">
        <v>0</v>
      </c>
      <c r="J27" s="50">
        <f t="shared" si="1"/>
        <v>0</v>
      </c>
      <c r="K27" s="21">
        <f t="shared" si="1"/>
        <v>0</v>
      </c>
      <c r="L27" s="21">
        <f t="shared" si="1"/>
        <v>0</v>
      </c>
      <c r="M27" s="21">
        <f t="shared" si="1"/>
        <v>0</v>
      </c>
      <c r="N27" s="22">
        <f t="shared" si="2"/>
        <v>0</v>
      </c>
      <c r="O27" s="20"/>
      <c r="P27" s="20"/>
      <c r="Q27" s="20"/>
      <c r="R27" s="21">
        <f t="shared" si="3"/>
        <v>0</v>
      </c>
      <c r="S27" s="38">
        <f t="shared" si="4"/>
        <v>0</v>
      </c>
    </row>
    <row r="28" spans="2:19" ht="15.75" x14ac:dyDescent="0.25">
      <c r="B28" s="4" t="s">
        <v>115</v>
      </c>
      <c r="C28" s="20">
        <v>0</v>
      </c>
      <c r="D28" s="20">
        <v>0</v>
      </c>
      <c r="E28" s="20">
        <v>0</v>
      </c>
      <c r="F28" s="38">
        <f t="shared" si="0"/>
        <v>0</v>
      </c>
      <c r="G28" s="51">
        <v>0</v>
      </c>
      <c r="H28" s="51">
        <v>0</v>
      </c>
      <c r="I28" s="51">
        <v>0</v>
      </c>
      <c r="J28" s="50">
        <f t="shared" si="1"/>
        <v>0</v>
      </c>
      <c r="K28" s="21">
        <f t="shared" si="1"/>
        <v>0</v>
      </c>
      <c r="L28" s="21">
        <f t="shared" si="1"/>
        <v>0</v>
      </c>
      <c r="M28" s="21">
        <f t="shared" si="1"/>
        <v>0</v>
      </c>
      <c r="N28" s="22">
        <f t="shared" si="2"/>
        <v>0</v>
      </c>
      <c r="O28" s="63"/>
      <c r="P28" s="64"/>
      <c r="Q28" s="64"/>
      <c r="R28" s="21">
        <f t="shared" si="3"/>
        <v>0</v>
      </c>
      <c r="S28" s="38">
        <f t="shared" si="4"/>
        <v>0</v>
      </c>
    </row>
    <row r="29" spans="2:19" ht="15.75" x14ac:dyDescent="0.25">
      <c r="B29" s="45" t="s">
        <v>6</v>
      </c>
      <c r="C29" s="26">
        <f t="shared" ref="C29:J29" si="5">SUM(C8:C28)</f>
        <v>1</v>
      </c>
      <c r="D29" s="26">
        <f t="shared" si="5"/>
        <v>0</v>
      </c>
      <c r="E29" s="26">
        <f t="shared" si="5"/>
        <v>2</v>
      </c>
      <c r="F29" s="26">
        <f t="shared" si="5"/>
        <v>3</v>
      </c>
      <c r="G29" s="26">
        <f t="shared" si="5"/>
        <v>0</v>
      </c>
      <c r="H29" s="26">
        <f t="shared" si="5"/>
        <v>2</v>
      </c>
      <c r="I29" s="26">
        <f t="shared" si="5"/>
        <v>1</v>
      </c>
      <c r="J29" s="26">
        <f t="shared" si="5"/>
        <v>3</v>
      </c>
      <c r="K29" s="26">
        <f>SUM(K22:K28)</f>
        <v>0</v>
      </c>
      <c r="L29" s="26">
        <f>SUM(L22:L28)</f>
        <v>0</v>
      </c>
      <c r="M29" s="26">
        <f>SUM(M22:M28)</f>
        <v>0</v>
      </c>
      <c r="N29" s="26">
        <f>SUM(N8:N28)</f>
        <v>0</v>
      </c>
      <c r="O29" s="26">
        <f>SUM(O22:O28)</f>
        <v>0</v>
      </c>
      <c r="P29" s="26">
        <f>SUM(P22:P28)</f>
        <v>0</v>
      </c>
      <c r="Q29" s="26">
        <f>SUM(Q22:Q28)</f>
        <v>0</v>
      </c>
      <c r="R29" s="26">
        <f>SUM(R20:R28)</f>
        <v>0</v>
      </c>
      <c r="S29" s="26">
        <f>SUM(S8:S28)</f>
        <v>6</v>
      </c>
    </row>
  </sheetData>
  <mergeCells count="7">
    <mergeCell ref="S6:S7"/>
    <mergeCell ref="B5:S5"/>
    <mergeCell ref="B6:B7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49"/>
  <sheetViews>
    <sheetView showGridLines="0" view="pageBreakPreview" topLeftCell="B1" zoomScale="51" zoomScaleNormal="45" zoomScaleSheetLayoutView="51" workbookViewId="0">
      <selection activeCell="N30" sqref="N30"/>
    </sheetView>
  </sheetViews>
  <sheetFormatPr baseColWidth="10" defaultColWidth="11.42578125" defaultRowHeight="15" x14ac:dyDescent="0.25"/>
  <cols>
    <col min="2" max="2" width="64.5703125" style="1" customWidth="1"/>
    <col min="3" max="12" width="11.42578125" customWidth="1"/>
    <col min="13" max="13" width="13" customWidth="1"/>
    <col min="14" max="17" width="11.42578125" customWidth="1"/>
    <col min="19" max="19" width="18" customWidth="1"/>
  </cols>
  <sheetData>
    <row r="4" spans="2:19" ht="15.75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ht="15.75" thickBot="1" x14ac:dyDescent="0.3"/>
    <row r="7" spans="2:19" ht="15.75" x14ac:dyDescent="0.25">
      <c r="B7" s="111" t="s">
        <v>116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3"/>
    </row>
    <row r="8" spans="2:19" ht="15.75" x14ac:dyDescent="0.25">
      <c r="B8" s="106" t="s">
        <v>140</v>
      </c>
      <c r="C8" s="108" t="s">
        <v>2</v>
      </c>
      <c r="D8" s="108"/>
      <c r="E8" s="108"/>
      <c r="F8" s="108"/>
      <c r="G8" s="108" t="s">
        <v>3</v>
      </c>
      <c r="H8" s="108"/>
      <c r="I8" s="108"/>
      <c r="J8" s="108"/>
      <c r="K8" s="108" t="s">
        <v>4</v>
      </c>
      <c r="L8" s="108"/>
      <c r="M8" s="108"/>
      <c r="N8" s="108"/>
      <c r="O8" s="108" t="s">
        <v>5</v>
      </c>
      <c r="P8" s="108"/>
      <c r="Q8" s="108"/>
      <c r="R8" s="108"/>
      <c r="S8" s="109" t="s">
        <v>6</v>
      </c>
    </row>
    <row r="9" spans="2:19" ht="16.5" thickBot="1" x14ac:dyDescent="0.3">
      <c r="B9" s="107"/>
      <c r="C9" s="40" t="s">
        <v>7</v>
      </c>
      <c r="D9" s="40" t="s">
        <v>8</v>
      </c>
      <c r="E9" s="40" t="s">
        <v>9</v>
      </c>
      <c r="F9" s="40" t="s">
        <v>10</v>
      </c>
      <c r="G9" s="40" t="s">
        <v>11</v>
      </c>
      <c r="H9" s="40" t="s">
        <v>12</v>
      </c>
      <c r="I9" s="40" t="s">
        <v>13</v>
      </c>
      <c r="J9" s="40" t="s">
        <v>14</v>
      </c>
      <c r="K9" s="40" t="s">
        <v>15</v>
      </c>
      <c r="L9" s="40" t="s">
        <v>16</v>
      </c>
      <c r="M9" s="40" t="s">
        <v>17</v>
      </c>
      <c r="N9" s="40" t="s">
        <v>18</v>
      </c>
      <c r="O9" s="40" t="s">
        <v>19</v>
      </c>
      <c r="P9" s="40" t="s">
        <v>20</v>
      </c>
      <c r="Q9" s="40" t="s">
        <v>21</v>
      </c>
      <c r="R9" s="40" t="s">
        <v>22</v>
      </c>
      <c r="S9" s="110"/>
    </row>
    <row r="10" spans="2:19" ht="15.75" x14ac:dyDescent="0.25">
      <c r="B10" s="13" t="s">
        <v>117</v>
      </c>
      <c r="C10" s="20">
        <v>12</v>
      </c>
      <c r="D10" s="20">
        <v>21</v>
      </c>
      <c r="E10" s="20">
        <v>6</v>
      </c>
      <c r="F10" s="38">
        <f t="shared" ref="F10:F17" si="0">SUM(C10:E10)</f>
        <v>39</v>
      </c>
      <c r="G10" s="20">
        <v>12</v>
      </c>
      <c r="H10" s="20">
        <v>3</v>
      </c>
      <c r="I10" s="20">
        <v>0</v>
      </c>
      <c r="J10" s="38">
        <f t="shared" ref="J10:J17" si="1">SUM(G10:I10)</f>
        <v>15</v>
      </c>
      <c r="K10" s="20"/>
      <c r="L10" s="20"/>
      <c r="M10" s="20"/>
      <c r="N10" s="22">
        <f t="shared" ref="N10:N17" si="2">SUM(K10:M10)</f>
        <v>0</v>
      </c>
      <c r="O10" s="20"/>
      <c r="P10" s="20"/>
      <c r="Q10" s="20"/>
      <c r="R10" s="52">
        <f>SUM(O10:Q10)</f>
        <v>0</v>
      </c>
      <c r="S10" s="26">
        <f>F10+J10+N10+Q10</f>
        <v>54</v>
      </c>
    </row>
    <row r="11" spans="2:19" ht="15.75" x14ac:dyDescent="0.25">
      <c r="B11" s="13" t="s">
        <v>118</v>
      </c>
      <c r="C11" s="20">
        <v>0</v>
      </c>
      <c r="D11" s="20">
        <v>0</v>
      </c>
      <c r="E11" s="20">
        <v>0</v>
      </c>
      <c r="F11" s="38">
        <f t="shared" si="0"/>
        <v>0</v>
      </c>
      <c r="G11" s="20">
        <v>0</v>
      </c>
      <c r="H11" s="20">
        <v>0</v>
      </c>
      <c r="I11" s="20">
        <v>0</v>
      </c>
      <c r="J11" s="38">
        <f t="shared" si="1"/>
        <v>0</v>
      </c>
      <c r="K11" s="20"/>
      <c r="L11" s="20"/>
      <c r="M11" s="20"/>
      <c r="N11" s="22">
        <f t="shared" si="2"/>
        <v>0</v>
      </c>
      <c r="O11" s="20"/>
      <c r="P11" s="20"/>
      <c r="Q11" s="20"/>
      <c r="R11" s="52">
        <f t="shared" ref="R11:R17" si="3">SUM(O11:Q11)</f>
        <v>0</v>
      </c>
      <c r="S11" s="26">
        <f>F11+J11+N11+Q11</f>
        <v>0</v>
      </c>
    </row>
    <row r="12" spans="2:19" ht="15.75" x14ac:dyDescent="0.25">
      <c r="B12" s="13" t="s">
        <v>119</v>
      </c>
      <c r="C12" s="20">
        <v>0</v>
      </c>
      <c r="D12" s="20">
        <v>0</v>
      </c>
      <c r="E12" s="20">
        <v>0</v>
      </c>
      <c r="F12" s="38">
        <f t="shared" si="0"/>
        <v>0</v>
      </c>
      <c r="G12" s="20">
        <v>0</v>
      </c>
      <c r="H12" s="20">
        <v>0</v>
      </c>
      <c r="I12" s="20">
        <v>0</v>
      </c>
      <c r="J12" s="38">
        <f t="shared" si="1"/>
        <v>0</v>
      </c>
      <c r="K12" s="20"/>
      <c r="L12" s="20"/>
      <c r="M12" s="20"/>
      <c r="N12" s="22">
        <f t="shared" si="2"/>
        <v>0</v>
      </c>
      <c r="O12" s="20"/>
      <c r="P12" s="20"/>
      <c r="Q12" s="20"/>
      <c r="R12" s="52">
        <f t="shared" si="3"/>
        <v>0</v>
      </c>
      <c r="S12" s="26">
        <f>F12+J12+N12+Q12</f>
        <v>0</v>
      </c>
    </row>
    <row r="13" spans="2:19" ht="15.75" x14ac:dyDescent="0.25">
      <c r="B13" s="13" t="s">
        <v>120</v>
      </c>
      <c r="C13" s="20">
        <v>0</v>
      </c>
      <c r="D13" s="20">
        <v>0</v>
      </c>
      <c r="E13" s="20">
        <v>0</v>
      </c>
      <c r="F13" s="38">
        <f t="shared" si="0"/>
        <v>0</v>
      </c>
      <c r="G13" s="20">
        <v>0</v>
      </c>
      <c r="H13" s="20">
        <v>0</v>
      </c>
      <c r="I13" s="20">
        <v>0</v>
      </c>
      <c r="J13" s="38">
        <f t="shared" si="1"/>
        <v>0</v>
      </c>
      <c r="K13" s="20"/>
      <c r="L13" s="20"/>
      <c r="M13" s="20"/>
      <c r="N13" s="22">
        <f t="shared" si="2"/>
        <v>0</v>
      </c>
      <c r="O13" s="20"/>
      <c r="P13" s="20"/>
      <c r="Q13" s="20"/>
      <c r="R13" s="52">
        <f t="shared" si="3"/>
        <v>0</v>
      </c>
      <c r="S13" s="26">
        <f>R13+N13+J13+F13</f>
        <v>0</v>
      </c>
    </row>
    <row r="14" spans="2:19" ht="15.75" x14ac:dyDescent="0.25">
      <c r="B14" s="13" t="s">
        <v>121</v>
      </c>
      <c r="C14" s="20">
        <v>8</v>
      </c>
      <c r="D14" s="20">
        <v>4</v>
      </c>
      <c r="E14" s="20">
        <v>1</v>
      </c>
      <c r="F14" s="38">
        <f t="shared" si="0"/>
        <v>13</v>
      </c>
      <c r="G14" s="20">
        <v>0</v>
      </c>
      <c r="H14" s="20">
        <v>0</v>
      </c>
      <c r="I14" s="20">
        <v>0</v>
      </c>
      <c r="J14" s="38">
        <f t="shared" si="1"/>
        <v>0</v>
      </c>
      <c r="K14" s="20"/>
      <c r="L14" s="20"/>
      <c r="M14" s="20"/>
      <c r="N14" s="22">
        <f t="shared" si="2"/>
        <v>0</v>
      </c>
      <c r="O14" s="20"/>
      <c r="P14" s="20"/>
      <c r="Q14" s="20"/>
      <c r="R14" s="52">
        <f t="shared" si="3"/>
        <v>0</v>
      </c>
      <c r="S14" s="26">
        <f>F14+J14+N14+R14</f>
        <v>13</v>
      </c>
    </row>
    <row r="15" spans="2:19" ht="15.75" x14ac:dyDescent="0.25">
      <c r="B15" s="13" t="s">
        <v>122</v>
      </c>
      <c r="C15" s="20">
        <v>18</v>
      </c>
      <c r="D15" s="20">
        <v>13</v>
      </c>
      <c r="E15" s="20">
        <v>17</v>
      </c>
      <c r="F15" s="38">
        <f t="shared" si="0"/>
        <v>48</v>
      </c>
      <c r="G15" s="20">
        <v>23</v>
      </c>
      <c r="H15" s="20">
        <v>26</v>
      </c>
      <c r="I15" s="20">
        <v>0</v>
      </c>
      <c r="J15" s="38">
        <f t="shared" si="1"/>
        <v>49</v>
      </c>
      <c r="K15" s="20"/>
      <c r="L15" s="20"/>
      <c r="M15" s="20"/>
      <c r="N15" s="22">
        <f t="shared" si="2"/>
        <v>0</v>
      </c>
      <c r="O15" s="20"/>
      <c r="P15" s="20"/>
      <c r="Q15" s="20"/>
      <c r="R15" s="52">
        <f t="shared" si="3"/>
        <v>0</v>
      </c>
      <c r="S15" s="26">
        <f>F15+J15+N15+R15</f>
        <v>97</v>
      </c>
    </row>
    <row r="16" spans="2:19" ht="15.75" x14ac:dyDescent="0.25">
      <c r="B16" s="13" t="s">
        <v>123</v>
      </c>
      <c r="C16" s="20">
        <v>1</v>
      </c>
      <c r="D16" s="20">
        <v>2</v>
      </c>
      <c r="E16" s="20">
        <v>0</v>
      </c>
      <c r="F16" s="38">
        <f t="shared" si="0"/>
        <v>3</v>
      </c>
      <c r="G16" s="20">
        <v>0</v>
      </c>
      <c r="H16" s="20">
        <v>5</v>
      </c>
      <c r="I16" s="20">
        <v>0</v>
      </c>
      <c r="J16" s="38">
        <f t="shared" si="1"/>
        <v>5</v>
      </c>
      <c r="K16" s="20"/>
      <c r="L16" s="20"/>
      <c r="M16" s="20"/>
      <c r="N16" s="22">
        <f t="shared" si="2"/>
        <v>0</v>
      </c>
      <c r="O16" s="20"/>
      <c r="P16" s="20"/>
      <c r="Q16" s="20"/>
      <c r="R16" s="52">
        <f t="shared" si="3"/>
        <v>0</v>
      </c>
      <c r="S16" s="26">
        <f>F16+J16+N16+R16</f>
        <v>8</v>
      </c>
    </row>
    <row r="17" spans="2:19" ht="15.75" x14ac:dyDescent="0.25">
      <c r="B17" s="13" t="s">
        <v>124</v>
      </c>
      <c r="C17" s="20">
        <v>325</v>
      </c>
      <c r="D17" s="20">
        <v>236</v>
      </c>
      <c r="E17" s="86">
        <v>271</v>
      </c>
      <c r="F17" s="38">
        <f t="shared" si="0"/>
        <v>832</v>
      </c>
      <c r="G17" s="31">
        <v>306</v>
      </c>
      <c r="H17" s="31">
        <v>342</v>
      </c>
      <c r="I17" s="31">
        <v>0</v>
      </c>
      <c r="J17" s="22">
        <f t="shared" si="1"/>
        <v>648</v>
      </c>
      <c r="K17" s="24"/>
      <c r="L17" s="20"/>
      <c r="M17" s="20"/>
      <c r="N17" s="22">
        <f t="shared" si="2"/>
        <v>0</v>
      </c>
      <c r="O17" s="20"/>
      <c r="P17" s="20"/>
      <c r="Q17" s="20"/>
      <c r="R17" s="52">
        <f t="shared" si="3"/>
        <v>0</v>
      </c>
      <c r="S17" s="26">
        <f>F17+J17+N17+R17</f>
        <v>1480</v>
      </c>
    </row>
    <row r="18" spans="2:19" ht="15.75" x14ac:dyDescent="0.25">
      <c r="B18" s="45" t="s">
        <v>6</v>
      </c>
      <c r="C18" s="26">
        <f t="shared" ref="C18:J18" si="4">SUM(C10:C17)</f>
        <v>364</v>
      </c>
      <c r="D18" s="26">
        <f t="shared" si="4"/>
        <v>276</v>
      </c>
      <c r="E18" s="26">
        <f t="shared" si="4"/>
        <v>295</v>
      </c>
      <c r="F18" s="26">
        <f t="shared" si="4"/>
        <v>935</v>
      </c>
      <c r="G18" s="26">
        <f t="shared" si="4"/>
        <v>341</v>
      </c>
      <c r="H18" s="26">
        <f t="shared" si="4"/>
        <v>376</v>
      </c>
      <c r="I18" s="26">
        <f t="shared" si="4"/>
        <v>0</v>
      </c>
      <c r="J18" s="26">
        <f t="shared" si="4"/>
        <v>717</v>
      </c>
      <c r="K18" s="26">
        <f>SUM(K12:K17)</f>
        <v>0</v>
      </c>
      <c r="L18" s="26">
        <f>SUM(L12:L17)</f>
        <v>0</v>
      </c>
      <c r="M18" s="26">
        <f>SUM(M12:M17)</f>
        <v>0</v>
      </c>
      <c r="N18" s="26">
        <f>SUM(N6:N17)</f>
        <v>0</v>
      </c>
      <c r="O18" s="26">
        <f>SUM(O10:O17)</f>
        <v>0</v>
      </c>
      <c r="P18" s="26">
        <f>SUM(P10:P17)</f>
        <v>0</v>
      </c>
      <c r="Q18" s="26">
        <f>SUM(Q10:Q17)</f>
        <v>0</v>
      </c>
      <c r="R18" s="26">
        <f>SUM(R10:R17)</f>
        <v>0</v>
      </c>
      <c r="S18" s="26">
        <f>SUM(S10:S17)</f>
        <v>1652</v>
      </c>
    </row>
    <row r="19" spans="2:19" ht="15.75" x14ac:dyDescent="0.25">
      <c r="B19" s="83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</row>
    <row r="20" spans="2:19" ht="15.75" x14ac:dyDescent="0.25">
      <c r="B20" s="83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</row>
    <row r="21" spans="2:19" ht="15.75" x14ac:dyDescent="0.25">
      <c r="B21" s="83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</row>
    <row r="22" spans="2:19" ht="15.75" x14ac:dyDescent="0.25">
      <c r="B22" s="83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</row>
    <row r="23" spans="2:19" ht="15.75" x14ac:dyDescent="0.25">
      <c r="B23" s="83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</row>
    <row r="24" spans="2:19" ht="15.75" x14ac:dyDescent="0.25">
      <c r="B24" s="83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</row>
    <row r="25" spans="2:19" ht="15.75" x14ac:dyDescent="0.25">
      <c r="B25" s="83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</row>
    <row r="26" spans="2:19" ht="15.75" x14ac:dyDescent="0.25">
      <c r="B26" s="83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</row>
    <row r="27" spans="2:19" ht="15.75" x14ac:dyDescent="0.25">
      <c r="B27" s="83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</row>
    <row r="28" spans="2:19" ht="15.75" x14ac:dyDescent="0.25">
      <c r="B28" s="83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</row>
    <row r="29" spans="2:19" ht="15.75" x14ac:dyDescent="0.25">
      <c r="B29" s="83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</row>
    <row r="30" spans="2:19" ht="15.75" x14ac:dyDescent="0.25">
      <c r="B30" s="83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</row>
    <row r="31" spans="2:19" ht="15.75" x14ac:dyDescent="0.25">
      <c r="B31" s="83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</row>
    <row r="32" spans="2:19" ht="15.75" x14ac:dyDescent="0.25">
      <c r="B32" s="83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</row>
    <row r="33" spans="2:19" ht="15.75" x14ac:dyDescent="0.25">
      <c r="B33" s="83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</row>
    <row r="34" spans="2:19" ht="15.75" x14ac:dyDescent="0.25">
      <c r="B34" s="83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</row>
    <row r="35" spans="2:19" ht="15.75" x14ac:dyDescent="0.25">
      <c r="B35" s="83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</row>
    <row r="36" spans="2:19" ht="15.75" x14ac:dyDescent="0.25">
      <c r="B36" s="83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</row>
    <row r="37" spans="2:19" ht="15.75" x14ac:dyDescent="0.25">
      <c r="B37" s="83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</row>
    <row r="38" spans="2:19" ht="15.75" x14ac:dyDescent="0.25">
      <c r="B38" s="83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</row>
    <row r="39" spans="2:19" ht="15.75" x14ac:dyDescent="0.25">
      <c r="B39" s="83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</row>
    <row r="40" spans="2:19" ht="15.75" x14ac:dyDescent="0.25">
      <c r="B40" s="83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</row>
    <row r="41" spans="2:19" ht="15.75" x14ac:dyDescent="0.25">
      <c r="B41" s="83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</row>
    <row r="42" spans="2:19" ht="15.75" x14ac:dyDescent="0.25">
      <c r="B42" s="83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</row>
    <row r="43" spans="2:19" ht="15.75" x14ac:dyDescent="0.25">
      <c r="B43" s="83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</row>
    <row r="44" spans="2:19" ht="15.75" x14ac:dyDescent="0.25">
      <c r="B44" s="83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</row>
    <row r="45" spans="2:19" ht="15.75" x14ac:dyDescent="0.25">
      <c r="B45" s="83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</row>
    <row r="46" spans="2:19" ht="15.75" x14ac:dyDescent="0.25">
      <c r="B46" s="83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</row>
    <row r="47" spans="2:19" ht="15.75" x14ac:dyDescent="0.25">
      <c r="B47" s="83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</row>
    <row r="48" spans="2:19" ht="15.75" x14ac:dyDescent="0.25">
      <c r="B48" s="83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</row>
    <row r="49" spans="2:19" ht="15.75" x14ac:dyDescent="0.25">
      <c r="B49" s="83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</row>
  </sheetData>
  <mergeCells count="7">
    <mergeCell ref="B7:S7"/>
    <mergeCell ref="C8:F8"/>
    <mergeCell ref="G8:J8"/>
    <mergeCell ref="K8:N8"/>
    <mergeCell ref="O8:R8"/>
    <mergeCell ref="S8:S9"/>
    <mergeCell ref="B8:B9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73"/>
  <sheetViews>
    <sheetView showGridLines="0" view="pageBreakPreview" zoomScale="50" zoomScaleNormal="25" zoomScaleSheetLayoutView="50" zoomScalePageLayoutView="95" workbookViewId="0">
      <selection activeCell="C75" sqref="C75"/>
    </sheetView>
  </sheetViews>
  <sheetFormatPr baseColWidth="10" defaultColWidth="11.42578125" defaultRowHeight="15" x14ac:dyDescent="0.25"/>
  <cols>
    <col min="2" max="2" width="53" style="1" customWidth="1"/>
    <col min="3" max="12" width="11.42578125" customWidth="1"/>
    <col min="13" max="13" width="13.42578125" customWidth="1"/>
    <col min="14" max="17" width="11.42578125" customWidth="1"/>
    <col min="19" max="19" width="20.140625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11" t="s">
        <v>125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3"/>
    </row>
    <row r="6" spans="2:19" ht="15.75" x14ac:dyDescent="0.25">
      <c r="B6" s="106" t="s">
        <v>140</v>
      </c>
      <c r="C6" s="108" t="s">
        <v>2</v>
      </c>
      <c r="D6" s="108"/>
      <c r="E6" s="108"/>
      <c r="F6" s="108"/>
      <c r="G6" s="108" t="s">
        <v>3</v>
      </c>
      <c r="H6" s="108"/>
      <c r="I6" s="108"/>
      <c r="J6" s="108"/>
      <c r="K6" s="108" t="s">
        <v>4</v>
      </c>
      <c r="L6" s="108"/>
      <c r="M6" s="108"/>
      <c r="N6" s="108"/>
      <c r="O6" s="108" t="s">
        <v>5</v>
      </c>
      <c r="P6" s="108"/>
      <c r="Q6" s="108"/>
      <c r="R6" s="108"/>
      <c r="S6" s="109" t="s">
        <v>6</v>
      </c>
    </row>
    <row r="7" spans="2:19" ht="16.5" thickBot="1" x14ac:dyDescent="0.3">
      <c r="B7" s="107"/>
      <c r="C7" s="40" t="s">
        <v>7</v>
      </c>
      <c r="D7" s="40" t="s">
        <v>8</v>
      </c>
      <c r="E7" s="40" t="s">
        <v>9</v>
      </c>
      <c r="F7" s="40" t="s">
        <v>10</v>
      </c>
      <c r="G7" s="40" t="s">
        <v>11</v>
      </c>
      <c r="H7" s="40" t="s">
        <v>12</v>
      </c>
      <c r="I7" s="40" t="s">
        <v>13</v>
      </c>
      <c r="J7" s="40" t="s">
        <v>14</v>
      </c>
      <c r="K7" s="40" t="s">
        <v>15</v>
      </c>
      <c r="L7" s="40" t="s">
        <v>16</v>
      </c>
      <c r="M7" s="40" t="s">
        <v>17</v>
      </c>
      <c r="N7" s="40" t="s">
        <v>18</v>
      </c>
      <c r="O7" s="40" t="s">
        <v>19</v>
      </c>
      <c r="P7" s="40" t="s">
        <v>20</v>
      </c>
      <c r="Q7" s="40" t="s">
        <v>21</v>
      </c>
      <c r="R7" s="40" t="s">
        <v>22</v>
      </c>
      <c r="S7" s="110"/>
    </row>
    <row r="8" spans="2:19" ht="15.75" x14ac:dyDescent="0.25">
      <c r="B8" s="23" t="s">
        <v>126</v>
      </c>
      <c r="C8" s="84">
        <v>68</v>
      </c>
      <c r="D8" s="84">
        <v>201</v>
      </c>
      <c r="E8" s="87">
        <v>1007</v>
      </c>
      <c r="F8" s="22">
        <f>+SUM(C8:E8)</f>
        <v>1276</v>
      </c>
      <c r="G8" s="53">
        <v>260</v>
      </c>
      <c r="H8" s="53">
        <v>511</v>
      </c>
      <c r="I8" s="53">
        <v>202</v>
      </c>
      <c r="J8" s="14">
        <f>G8+I8+H8</f>
        <v>973</v>
      </c>
      <c r="K8" s="39">
        <v>455</v>
      </c>
      <c r="L8" s="31">
        <v>212</v>
      </c>
      <c r="M8" s="31">
        <v>498</v>
      </c>
      <c r="N8" s="22">
        <f>SUM(K8:M8)</f>
        <v>1165</v>
      </c>
      <c r="O8" s="77"/>
      <c r="P8" s="78"/>
      <c r="Q8" s="78"/>
      <c r="R8" s="21">
        <f>SUM(O8:Q8)</f>
        <v>0</v>
      </c>
      <c r="S8" s="16">
        <f>+SUM(R8,N8,J8,F8)</f>
        <v>3414</v>
      </c>
    </row>
    <row r="9" spans="2:19" ht="15.75" x14ac:dyDescent="0.25">
      <c r="B9" s="54" t="s">
        <v>127</v>
      </c>
      <c r="C9" s="85">
        <v>9725</v>
      </c>
      <c r="D9" s="85">
        <v>9986</v>
      </c>
      <c r="E9" s="85">
        <v>8535</v>
      </c>
      <c r="F9" s="16">
        <f>+SUM(C9:E9)</f>
        <v>28246</v>
      </c>
      <c r="G9" s="55">
        <v>9162</v>
      </c>
      <c r="H9" s="55">
        <v>9255</v>
      </c>
      <c r="I9" s="55">
        <v>8507</v>
      </c>
      <c r="J9" s="14">
        <f>G9+H9+I9</f>
        <v>26924</v>
      </c>
      <c r="K9" s="24">
        <v>10180</v>
      </c>
      <c r="L9" s="20">
        <v>7777</v>
      </c>
      <c r="M9" s="20">
        <v>7482</v>
      </c>
      <c r="N9" s="22">
        <f>SUM(K9:M9)</f>
        <v>25439</v>
      </c>
      <c r="O9" s="77"/>
      <c r="P9" s="78"/>
      <c r="Q9" s="78"/>
      <c r="R9" s="21">
        <f>SUM(O9:Q9)</f>
        <v>0</v>
      </c>
      <c r="S9" s="16">
        <f>R9+N9+J9+F9</f>
        <v>80609</v>
      </c>
    </row>
    <row r="10" spans="2:19" ht="15.75" x14ac:dyDescent="0.25">
      <c r="B10" s="4" t="s">
        <v>128</v>
      </c>
      <c r="C10" s="86">
        <v>454</v>
      </c>
      <c r="D10" s="86">
        <v>462</v>
      </c>
      <c r="E10" s="85">
        <v>372</v>
      </c>
      <c r="F10" s="22">
        <f>+SUM(C10:E10)</f>
        <v>1288</v>
      </c>
      <c r="G10" s="55">
        <v>193</v>
      </c>
      <c r="H10" s="55">
        <v>64</v>
      </c>
      <c r="I10" s="55">
        <v>257</v>
      </c>
      <c r="J10" s="14">
        <f>G10+H10+I10</f>
        <v>514</v>
      </c>
      <c r="K10" s="24">
        <v>90</v>
      </c>
      <c r="L10" s="20">
        <v>70</v>
      </c>
      <c r="M10" s="20">
        <v>25</v>
      </c>
      <c r="N10" s="22">
        <f>SUM(K10:M10)</f>
        <v>185</v>
      </c>
      <c r="O10" s="61"/>
      <c r="P10" s="62"/>
      <c r="Q10" s="62"/>
      <c r="R10" s="21">
        <f>SUM(O10:Q10)</f>
        <v>0</v>
      </c>
      <c r="S10" s="16">
        <f>R10+N10+J10+F10</f>
        <v>1987</v>
      </c>
    </row>
    <row r="11" spans="2:19" ht="15" customHeight="1" x14ac:dyDescent="0.25">
      <c r="B11" s="54" t="s">
        <v>129</v>
      </c>
      <c r="C11" s="85">
        <v>1277</v>
      </c>
      <c r="D11" s="85">
        <v>2662</v>
      </c>
      <c r="E11" s="85">
        <v>5753</v>
      </c>
      <c r="F11" s="22">
        <f>+SUM(C11:E11)</f>
        <v>9692</v>
      </c>
      <c r="G11" s="55">
        <v>5884</v>
      </c>
      <c r="H11" s="55">
        <v>2892</v>
      </c>
      <c r="I11" s="55">
        <v>749</v>
      </c>
      <c r="J11" s="14">
        <f>G11+H11+I11</f>
        <v>9525</v>
      </c>
      <c r="K11" s="24">
        <v>1349</v>
      </c>
      <c r="L11" s="20">
        <v>753</v>
      </c>
      <c r="M11" s="20">
        <v>789</v>
      </c>
      <c r="N11" s="22">
        <f>SUM(K11:M11)</f>
        <v>2891</v>
      </c>
      <c r="O11" s="61"/>
      <c r="P11" s="62"/>
      <c r="Q11" s="62"/>
      <c r="R11" s="21">
        <f>SUM(O11:Q11)</f>
        <v>0</v>
      </c>
      <c r="S11" s="16">
        <f>R11+N11+J11+F11</f>
        <v>22108</v>
      </c>
    </row>
    <row r="12" spans="2:19" ht="15.75" x14ac:dyDescent="0.25">
      <c r="B12" s="45" t="s">
        <v>6</v>
      </c>
      <c r="C12" s="26">
        <f t="shared" ref="C12:J12" si="0">SUM(C8:C11)</f>
        <v>11524</v>
      </c>
      <c r="D12" s="26">
        <f t="shared" si="0"/>
        <v>13311</v>
      </c>
      <c r="E12" s="26">
        <f t="shared" si="0"/>
        <v>15667</v>
      </c>
      <c r="F12" s="26">
        <f t="shared" si="0"/>
        <v>40502</v>
      </c>
      <c r="G12" s="26">
        <f t="shared" si="0"/>
        <v>15499</v>
      </c>
      <c r="H12" s="26">
        <f t="shared" si="0"/>
        <v>12722</v>
      </c>
      <c r="I12" s="26">
        <f t="shared" si="0"/>
        <v>9715</v>
      </c>
      <c r="J12" s="26">
        <f t="shared" si="0"/>
        <v>37936</v>
      </c>
      <c r="K12" s="26">
        <f>+SUM(K8)</f>
        <v>455</v>
      </c>
      <c r="L12" s="26">
        <f>+SUM(L8)</f>
        <v>212</v>
      </c>
      <c r="M12" s="26">
        <f>+SUM(M8)</f>
        <v>498</v>
      </c>
      <c r="N12" s="26">
        <f>SUM(N8:N11)</f>
        <v>29680</v>
      </c>
      <c r="O12" s="26">
        <f>SUM(O8:O11)</f>
        <v>0</v>
      </c>
      <c r="P12" s="26">
        <f>SUM(P8+P9+P10+P11)</f>
        <v>0</v>
      </c>
      <c r="Q12" s="26">
        <f>SUM(Q8:Q11)</f>
        <v>0</v>
      </c>
      <c r="R12" s="26">
        <f>SUM(R8:R11)</f>
        <v>0</v>
      </c>
      <c r="S12" s="26">
        <f>SUM(S8:S11)</f>
        <v>108118</v>
      </c>
    </row>
    <row r="63" spans="2:26" ht="15" customHeight="1" x14ac:dyDescent="0.25">
      <c r="B63" s="118"/>
      <c r="C63" s="118"/>
      <c r="D63" s="118"/>
      <c r="E63" s="119"/>
      <c r="F63" s="119"/>
      <c r="G63" s="119"/>
      <c r="H63" s="119"/>
      <c r="I63" s="119"/>
      <c r="J63" s="119"/>
      <c r="K63" s="119"/>
      <c r="L63" s="119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</row>
    <row r="64" spans="2:26" ht="15.75" customHeight="1" x14ac:dyDescent="0.25">
      <c r="B64" s="118"/>
      <c r="C64" s="118"/>
      <c r="D64" s="118"/>
      <c r="E64" s="119"/>
      <c r="F64" s="119"/>
      <c r="G64" s="119"/>
      <c r="H64" s="119"/>
      <c r="I64" s="119"/>
      <c r="J64" s="119"/>
      <c r="K64" s="119"/>
      <c r="L64" s="119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</row>
    <row r="65" spans="2:26" ht="15" customHeight="1" x14ac:dyDescent="0.25">
      <c r="B65" s="56"/>
      <c r="C65" s="56"/>
      <c r="D65" s="56"/>
      <c r="E65" s="118"/>
      <c r="F65" s="118"/>
      <c r="G65" s="118"/>
      <c r="H65" s="118"/>
      <c r="I65" s="118"/>
      <c r="J65" s="118"/>
      <c r="K65" s="118"/>
      <c r="L65" s="118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</row>
    <row r="66" spans="2:26" ht="15" customHeight="1" x14ac:dyDescent="0.25">
      <c r="B66" s="56"/>
      <c r="C66" s="56"/>
      <c r="D66" s="56"/>
      <c r="E66" s="118"/>
      <c r="F66" s="118"/>
      <c r="G66" s="118"/>
      <c r="H66" s="118"/>
      <c r="I66" s="118"/>
      <c r="J66" s="118"/>
      <c r="K66" s="118"/>
      <c r="L66" s="118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</row>
    <row r="67" spans="2:26" ht="15" customHeight="1" x14ac:dyDescent="0.25">
      <c r="B67" s="56"/>
      <c r="C67" s="56"/>
      <c r="D67" s="56"/>
      <c r="E67" s="118"/>
      <c r="F67" s="118"/>
      <c r="G67" s="118"/>
      <c r="H67" s="118"/>
      <c r="I67" s="118"/>
      <c r="J67" s="118"/>
      <c r="K67" s="118"/>
      <c r="L67" s="118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</row>
    <row r="68" spans="2:26" ht="15" customHeight="1" x14ac:dyDescent="0.25">
      <c r="B68" s="56"/>
      <c r="C68" s="56"/>
      <c r="D68" s="56"/>
      <c r="E68" s="118"/>
      <c r="F68" s="118"/>
      <c r="G68" s="118"/>
      <c r="H68" s="118"/>
      <c r="I68" s="118"/>
      <c r="J68" s="118"/>
      <c r="K68" s="118"/>
      <c r="L68" s="118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</row>
    <row r="69" spans="2:26" ht="15" customHeight="1" x14ac:dyDescent="0.25">
      <c r="B69" s="56"/>
      <c r="C69" s="56"/>
      <c r="D69" s="56"/>
      <c r="E69" s="118"/>
      <c r="F69" s="118"/>
      <c r="G69" s="118"/>
      <c r="H69" s="118"/>
      <c r="I69" s="118"/>
      <c r="J69" s="118"/>
      <c r="K69" s="118"/>
      <c r="L69" s="118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</row>
    <row r="70" spans="2:26" ht="15" customHeight="1" x14ac:dyDescent="0.25">
      <c r="B70" s="56"/>
      <c r="C70" s="56"/>
      <c r="D70" s="56"/>
      <c r="E70" s="118"/>
      <c r="F70" s="118"/>
      <c r="G70" s="118"/>
      <c r="H70" s="118"/>
      <c r="I70" s="118"/>
      <c r="J70" s="118"/>
      <c r="K70" s="118"/>
      <c r="L70" s="118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</row>
    <row r="71" spans="2:26" ht="15.75" customHeight="1" x14ac:dyDescent="0.25">
      <c r="B71" s="56"/>
      <c r="C71" s="56"/>
      <c r="D71" s="56"/>
      <c r="E71" s="118"/>
      <c r="F71" s="118"/>
      <c r="G71" s="118"/>
      <c r="H71" s="118"/>
      <c r="I71" s="118"/>
      <c r="J71" s="118"/>
      <c r="K71" s="118"/>
      <c r="L71" s="118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</row>
    <row r="72" spans="2:26" ht="15" customHeight="1" x14ac:dyDescent="0.25">
      <c r="B72" s="118"/>
      <c r="C72" s="118"/>
      <c r="D72" s="118"/>
      <c r="E72" s="119"/>
      <c r="F72" s="119"/>
      <c r="G72" s="119"/>
      <c r="H72" s="119"/>
      <c r="I72" s="119"/>
      <c r="J72" s="119"/>
      <c r="K72" s="119"/>
      <c r="L72" s="119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</row>
    <row r="73" spans="2:26" ht="15.75" customHeight="1" x14ac:dyDescent="0.25">
      <c r="B73" s="118"/>
      <c r="C73" s="118"/>
      <c r="D73" s="118"/>
      <c r="E73" s="119"/>
      <c r="F73" s="119"/>
      <c r="G73" s="119"/>
      <c r="H73" s="119"/>
      <c r="I73" s="119"/>
      <c r="J73" s="119"/>
      <c r="K73" s="119"/>
      <c r="L73" s="119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</row>
  </sheetData>
  <mergeCells count="18">
    <mergeCell ref="T63:Z64"/>
    <mergeCell ref="T65:Z71"/>
    <mergeCell ref="T72:Z73"/>
    <mergeCell ref="B72:D73"/>
    <mergeCell ref="E65:L71"/>
    <mergeCell ref="E72:L73"/>
    <mergeCell ref="M65:S71"/>
    <mergeCell ref="M72:S73"/>
    <mergeCell ref="S6:S7"/>
    <mergeCell ref="B5:S5"/>
    <mergeCell ref="B63:D64"/>
    <mergeCell ref="E63:L64"/>
    <mergeCell ref="M63:S64"/>
    <mergeCell ref="B6:B7"/>
    <mergeCell ref="C6:F6"/>
    <mergeCell ref="G6:J6"/>
    <mergeCell ref="K6:N6"/>
    <mergeCell ref="O6:R6"/>
  </mergeCells>
  <pageMargins left="0.25" right="0.25" top="0.75" bottom="0.75" header="0.3" footer="0.3"/>
  <pageSetup scale="35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7FA0E707930C47B75A318A44920F51" ma:contentTypeVersion="3" ma:contentTypeDescription="Crear nuevo documento." ma:contentTypeScope="" ma:versionID="f239f76b0be53e435b9ce268fef1f9d9">
  <xsd:schema xmlns:xsd="http://www.w3.org/2001/XMLSchema" xmlns:xs="http://www.w3.org/2001/XMLSchema" xmlns:p="http://schemas.microsoft.com/office/2006/metadata/properties" xmlns:ns3="b5543330-759f-4a1e-9a80-b73827cce5f6" targetNamespace="http://schemas.microsoft.com/office/2006/metadata/properties" ma:root="true" ma:fieldsID="5978af8f55b29a3e8b24936978c9376c" ns3:_="">
    <xsd:import namespace="b5543330-759f-4a1e-9a80-b73827cce5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3330-759f-4a1e-9a80-b73827cce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7BFA09-0F17-4700-BC76-32F73B761138}">
  <ds:schemaRefs>
    <ds:schemaRef ds:uri="http://purl.org/dc/dcmitype/"/>
    <ds:schemaRef ds:uri="b5543330-759f-4a1e-9a80-b73827cce5f6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BF0CA6F-BA0D-4609-BF95-35359E4958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571D19-9862-40A6-89E5-07B18515F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43330-759f-4a1e-9a80-b73827cce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LICENCIA DE CONDUCIR</vt:lpstr>
      <vt:lpstr>TRANSPORTE DE CARGA </vt:lpstr>
      <vt:lpstr>VEHICULOS DE MOTOR</vt:lpstr>
      <vt:lpstr>TRANSPORTE DE PASAJEROS</vt:lpstr>
      <vt:lpstr>TRÁNSITO Y VIALIDAD</vt:lpstr>
      <vt:lpstr>ENEVIAL</vt:lpstr>
      <vt:lpstr>ENEVIAL!Área_de_impresión</vt:lpstr>
      <vt:lpstr>'LICENCIA DE CONDUCIR'!Área_de_impresión</vt:lpstr>
      <vt:lpstr>'TRÁNSITO Y VIALIDAD'!Área_de_impresión</vt:lpstr>
      <vt:lpstr>'TRANSPORTE DE CARGA '!Área_de_impresión</vt:lpstr>
      <vt:lpstr>'TRANSPORTE DE PASAJEROS'!Área_de_impresión</vt:lpstr>
      <vt:lpstr>'VEHICULOS DE MOTOR'!Área_de_impresión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Ariel Montero</dc:creator>
  <cp:keywords/>
  <dc:description/>
  <cp:lastModifiedBy>Cecilia Guzman</cp:lastModifiedBy>
  <cp:revision/>
  <cp:lastPrinted>2024-08-15T13:48:09Z</cp:lastPrinted>
  <dcterms:created xsi:type="dcterms:W3CDTF">2022-12-07T16:03:21Z</dcterms:created>
  <dcterms:modified xsi:type="dcterms:W3CDTF">2025-05-20T19:10:53Z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0x010100AC7FA0E707930C47B75A318A44920F51</vt:lpwstr>
  </property>
</Properties>
</file>