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5\"/>
    </mc:Choice>
  </mc:AlternateContent>
  <bookViews>
    <workbookView xWindow="0" yWindow="0" windowWidth="28800" windowHeight="12210" tabRatio="681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4">'TRÁNSITO Y VIALIDAD'!$A$1:$T$151</definedName>
    <definedName name="_xlnm.Print_Area" localSheetId="1">'TRANSPORTE DE CARGA '!$A$4:$U$227</definedName>
    <definedName name="_xlnm.Print_Area" localSheetId="3">'TRANSPORTE DE PASAJEROS'!$A$1:$U$73</definedName>
    <definedName name="_xlnm.Print_Area" localSheetId="2">'VEHICULOS DE MOTOR'!$A$1:$U$51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9" l="1"/>
  <c r="K75" i="9"/>
  <c r="J75" i="9"/>
  <c r="I75" i="9"/>
  <c r="H75" i="9"/>
  <c r="G75" i="9"/>
  <c r="F75" i="9"/>
  <c r="E75" i="9"/>
  <c r="D75" i="9"/>
  <c r="C75" i="9"/>
  <c r="B75" i="9"/>
  <c r="N5" i="9"/>
  <c r="O5" i="9"/>
  <c r="P5" i="9"/>
  <c r="N6" i="9"/>
  <c r="O6" i="9"/>
  <c r="P6" i="9"/>
  <c r="N7" i="9"/>
  <c r="O7" i="9"/>
  <c r="P7" i="9"/>
  <c r="E8" i="9"/>
  <c r="I8" i="9"/>
  <c r="M8" i="9"/>
  <c r="N8" i="9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Q13" i="9"/>
  <c r="N14" i="9"/>
  <c r="O14" i="9"/>
  <c r="P14" i="9"/>
  <c r="N15" i="9"/>
  <c r="O15" i="9"/>
  <c r="P15" i="9"/>
  <c r="N16" i="9"/>
  <c r="O16" i="9"/>
  <c r="P16" i="9"/>
  <c r="N17" i="9"/>
  <c r="O17" i="9"/>
  <c r="P17" i="9"/>
  <c r="N18" i="9"/>
  <c r="O18" i="9"/>
  <c r="P18" i="9"/>
  <c r="N19" i="9"/>
  <c r="O19" i="9"/>
  <c r="P19" i="9"/>
  <c r="N20" i="9"/>
  <c r="O20" i="9"/>
  <c r="P20" i="9"/>
  <c r="N21" i="9"/>
  <c r="O21" i="9"/>
  <c r="P21" i="9"/>
  <c r="N22" i="9"/>
  <c r="O22" i="9"/>
  <c r="P22" i="9"/>
  <c r="N23" i="9"/>
  <c r="O23" i="9"/>
  <c r="P23" i="9"/>
  <c r="E24" i="9"/>
  <c r="I24" i="9"/>
  <c r="M24" i="9"/>
  <c r="N24" i="9"/>
  <c r="O24" i="9"/>
  <c r="P24" i="9"/>
  <c r="E25" i="9"/>
  <c r="I25" i="9"/>
  <c r="M25" i="9"/>
  <c r="N25" i="9"/>
  <c r="O25" i="9"/>
  <c r="P25" i="9"/>
  <c r="N26" i="9"/>
  <c r="O26" i="9"/>
  <c r="P26" i="9"/>
  <c r="N27" i="9"/>
  <c r="O27" i="9"/>
  <c r="P27" i="9"/>
  <c r="N28" i="9"/>
  <c r="O28" i="9"/>
  <c r="P28" i="9"/>
  <c r="N29" i="9"/>
  <c r="O29" i="9"/>
  <c r="P29" i="9"/>
  <c r="N30" i="9"/>
  <c r="O30" i="9"/>
  <c r="P30" i="9"/>
  <c r="N31" i="9"/>
  <c r="O31" i="9"/>
  <c r="P31" i="9"/>
  <c r="N32" i="9"/>
  <c r="O32" i="9"/>
  <c r="P32" i="9"/>
  <c r="N33" i="9"/>
  <c r="O33" i="9"/>
  <c r="P33" i="9"/>
  <c r="B34" i="9"/>
  <c r="C34" i="9"/>
  <c r="D34" i="9"/>
  <c r="F34" i="9"/>
  <c r="G34" i="9"/>
  <c r="H34" i="9"/>
  <c r="J34" i="9"/>
  <c r="K34" i="9"/>
  <c r="L34" i="9"/>
  <c r="S13" i="8"/>
  <c r="S12" i="8"/>
  <c r="S14" i="8"/>
  <c r="F14" i="8"/>
  <c r="E14" i="8"/>
  <c r="D14" i="8"/>
  <c r="C14" i="8"/>
  <c r="F11" i="5"/>
  <c r="F10" i="5"/>
  <c r="F9" i="5"/>
  <c r="F8" i="5"/>
  <c r="M34" i="9" l="1"/>
  <c r="I34" i="9"/>
  <c r="P34" i="9"/>
  <c r="E34" i="9"/>
  <c r="O34" i="9"/>
  <c r="Q8" i="9"/>
  <c r="Q25" i="9"/>
  <c r="N34" i="9"/>
  <c r="Q24" i="9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8" i="6"/>
  <c r="Q34" i="9" l="1"/>
  <c r="O13" i="4"/>
  <c r="P13" i="4"/>
  <c r="Q13" i="4"/>
  <c r="N13" i="4"/>
  <c r="M13" i="4"/>
  <c r="K13" i="4"/>
  <c r="L13" i="4"/>
  <c r="S11" i="8"/>
  <c r="S9" i="8"/>
  <c r="S10" i="8"/>
  <c r="S8" i="8"/>
  <c r="R29" i="6" l="1"/>
  <c r="Q29" i="6"/>
  <c r="P29" i="6"/>
  <c r="P12" i="5" l="1"/>
  <c r="P16" i="2" l="1"/>
  <c r="Q16" i="2"/>
  <c r="O16" i="2" l="1"/>
  <c r="R16" i="2"/>
  <c r="Q12" i="5"/>
  <c r="O12" i="5"/>
  <c r="R12" i="5" l="1"/>
  <c r="J29" i="6" l="1"/>
  <c r="I29" i="6"/>
  <c r="H29" i="6"/>
  <c r="G29" i="6"/>
  <c r="N12" i="5" l="1"/>
  <c r="I13" i="4"/>
  <c r="H13" i="4"/>
  <c r="G13" i="4"/>
  <c r="J13" i="4" l="1"/>
  <c r="I12" i="5"/>
  <c r="H12" i="5"/>
  <c r="G12" i="5"/>
  <c r="S10" i="6"/>
  <c r="E12" i="5"/>
  <c r="D12" i="5"/>
  <c r="C12" i="5"/>
  <c r="J12" i="5" l="1"/>
  <c r="F12" i="4"/>
  <c r="F11" i="4"/>
  <c r="F10" i="4"/>
  <c r="S10" i="4" s="1"/>
  <c r="F9" i="4"/>
  <c r="S9" i="4" s="1"/>
  <c r="E13" i="4"/>
  <c r="D13" i="4"/>
  <c r="C13" i="4"/>
  <c r="E29" i="6" l="1"/>
  <c r="D29" i="6"/>
  <c r="C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S8" i="6"/>
  <c r="T15" i="2"/>
  <c r="T14" i="2"/>
  <c r="T13" i="2"/>
  <c r="T12" i="2"/>
  <c r="T11" i="2"/>
  <c r="S16" i="2"/>
  <c r="E16" i="2"/>
  <c r="G16" i="2"/>
  <c r="H16" i="2"/>
  <c r="I16" i="2"/>
  <c r="K16" i="2"/>
  <c r="L16" i="2"/>
  <c r="M16" i="2"/>
  <c r="K12" i="5"/>
  <c r="L12" i="5"/>
  <c r="M12" i="5"/>
  <c r="S11" i="5"/>
  <c r="S10" i="5"/>
  <c r="S9" i="5"/>
  <c r="S8" i="5" l="1"/>
  <c r="F12" i="5"/>
  <c r="F16" i="2"/>
  <c r="N16" i="2"/>
  <c r="J16" i="2"/>
  <c r="T16" i="2" l="1"/>
  <c r="O29" i="6" l="1"/>
  <c r="N29" i="6"/>
  <c r="M29" i="6"/>
  <c r="L29" i="6"/>
  <c r="K29" i="6"/>
  <c r="F29" i="6"/>
  <c r="S12" i="4"/>
  <c r="D16" i="2"/>
  <c r="C16" i="2"/>
  <c r="S12" i="5" l="1"/>
  <c r="S29" i="6"/>
  <c r="F13" i="4"/>
  <c r="R13" i="4"/>
  <c r="S11" i="4"/>
  <c r="S13" i="4" s="1"/>
</calcChain>
</file>

<file path=xl/sharedStrings.xml><?xml version="1.0" encoding="utf-8"?>
<sst xmlns="http://schemas.openxmlformats.org/spreadsheetml/2006/main" count="257" uniqueCount="152">
  <si>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</si>
  <si>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</si>
  <si>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</si>
  <si>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</si>
  <si>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</si>
  <si>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</si>
  <si>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</si>
  <si>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</si>
  <si>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</si>
  <si>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</si>
  <si>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</si>
  <si>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</si>
  <si>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</si>
  <si>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</si>
  <si>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</si>
  <si>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</si>
  <si>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</si>
  <si>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</si>
  <si>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</si>
  <si>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</si>
  <si>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</si>
  <si>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</si>
  <si>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</si>
  <si>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</si>
  <si>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</si>
  <si>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</si>
  <si>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</si>
  <si>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</si>
  <si>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</si>
  <si>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</si>
  <si>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</si>
  <si>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</si>
  <si>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</si>
  <si>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</si>
  <si>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</si>
  <si>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</si>
  <si>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</si>
  <si>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</si>
  <si>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</si>
  <si>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 xml:space="preserve">TOTAL </t>
  </si>
  <si>
    <t>Renovación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</si>
  <si>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</si>
  <si>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</si>
  <si>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</si>
  <si>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</si>
  <si>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</si>
  <si>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</si>
  <si>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</si>
  <si>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</si>
  <si>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</si>
  <si>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</si>
  <si>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</si>
  <si>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</si>
  <si>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</si>
  <si>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</si>
  <si>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</si>
  <si>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</si>
  <si>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</si>
  <si>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</si>
  <si>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</si>
  <si>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</si>
  <si>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</si>
  <si>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</si>
  <si>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</si>
  <si>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</si>
  <si>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</si>
  <si>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</si>
  <si>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</si>
  <si>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</si>
  <si>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</si>
  <si>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</si>
  <si>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</si>
  <si>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</si>
  <si>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</si>
  <si>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</si>
  <si>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</si>
  <si>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</si>
  <si>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</si>
  <si>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</si>
  <si>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</si>
  <si>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 xml:space="preserve">Permisos de Vaciado </t>
  </si>
  <si>
    <t xml:space="preserve">Permisos de Carga y Decarga </t>
  </si>
  <si>
    <t xml:space="preserve">Permiso de Actividad en la Vía Pública </t>
  </si>
  <si>
    <t xml:space="preserve">Permiso de Intervención en la Vía Pública </t>
  </si>
  <si>
    <t>Permiso de Trabajo en la Vía Pública</t>
  </si>
  <si>
    <t xml:space="preserve">Permiso de Filmación en la Vía Pública </t>
  </si>
  <si>
    <t>Total 2025</t>
  </si>
  <si>
    <t>Santo Domingo</t>
  </si>
  <si>
    <t>Santiago PN</t>
  </si>
  <si>
    <t>Santiago</t>
  </si>
  <si>
    <t>San Juan de la Maguana</t>
  </si>
  <si>
    <t>San Francisco de Macorís</t>
  </si>
  <si>
    <t>San Cristóbal</t>
  </si>
  <si>
    <t>Sambil</t>
  </si>
  <si>
    <t>Puerto Plata</t>
  </si>
  <si>
    <t>Policía Nacional</t>
  </si>
  <si>
    <t>Orlando, Florida</t>
  </si>
  <si>
    <t>Occidental Mall</t>
  </si>
  <si>
    <t>New York</t>
  </si>
  <si>
    <t>Nagua</t>
  </si>
  <si>
    <t>Multicentro Churchill</t>
  </si>
  <si>
    <t>Móvil 08 PN</t>
  </si>
  <si>
    <t>Móvil 08</t>
  </si>
  <si>
    <t>Móvil 05</t>
  </si>
  <si>
    <t>Miami</t>
  </si>
  <si>
    <t>MEGACENTRO</t>
  </si>
  <si>
    <t>Mao</t>
  </si>
  <si>
    <t>La Vega</t>
  </si>
  <si>
    <t>La Romana</t>
  </si>
  <si>
    <t>Higüey</t>
  </si>
  <si>
    <t>Fuerzas Armadas</t>
  </si>
  <si>
    <t>Filadelfia</t>
  </si>
  <si>
    <t>España</t>
  </si>
  <si>
    <t>Bonao</t>
  </si>
  <si>
    <t>Blue Mall</t>
  </si>
  <si>
    <t>Barahona PN</t>
  </si>
  <si>
    <t>Barahona</t>
  </si>
  <si>
    <t>Azua</t>
  </si>
  <si>
    <t>Categoría 5</t>
  </si>
  <si>
    <t>Cambio de origen (extranjero a dominicano)</t>
  </si>
  <si>
    <t>Cambio de diplomática a dominicana</t>
  </si>
  <si>
    <t>Cambio oficial a civil</t>
  </si>
  <si>
    <t>Cambio de categoría</t>
  </si>
  <si>
    <t>Duplicado</t>
  </si>
  <si>
    <t>Licencia de conducir motorista</t>
  </si>
  <si>
    <t>Licencia de conducir</t>
  </si>
  <si>
    <t xml:space="preserve">Carnet de aprendizaje </t>
  </si>
  <si>
    <t>Total</t>
  </si>
  <si>
    <t>Total general</t>
  </si>
  <si>
    <t>Renovación Licencias de Conducir Policías</t>
  </si>
  <si>
    <t>Renovación Licencias de Conducir Militares</t>
  </si>
  <si>
    <t>Licencia de Conducir Categoría 1 (Motoristas)</t>
  </si>
  <si>
    <t xml:space="preserve">Licencia de  Conducir (Menores 18 años) </t>
  </si>
  <si>
    <t xml:space="preserve">Duplicados (Pérdida o Deterioro) </t>
  </si>
  <si>
    <t>Duplicado Licencia de Conducir Policías</t>
  </si>
  <si>
    <t>Duplicado Licencia de Conducir Militares</t>
  </si>
  <si>
    <t>Duplicado de Licencia de Conducir Categoría 01 (Motores)</t>
  </si>
  <si>
    <t>Cambio de Civil a Oficial</t>
  </si>
  <si>
    <t>Cambio de Civil a Militar</t>
  </si>
  <si>
    <t>Solicitud de Baja de Categoría 04 A 03</t>
  </si>
  <si>
    <t>Solicitud de Baja de Categoría 03 A 02</t>
  </si>
  <si>
    <t>M</t>
  </si>
  <si>
    <t>F</t>
  </si>
  <si>
    <t>S/I</t>
  </si>
  <si>
    <t xml:space="preserve">Total </t>
  </si>
  <si>
    <t>Total GENERAL</t>
  </si>
  <si>
    <t>MARZO</t>
  </si>
  <si>
    <t>FEBRERO</t>
  </si>
  <si>
    <t>ENERO</t>
  </si>
  <si>
    <t xml:space="preserve">SERVICIOS LICENCIA DE CONDUCIR </t>
  </si>
  <si>
    <t xml:space="preserve">SERVICIO </t>
  </si>
  <si>
    <t xml:space="preserve">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</si>
</sst>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3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4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5" fillId="0" borderId="21" xfId="0" applyFont="1" applyFill="1" applyBorder="1"/>
    <xf numFmtId="0" fontId="15" fillId="0" borderId="12" xfId="0" applyFont="1" applyFill="1" applyBorder="1" applyAlignment="1">
      <alignment wrapText="1"/>
    </xf>
    <xf numFmtId="164" fontId="15" fillId="0" borderId="39" xfId="13" applyNumberFormat="1" applyFont="1" applyFill="1" applyBorder="1" applyAlignment="1">
      <alignment horizontal="center"/>
    </xf>
    <xf numFmtId="164" fontId="15" fillId="0" borderId="42" xfId="13" applyNumberFormat="1" applyFont="1" applyFill="1" applyBorder="1" applyAlignment="1">
      <alignment horizontal="center"/>
    </xf>
    <xf numFmtId="164" fontId="15" fillId="0" borderId="40" xfId="13" applyNumberFormat="1" applyFont="1" applyFill="1" applyBorder="1" applyAlignment="1">
      <alignment horizontal="right"/>
    </xf>
    <xf numFmtId="164" fontId="16" fillId="0" borderId="29" xfId="13" applyNumberFormat="1" applyFont="1" applyBorder="1" applyAlignment="1">
      <alignment horizontal="center" vertical="top" wrapText="1" readingOrder="1"/>
    </xf>
    <xf numFmtId="164" fontId="17" fillId="0" borderId="34" xfId="13" applyNumberFormat="1" applyFont="1" applyBorder="1" applyAlignment="1">
      <alignment horizontal="right" vertical="top" wrapText="1" readingOrder="1"/>
    </xf>
    <xf numFmtId="164" fontId="16" fillId="0" borderId="16" xfId="13" applyNumberFormat="1" applyFont="1" applyBorder="1" applyAlignment="1">
      <alignment horizontal="center" vertical="top" wrapText="1" readingOrder="1"/>
    </xf>
    <xf numFmtId="164" fontId="17" fillId="0" borderId="15" xfId="13" applyNumberFormat="1" applyFont="1" applyBorder="1" applyAlignment="1">
      <alignment horizontal="right" vertical="top" wrapText="1" readingOrder="1"/>
    </xf>
    <xf numFmtId="164" fontId="16" fillId="0" borderId="37" xfId="13" applyNumberFormat="1" applyFont="1" applyBorder="1" applyAlignment="1">
      <alignment horizontal="center" vertical="top" wrapText="1" readingOrder="1"/>
    </xf>
    <xf numFmtId="164" fontId="17" fillId="0" borderId="41" xfId="13" applyNumberFormat="1" applyFont="1" applyBorder="1" applyAlignment="1">
      <alignment horizontal="right" vertical="top" wrapText="1" readingOrder="1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0" fontId="15" fillId="0" borderId="7" xfId="1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5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5" xfId="0" applyFont="1" applyFill="1" applyBorder="1" applyAlignment="1">
      <alignment wrapText="1"/>
    </xf>
    <xf numFmtId="0" fontId="4" fillId="0" borderId="5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5" fillId="0" borderId="49" xfId="13" applyFont="1" applyFill="1" applyBorder="1" applyAlignment="1">
      <alignment horizontal="left" vertical="center" wrapText="1" readingOrder="1"/>
    </xf>
    <xf numFmtId="0" fontId="15" fillId="0" borderId="50" xfId="13" applyFont="1" applyFill="1" applyBorder="1" applyAlignment="1">
      <alignment horizontal="left" vertical="center" wrapText="1" readingOrder="1"/>
    </xf>
    <xf numFmtId="0" fontId="15" fillId="0" borderId="10" xfId="13" applyFont="1" applyFill="1" applyBorder="1" applyAlignment="1">
      <alignment horizontal="left" vertical="center" wrapText="1" readingOrder="1"/>
    </xf>
    <xf numFmtId="0" fontId="15" fillId="0" borderId="46" xfId="13" applyFont="1" applyFill="1" applyBorder="1" applyAlignment="1">
      <alignment horizontal="center" vertical="center"/>
    </xf>
    <xf numFmtId="0" fontId="15" fillId="0" borderId="35" xfId="13" applyFont="1" applyFill="1" applyBorder="1" applyAlignment="1">
      <alignment horizontal="center" vertical="center"/>
    </xf>
    <xf numFmtId="0" fontId="15" fillId="0" borderId="47" xfId="13" applyFont="1" applyFill="1" applyBorder="1" applyAlignment="1">
      <alignment horizontal="center" vertical="center"/>
    </xf>
    <xf numFmtId="0" fontId="15" fillId="0" borderId="12" xfId="13" applyFont="1" applyFill="1" applyBorder="1" applyAlignment="1">
      <alignment horizontal="center" vertical="center"/>
    </xf>
    <xf numFmtId="0" fontId="15" fillId="0" borderId="48" xfId="13" applyFont="1" applyFill="1" applyBorder="1" applyAlignment="1">
      <alignment horizontal="center" vertical="center"/>
    </xf>
    <xf numFmtId="0" fontId="15" fillId="0" borderId="14" xfId="13" applyFont="1" applyFill="1" applyBorder="1" applyAlignment="1">
      <alignment horizontal="center" vertical="center"/>
    </xf>
    <xf numFmtId="0" fontId="15" fillId="0" borderId="43" xfId="13" applyFont="1" applyFill="1" applyBorder="1" applyAlignment="1">
      <alignment horizontal="center" vertical="center" wrapText="1" readingOrder="1"/>
    </xf>
    <xf numFmtId="0" fontId="15" fillId="0" borderId="44" xfId="13" applyFont="1" applyFill="1" applyBorder="1" applyAlignment="1">
      <alignment horizontal="center" vertical="center" wrapText="1" readingOrder="1"/>
    </xf>
    <xf numFmtId="0" fontId="15" fillId="0" borderId="45" xfId="13" applyFont="1" applyFill="1" applyBorder="1" applyAlignment="1">
      <alignment horizontal="center" vertical="center" wrapText="1" readingOrder="1"/>
    </xf>
    <xf numFmtId="0" fontId="4" fillId="0" borderId="5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showGridLines="0" tabSelected="1" zoomScale="70" zoomScaleNormal="70" workbookViewId="0">
      <selection activeCell="W44" sqref="W44"/>
    </sheetView>
  </sheetViews>
  <sheetFormatPr baseColWidth="10" defaultRowHeight="15" x14ac:dyDescent="0.25"/>
  <cols>
    <col min="1" max="1" width="52.85546875" style="54" bestFit="1" customWidth="1"/>
    <col min="2" max="2" width="11" style="51" customWidth="1"/>
    <col min="3" max="3" width="9.42578125" style="51" bestFit="1" customWidth="1"/>
    <col min="4" max="4" width="15" style="51" customWidth="1"/>
    <col min="5" max="5" width="13.140625" style="53" customWidth="1"/>
    <col min="6" max="6" width="12.140625" style="51" bestFit="1" customWidth="1"/>
    <col min="7" max="7" width="15" style="51" bestFit="1" customWidth="1"/>
    <col min="8" max="8" width="15.5703125" style="51" bestFit="1" customWidth="1"/>
    <col min="9" max="9" width="17.85546875" style="53" customWidth="1"/>
    <col min="10" max="10" width="18" style="51" customWidth="1"/>
    <col min="11" max="11" width="9" style="51" bestFit="1" customWidth="1"/>
    <col min="12" max="12" width="10.85546875" style="51" bestFit="1" customWidth="1"/>
    <col min="13" max="13" width="8.140625" style="53" bestFit="1" customWidth="1"/>
    <col min="14" max="14" width="3.85546875" style="51" bestFit="1" customWidth="1"/>
    <col min="15" max="15" width="8.140625" style="51" bestFit="1" customWidth="1"/>
    <col min="16" max="16" width="9.28515625" style="51" bestFit="1" customWidth="1"/>
    <col min="17" max="17" width="9.28515625" style="52" bestFit="1" customWidth="1"/>
    <col min="18" max="16384" width="11.42578125" style="51"/>
  </cols>
  <sheetData>
    <row r="1" spans="1:17" ht="15.75" thickBot="1" x14ac:dyDescent="0.3"/>
    <row r="2" spans="1:17" ht="21.75" customHeight="1" thickBot="1" x14ac:dyDescent="0.3">
      <c r="A2" s="98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</row>
    <row r="3" spans="1:17" ht="16.5" thickBot="1" x14ac:dyDescent="0.3">
      <c r="A3" s="113" t="s">
        <v>150</v>
      </c>
      <c r="B3" s="115" t="s">
        <v>148</v>
      </c>
      <c r="C3" s="116"/>
      <c r="D3" s="116"/>
      <c r="E3" s="117"/>
      <c r="F3" s="118" t="s">
        <v>147</v>
      </c>
      <c r="G3" s="119"/>
      <c r="H3" s="119"/>
      <c r="I3" s="120"/>
      <c r="J3" s="118" t="s">
        <v>146</v>
      </c>
      <c r="K3" s="119"/>
      <c r="L3" s="119"/>
      <c r="M3" s="120"/>
      <c r="N3" s="95" t="s">
        <v>145</v>
      </c>
      <c r="O3" s="96"/>
      <c r="P3" s="96"/>
      <c r="Q3" s="97"/>
    </row>
    <row r="4" spans="1:17" ht="15.75" x14ac:dyDescent="0.25">
      <c r="A4" s="114"/>
      <c r="B4" s="86" t="s">
        <v>143</v>
      </c>
      <c r="C4" s="87" t="s">
        <v>142</v>
      </c>
      <c r="D4" s="87" t="s">
        <v>141</v>
      </c>
      <c r="E4" s="88" t="s">
        <v>144</v>
      </c>
      <c r="F4" s="55" t="s">
        <v>143</v>
      </c>
      <c r="G4" s="56" t="s">
        <v>142</v>
      </c>
      <c r="H4" s="56" t="s">
        <v>141</v>
      </c>
      <c r="I4" s="57" t="s">
        <v>144</v>
      </c>
      <c r="J4" s="55" t="s">
        <v>143</v>
      </c>
      <c r="K4" s="56" t="s">
        <v>142</v>
      </c>
      <c r="L4" s="56" t="s">
        <v>141</v>
      </c>
      <c r="M4" s="57" t="s">
        <v>39</v>
      </c>
      <c r="N4" s="55" t="s">
        <v>143</v>
      </c>
      <c r="O4" s="56" t="s">
        <v>142</v>
      </c>
      <c r="P4" s="56" t="s">
        <v>141</v>
      </c>
      <c r="Q4" s="57" t="s">
        <v>39</v>
      </c>
    </row>
    <row r="5" spans="1:17" ht="15.75" x14ac:dyDescent="0.25">
      <c r="A5" s="92" t="s">
        <v>27</v>
      </c>
      <c r="B5" s="69">
        <v>0</v>
      </c>
      <c r="C5" s="70">
        <v>3</v>
      </c>
      <c r="D5" s="70">
        <v>109</v>
      </c>
      <c r="E5" s="71">
        <v>112</v>
      </c>
      <c r="F5" s="69">
        <v>1</v>
      </c>
      <c r="G5" s="70">
        <v>4</v>
      </c>
      <c r="H5" s="70">
        <v>108</v>
      </c>
      <c r="I5" s="71">
        <v>113</v>
      </c>
      <c r="J5" s="69">
        <v>0</v>
      </c>
      <c r="K5" s="70">
        <v>1</v>
      </c>
      <c r="L5" s="70">
        <v>142</v>
      </c>
      <c r="M5" s="71">
        <v>143</v>
      </c>
      <c r="N5" s="72">
        <f t="shared" ref="N5:N33" si="0">+B5+F5+J5</f>
        <v>1</v>
      </c>
      <c r="O5" s="73">
        <f t="shared" ref="O5:O33" si="1">+C5+G5+K5</f>
        <v>8</v>
      </c>
      <c r="P5" s="73">
        <f t="shared" ref="P5:P33" si="2">+D5+H5+L5</f>
        <v>359</v>
      </c>
      <c r="Q5" s="71">
        <v>368</v>
      </c>
    </row>
    <row r="6" spans="1:17" ht="15.75" x14ac:dyDescent="0.25">
      <c r="A6" s="92" t="s">
        <v>140</v>
      </c>
      <c r="B6" s="69">
        <v>0</v>
      </c>
      <c r="C6" s="70">
        <v>0</v>
      </c>
      <c r="D6" s="70">
        <v>38</v>
      </c>
      <c r="E6" s="71">
        <v>38</v>
      </c>
      <c r="F6" s="69">
        <v>0</v>
      </c>
      <c r="G6" s="70">
        <v>1</v>
      </c>
      <c r="H6" s="70">
        <v>34</v>
      </c>
      <c r="I6" s="71">
        <v>35</v>
      </c>
      <c r="J6" s="69">
        <v>0</v>
      </c>
      <c r="K6" s="70">
        <v>0</v>
      </c>
      <c r="L6" s="70">
        <v>70</v>
      </c>
      <c r="M6" s="71">
        <v>70</v>
      </c>
      <c r="N6" s="72">
        <f t="shared" si="0"/>
        <v>0</v>
      </c>
      <c r="O6" s="73">
        <f t="shared" si="1"/>
        <v>1</v>
      </c>
      <c r="P6" s="73">
        <f t="shared" si="2"/>
        <v>142</v>
      </c>
      <c r="Q6" s="71">
        <v>143</v>
      </c>
    </row>
    <row r="7" spans="1:17" ht="15.75" x14ac:dyDescent="0.25">
      <c r="A7" s="92" t="s">
        <v>139</v>
      </c>
      <c r="B7" s="69">
        <v>0</v>
      </c>
      <c r="C7" s="70">
        <v>0</v>
      </c>
      <c r="D7" s="70">
        <v>1</v>
      </c>
      <c r="E7" s="71">
        <v>1</v>
      </c>
      <c r="F7" s="69">
        <v>0</v>
      </c>
      <c r="G7" s="70">
        <v>0</v>
      </c>
      <c r="H7" s="70">
        <v>11</v>
      </c>
      <c r="I7" s="71">
        <v>11</v>
      </c>
      <c r="J7" s="69">
        <v>0</v>
      </c>
      <c r="K7" s="70">
        <v>0</v>
      </c>
      <c r="L7" s="70">
        <v>6</v>
      </c>
      <c r="M7" s="71">
        <v>6</v>
      </c>
      <c r="N7" s="72">
        <f t="shared" si="0"/>
        <v>0</v>
      </c>
      <c r="O7" s="73">
        <f t="shared" si="1"/>
        <v>0</v>
      </c>
      <c r="P7" s="73">
        <f t="shared" si="2"/>
        <v>18</v>
      </c>
      <c r="Q7" s="71">
        <v>18</v>
      </c>
    </row>
    <row r="8" spans="1:17" ht="15.75" x14ac:dyDescent="0.25">
      <c r="A8" s="92" t="s">
        <v>24</v>
      </c>
      <c r="B8" s="69">
        <v>0</v>
      </c>
      <c r="C8" s="74">
        <v>5</v>
      </c>
      <c r="D8" s="74">
        <v>58</v>
      </c>
      <c r="E8" s="71">
        <f>SUM(B8:D8)</f>
        <v>63</v>
      </c>
      <c r="F8" s="75">
        <v>1</v>
      </c>
      <c r="G8" s="74">
        <v>5</v>
      </c>
      <c r="H8" s="74">
        <v>38</v>
      </c>
      <c r="I8" s="71">
        <f>SUM(F8:H8)</f>
        <v>44</v>
      </c>
      <c r="J8" s="69">
        <v>0</v>
      </c>
      <c r="K8" s="74">
        <v>24</v>
      </c>
      <c r="L8" s="74">
        <v>164</v>
      </c>
      <c r="M8" s="71">
        <f>SUM(J8:L8)</f>
        <v>188</v>
      </c>
      <c r="N8" s="72">
        <f t="shared" si="0"/>
        <v>1</v>
      </c>
      <c r="O8" s="73">
        <f t="shared" si="1"/>
        <v>34</v>
      </c>
      <c r="P8" s="73">
        <f t="shared" si="2"/>
        <v>260</v>
      </c>
      <c r="Q8" s="71">
        <f>E8+I8+M8</f>
        <v>295</v>
      </c>
    </row>
    <row r="9" spans="1:17" ht="15.75" x14ac:dyDescent="0.25">
      <c r="A9" s="92" t="s">
        <v>138</v>
      </c>
      <c r="B9" s="69">
        <v>0</v>
      </c>
      <c r="C9" s="70">
        <v>1</v>
      </c>
      <c r="D9" s="70">
        <v>0</v>
      </c>
      <c r="E9" s="71">
        <v>1</v>
      </c>
      <c r="F9" s="69">
        <v>0</v>
      </c>
      <c r="G9" s="70">
        <v>0</v>
      </c>
      <c r="H9" s="70">
        <v>4</v>
      </c>
      <c r="I9" s="71">
        <v>4</v>
      </c>
      <c r="J9" s="69">
        <v>0</v>
      </c>
      <c r="K9" s="70">
        <v>0</v>
      </c>
      <c r="L9" s="70">
        <v>5</v>
      </c>
      <c r="M9" s="71">
        <v>5</v>
      </c>
      <c r="N9" s="72">
        <f t="shared" si="0"/>
        <v>0</v>
      </c>
      <c r="O9" s="73">
        <f t="shared" si="1"/>
        <v>1</v>
      </c>
      <c r="P9" s="73">
        <f t="shared" si="2"/>
        <v>9</v>
      </c>
      <c r="Q9" s="71">
        <v>10</v>
      </c>
    </row>
    <row r="10" spans="1:17" ht="15.75" x14ac:dyDescent="0.25">
      <c r="A10" s="92" t="s">
        <v>137</v>
      </c>
      <c r="B10" s="69">
        <v>0</v>
      </c>
      <c r="C10" s="70">
        <v>0</v>
      </c>
      <c r="D10" s="70">
        <v>16</v>
      </c>
      <c r="E10" s="71">
        <v>16</v>
      </c>
      <c r="F10" s="69">
        <v>0</v>
      </c>
      <c r="G10" s="70">
        <v>1</v>
      </c>
      <c r="H10" s="70">
        <v>17</v>
      </c>
      <c r="I10" s="71">
        <v>18</v>
      </c>
      <c r="J10" s="69">
        <v>0</v>
      </c>
      <c r="K10" s="70">
        <v>0</v>
      </c>
      <c r="L10" s="70">
        <v>13</v>
      </c>
      <c r="M10" s="71">
        <v>13</v>
      </c>
      <c r="N10" s="72">
        <f t="shared" si="0"/>
        <v>0</v>
      </c>
      <c r="O10" s="73">
        <f t="shared" si="1"/>
        <v>1</v>
      </c>
      <c r="P10" s="73">
        <f t="shared" si="2"/>
        <v>46</v>
      </c>
      <c r="Q10" s="71">
        <v>47</v>
      </c>
    </row>
    <row r="11" spans="1:17" ht="15.75" x14ac:dyDescent="0.25">
      <c r="A11" s="92" t="s">
        <v>30</v>
      </c>
      <c r="B11" s="69">
        <v>0</v>
      </c>
      <c r="C11" s="70">
        <v>2</v>
      </c>
      <c r="D11" s="70">
        <v>56</v>
      </c>
      <c r="E11" s="71">
        <v>58</v>
      </c>
      <c r="F11" s="69">
        <v>0</v>
      </c>
      <c r="G11" s="70">
        <v>0</v>
      </c>
      <c r="H11" s="70">
        <v>40</v>
      </c>
      <c r="I11" s="71">
        <v>40</v>
      </c>
      <c r="J11" s="69">
        <v>0</v>
      </c>
      <c r="K11" s="70">
        <v>0</v>
      </c>
      <c r="L11" s="70">
        <v>48</v>
      </c>
      <c r="M11" s="71">
        <v>48</v>
      </c>
      <c r="N11" s="72">
        <f t="shared" si="0"/>
        <v>0</v>
      </c>
      <c r="O11" s="73">
        <f t="shared" si="1"/>
        <v>2</v>
      </c>
      <c r="P11" s="73">
        <f t="shared" si="2"/>
        <v>144</v>
      </c>
      <c r="Q11" s="71">
        <v>146</v>
      </c>
    </row>
    <row r="12" spans="1:17" ht="15.75" x14ac:dyDescent="0.25">
      <c r="A12" s="92" t="s">
        <v>37</v>
      </c>
      <c r="B12" s="69">
        <v>0</v>
      </c>
      <c r="C12" s="70">
        <v>8</v>
      </c>
      <c r="D12" s="70">
        <v>692</v>
      </c>
      <c r="E12" s="71">
        <v>700</v>
      </c>
      <c r="F12" s="69">
        <v>0</v>
      </c>
      <c r="G12" s="70">
        <v>8</v>
      </c>
      <c r="H12" s="70">
        <v>669</v>
      </c>
      <c r="I12" s="71">
        <v>677</v>
      </c>
      <c r="J12" s="69">
        <v>0</v>
      </c>
      <c r="K12" s="70">
        <v>8</v>
      </c>
      <c r="L12" s="70">
        <v>751</v>
      </c>
      <c r="M12" s="71">
        <v>759</v>
      </c>
      <c r="N12" s="72">
        <f t="shared" si="0"/>
        <v>0</v>
      </c>
      <c r="O12" s="73">
        <f t="shared" si="1"/>
        <v>24</v>
      </c>
      <c r="P12" s="73">
        <f t="shared" si="2"/>
        <v>2112</v>
      </c>
      <c r="Q12" s="71">
        <v>2136</v>
      </c>
    </row>
    <row r="13" spans="1:17" ht="15.75" x14ac:dyDescent="0.25">
      <c r="A13" s="92" t="s">
        <v>38</v>
      </c>
      <c r="B13" s="69">
        <v>0</v>
      </c>
      <c r="C13" s="70">
        <v>0</v>
      </c>
      <c r="D13" s="70">
        <v>137</v>
      </c>
      <c r="E13" s="71">
        <v>137</v>
      </c>
      <c r="F13" s="69">
        <v>1</v>
      </c>
      <c r="G13" s="70">
        <v>0</v>
      </c>
      <c r="H13" s="70">
        <v>144</v>
      </c>
      <c r="I13" s="71">
        <v>145</v>
      </c>
      <c r="J13" s="69">
        <v>0</v>
      </c>
      <c r="K13" s="70">
        <v>6</v>
      </c>
      <c r="L13" s="70">
        <v>176</v>
      </c>
      <c r="M13" s="71">
        <v>182</v>
      </c>
      <c r="N13" s="72">
        <f t="shared" si="0"/>
        <v>1</v>
      </c>
      <c r="O13" s="73">
        <f t="shared" si="1"/>
        <v>6</v>
      </c>
      <c r="P13" s="73">
        <f t="shared" si="2"/>
        <v>457</v>
      </c>
      <c r="Q13" s="71">
        <f>E13+I13+M13</f>
        <v>464</v>
      </c>
    </row>
    <row r="14" spans="1:17" ht="15.75" x14ac:dyDescent="0.25">
      <c r="A14" s="92" t="s">
        <v>26</v>
      </c>
      <c r="B14" s="69">
        <v>0</v>
      </c>
      <c r="C14" s="70">
        <v>39</v>
      </c>
      <c r="D14" s="70">
        <v>85</v>
      </c>
      <c r="E14" s="71">
        <v>124</v>
      </c>
      <c r="F14" s="69">
        <v>0</v>
      </c>
      <c r="G14" s="70">
        <v>37</v>
      </c>
      <c r="H14" s="70">
        <v>96</v>
      </c>
      <c r="I14" s="71">
        <v>133</v>
      </c>
      <c r="J14" s="69">
        <v>0</v>
      </c>
      <c r="K14" s="70">
        <v>67</v>
      </c>
      <c r="L14" s="70">
        <v>155</v>
      </c>
      <c r="M14" s="71">
        <v>222</v>
      </c>
      <c r="N14" s="72">
        <f t="shared" si="0"/>
        <v>0</v>
      </c>
      <c r="O14" s="73">
        <f t="shared" si="1"/>
        <v>143</v>
      </c>
      <c r="P14" s="73">
        <f t="shared" si="2"/>
        <v>336</v>
      </c>
      <c r="Q14" s="71">
        <v>479</v>
      </c>
    </row>
    <row r="15" spans="1:17" ht="15.75" x14ac:dyDescent="0.25">
      <c r="A15" s="92" t="s">
        <v>25</v>
      </c>
      <c r="B15" s="69">
        <v>0</v>
      </c>
      <c r="C15" s="70">
        <v>11</v>
      </c>
      <c r="D15" s="70">
        <v>42</v>
      </c>
      <c r="E15" s="71">
        <v>53</v>
      </c>
      <c r="F15" s="69">
        <v>0</v>
      </c>
      <c r="G15" s="70">
        <v>6</v>
      </c>
      <c r="H15" s="70">
        <v>36</v>
      </c>
      <c r="I15" s="71">
        <v>42</v>
      </c>
      <c r="J15" s="69">
        <v>0</v>
      </c>
      <c r="K15" s="70">
        <v>17</v>
      </c>
      <c r="L15" s="70">
        <v>77</v>
      </c>
      <c r="M15" s="71">
        <v>94</v>
      </c>
      <c r="N15" s="72">
        <f t="shared" si="0"/>
        <v>0</v>
      </c>
      <c r="O15" s="73">
        <f t="shared" si="1"/>
        <v>34</v>
      </c>
      <c r="P15" s="73">
        <f t="shared" si="2"/>
        <v>155</v>
      </c>
      <c r="Q15" s="71">
        <v>189</v>
      </c>
    </row>
    <row r="16" spans="1:17" ht="15.75" x14ac:dyDescent="0.25">
      <c r="A16" s="93" t="s">
        <v>22</v>
      </c>
      <c r="B16" s="69">
        <v>13</v>
      </c>
      <c r="C16" s="70">
        <v>4060</v>
      </c>
      <c r="D16" s="70">
        <v>6230</v>
      </c>
      <c r="E16" s="71">
        <v>10303</v>
      </c>
      <c r="F16" s="69">
        <v>17</v>
      </c>
      <c r="G16" s="70">
        <v>3448</v>
      </c>
      <c r="H16" s="70">
        <v>5161</v>
      </c>
      <c r="I16" s="71">
        <v>8626</v>
      </c>
      <c r="J16" s="69">
        <v>20</v>
      </c>
      <c r="K16" s="70">
        <v>3964</v>
      </c>
      <c r="L16" s="70">
        <v>5708</v>
      </c>
      <c r="M16" s="71">
        <v>9692</v>
      </c>
      <c r="N16" s="72">
        <f t="shared" si="0"/>
        <v>50</v>
      </c>
      <c r="O16" s="73">
        <f t="shared" si="1"/>
        <v>11472</v>
      </c>
      <c r="P16" s="73">
        <f t="shared" si="2"/>
        <v>17099</v>
      </c>
      <c r="Q16" s="71">
        <v>28621</v>
      </c>
    </row>
    <row r="17" spans="1:17" ht="15.75" x14ac:dyDescent="0.25">
      <c r="A17" s="92" t="s">
        <v>136</v>
      </c>
      <c r="B17" s="69">
        <v>0</v>
      </c>
      <c r="C17" s="70">
        <v>0</v>
      </c>
      <c r="D17" s="70">
        <v>1</v>
      </c>
      <c r="E17" s="71">
        <v>1</v>
      </c>
      <c r="F17" s="69">
        <v>0</v>
      </c>
      <c r="G17" s="70">
        <v>0</v>
      </c>
      <c r="H17" s="70">
        <v>3</v>
      </c>
      <c r="I17" s="71">
        <v>3</v>
      </c>
      <c r="J17" s="69">
        <v>0</v>
      </c>
      <c r="K17" s="70">
        <v>0</v>
      </c>
      <c r="L17" s="70">
        <v>2</v>
      </c>
      <c r="M17" s="71">
        <v>2</v>
      </c>
      <c r="N17" s="72">
        <f t="shared" si="0"/>
        <v>0</v>
      </c>
      <c r="O17" s="73">
        <f t="shared" si="1"/>
        <v>0</v>
      </c>
      <c r="P17" s="73">
        <f t="shared" si="2"/>
        <v>6</v>
      </c>
      <c r="Q17" s="71">
        <v>6</v>
      </c>
    </row>
    <row r="18" spans="1:17" ht="15.75" x14ac:dyDescent="0.25">
      <c r="A18" s="92" t="s">
        <v>135</v>
      </c>
      <c r="B18" s="69">
        <v>0</v>
      </c>
      <c r="C18" s="70">
        <v>4</v>
      </c>
      <c r="D18" s="70">
        <v>18</v>
      </c>
      <c r="E18" s="71">
        <v>22</v>
      </c>
      <c r="F18" s="69">
        <v>0</v>
      </c>
      <c r="G18" s="70">
        <v>1</v>
      </c>
      <c r="H18" s="70">
        <v>11</v>
      </c>
      <c r="I18" s="71">
        <v>12</v>
      </c>
      <c r="J18" s="69">
        <v>0</v>
      </c>
      <c r="K18" s="70">
        <v>2</v>
      </c>
      <c r="L18" s="70">
        <v>8</v>
      </c>
      <c r="M18" s="71">
        <v>10</v>
      </c>
      <c r="N18" s="72">
        <f t="shared" si="0"/>
        <v>0</v>
      </c>
      <c r="O18" s="73">
        <f t="shared" si="1"/>
        <v>7</v>
      </c>
      <c r="P18" s="73">
        <f t="shared" si="2"/>
        <v>37</v>
      </c>
      <c r="Q18" s="71">
        <v>44</v>
      </c>
    </row>
    <row r="19" spans="1:17" ht="15.75" x14ac:dyDescent="0.25">
      <c r="A19" s="92" t="s">
        <v>134</v>
      </c>
      <c r="B19" s="69">
        <v>0</v>
      </c>
      <c r="C19" s="70">
        <v>2</v>
      </c>
      <c r="D19" s="70">
        <v>7</v>
      </c>
      <c r="E19" s="71">
        <v>9</v>
      </c>
      <c r="F19" s="69">
        <v>0</v>
      </c>
      <c r="G19" s="70">
        <v>0</v>
      </c>
      <c r="H19" s="70">
        <v>0</v>
      </c>
      <c r="I19" s="71">
        <v>0</v>
      </c>
      <c r="J19" s="69">
        <v>0</v>
      </c>
      <c r="K19" s="70">
        <v>1</v>
      </c>
      <c r="L19" s="70">
        <v>11</v>
      </c>
      <c r="M19" s="71">
        <v>12</v>
      </c>
      <c r="N19" s="72">
        <f t="shared" si="0"/>
        <v>0</v>
      </c>
      <c r="O19" s="73">
        <f t="shared" si="1"/>
        <v>3</v>
      </c>
      <c r="P19" s="73">
        <f t="shared" si="2"/>
        <v>18</v>
      </c>
      <c r="Q19" s="71">
        <v>21</v>
      </c>
    </row>
    <row r="20" spans="1:17" ht="15.75" x14ac:dyDescent="0.25">
      <c r="A20" s="92" t="s">
        <v>133</v>
      </c>
      <c r="B20" s="69">
        <v>0</v>
      </c>
      <c r="C20" s="70">
        <v>373</v>
      </c>
      <c r="D20" s="70">
        <v>1546</v>
      </c>
      <c r="E20" s="71">
        <v>1919</v>
      </c>
      <c r="F20" s="69">
        <v>0</v>
      </c>
      <c r="G20" s="70">
        <v>297</v>
      </c>
      <c r="H20" s="70">
        <v>1159</v>
      </c>
      <c r="I20" s="71">
        <v>1456</v>
      </c>
      <c r="J20" s="69">
        <v>0</v>
      </c>
      <c r="K20" s="70">
        <v>300</v>
      </c>
      <c r="L20" s="70">
        <v>1339</v>
      </c>
      <c r="M20" s="71">
        <v>1639</v>
      </c>
      <c r="N20" s="72">
        <f t="shared" si="0"/>
        <v>0</v>
      </c>
      <c r="O20" s="73">
        <f t="shared" si="1"/>
        <v>970</v>
      </c>
      <c r="P20" s="73">
        <f t="shared" si="2"/>
        <v>4044</v>
      </c>
      <c r="Q20" s="71">
        <v>5014</v>
      </c>
    </row>
    <row r="21" spans="1:17" ht="15.75" x14ac:dyDescent="0.25">
      <c r="A21" s="92" t="s">
        <v>29</v>
      </c>
      <c r="B21" s="69">
        <v>0</v>
      </c>
      <c r="C21" s="70">
        <v>38</v>
      </c>
      <c r="D21" s="70">
        <v>140</v>
      </c>
      <c r="E21" s="71">
        <v>178</v>
      </c>
      <c r="F21" s="69">
        <v>0</v>
      </c>
      <c r="G21" s="70">
        <v>29</v>
      </c>
      <c r="H21" s="70">
        <v>123</v>
      </c>
      <c r="I21" s="71">
        <v>152</v>
      </c>
      <c r="J21" s="69">
        <v>0</v>
      </c>
      <c r="K21" s="70">
        <v>29</v>
      </c>
      <c r="L21" s="70">
        <v>136</v>
      </c>
      <c r="M21" s="71">
        <v>165</v>
      </c>
      <c r="N21" s="72">
        <f t="shared" si="0"/>
        <v>0</v>
      </c>
      <c r="O21" s="73">
        <f t="shared" si="1"/>
        <v>96</v>
      </c>
      <c r="P21" s="73">
        <f t="shared" si="2"/>
        <v>399</v>
      </c>
      <c r="Q21" s="71">
        <v>495</v>
      </c>
    </row>
    <row r="22" spans="1:17" ht="15.75" x14ac:dyDescent="0.25">
      <c r="A22" s="92" t="s">
        <v>28</v>
      </c>
      <c r="B22" s="69">
        <v>0</v>
      </c>
      <c r="C22" s="70">
        <v>11</v>
      </c>
      <c r="D22" s="70">
        <v>77</v>
      </c>
      <c r="E22" s="71">
        <v>88</v>
      </c>
      <c r="F22" s="69">
        <v>0</v>
      </c>
      <c r="G22" s="70">
        <v>11</v>
      </c>
      <c r="H22" s="70">
        <v>65</v>
      </c>
      <c r="I22" s="71">
        <v>76</v>
      </c>
      <c r="J22" s="69">
        <v>0</v>
      </c>
      <c r="K22" s="70">
        <v>9</v>
      </c>
      <c r="L22" s="70">
        <v>81</v>
      </c>
      <c r="M22" s="71">
        <v>90</v>
      </c>
      <c r="N22" s="72">
        <f t="shared" si="0"/>
        <v>0</v>
      </c>
      <c r="O22" s="73">
        <f t="shared" si="1"/>
        <v>31</v>
      </c>
      <c r="P22" s="73">
        <f t="shared" si="2"/>
        <v>223</v>
      </c>
      <c r="Q22" s="71">
        <v>254</v>
      </c>
    </row>
    <row r="23" spans="1:17" ht="15.75" x14ac:dyDescent="0.25">
      <c r="A23" s="92" t="s">
        <v>132</v>
      </c>
      <c r="B23" s="69">
        <v>0</v>
      </c>
      <c r="C23" s="70">
        <v>6</v>
      </c>
      <c r="D23" s="70">
        <v>20</v>
      </c>
      <c r="E23" s="71">
        <v>26</v>
      </c>
      <c r="F23" s="69">
        <v>0</v>
      </c>
      <c r="G23" s="70">
        <v>11</v>
      </c>
      <c r="H23" s="70">
        <v>28</v>
      </c>
      <c r="I23" s="71">
        <v>39</v>
      </c>
      <c r="J23" s="69">
        <v>0</v>
      </c>
      <c r="K23" s="70">
        <v>8</v>
      </c>
      <c r="L23" s="70">
        <v>9</v>
      </c>
      <c r="M23" s="71">
        <v>17</v>
      </c>
      <c r="N23" s="72">
        <f t="shared" si="0"/>
        <v>0</v>
      </c>
      <c r="O23" s="73">
        <f t="shared" si="1"/>
        <v>25</v>
      </c>
      <c r="P23" s="73">
        <f t="shared" si="2"/>
        <v>57</v>
      </c>
      <c r="Q23" s="71">
        <v>82</v>
      </c>
    </row>
    <row r="24" spans="1:17" ht="15.75" x14ac:dyDescent="0.25">
      <c r="A24" s="92" t="s">
        <v>23</v>
      </c>
      <c r="B24" s="69">
        <v>3</v>
      </c>
      <c r="C24" s="70">
        <v>2839</v>
      </c>
      <c r="D24" s="70">
        <v>4704</v>
      </c>
      <c r="E24" s="71">
        <f>SUM(B24:D24)</f>
        <v>7546</v>
      </c>
      <c r="F24" s="69">
        <v>8</v>
      </c>
      <c r="G24" s="70">
        <v>2658</v>
      </c>
      <c r="H24" s="70">
        <v>4478</v>
      </c>
      <c r="I24" s="71">
        <f>SUM(F24:H24)</f>
        <v>7144</v>
      </c>
      <c r="J24" s="69">
        <v>5</v>
      </c>
      <c r="K24" s="70">
        <v>2675</v>
      </c>
      <c r="L24" s="70">
        <v>5104</v>
      </c>
      <c r="M24" s="71">
        <f>SUM(J24:L24)</f>
        <v>7784</v>
      </c>
      <c r="N24" s="72">
        <f t="shared" si="0"/>
        <v>16</v>
      </c>
      <c r="O24" s="73">
        <f t="shared" si="1"/>
        <v>8172</v>
      </c>
      <c r="P24" s="73">
        <f t="shared" si="2"/>
        <v>14286</v>
      </c>
      <c r="Q24" s="71">
        <f>M24+I24+E24</f>
        <v>22474</v>
      </c>
    </row>
    <row r="25" spans="1:17" ht="15.75" x14ac:dyDescent="0.25">
      <c r="A25" s="92" t="s">
        <v>31</v>
      </c>
      <c r="B25" s="69">
        <v>0</v>
      </c>
      <c r="C25" s="74">
        <v>176</v>
      </c>
      <c r="D25" s="74">
        <v>170</v>
      </c>
      <c r="E25" s="71">
        <f>SUM(B25:D25)</f>
        <v>346</v>
      </c>
      <c r="F25" s="75">
        <v>1</v>
      </c>
      <c r="G25" s="74">
        <v>133</v>
      </c>
      <c r="H25" s="74">
        <v>149</v>
      </c>
      <c r="I25" s="71">
        <f>SUM(F25:H25)</f>
        <v>283</v>
      </c>
      <c r="J25" s="75">
        <v>0</v>
      </c>
      <c r="K25" s="74">
        <v>179</v>
      </c>
      <c r="L25" s="74">
        <v>181</v>
      </c>
      <c r="M25" s="71">
        <f>SUM(J25:L25)</f>
        <v>360</v>
      </c>
      <c r="N25" s="72">
        <f t="shared" si="0"/>
        <v>1</v>
      </c>
      <c r="O25" s="73">
        <f t="shared" si="1"/>
        <v>488</v>
      </c>
      <c r="P25" s="73">
        <f t="shared" si="2"/>
        <v>500</v>
      </c>
      <c r="Q25" s="71">
        <f>M25+I25+E25</f>
        <v>989</v>
      </c>
    </row>
    <row r="26" spans="1:17" ht="15.75" x14ac:dyDescent="0.25">
      <c r="A26" s="92" t="s">
        <v>131</v>
      </c>
      <c r="B26" s="69">
        <v>0</v>
      </c>
      <c r="C26" s="70">
        <v>6</v>
      </c>
      <c r="D26" s="70">
        <v>69</v>
      </c>
      <c r="E26" s="71">
        <v>75</v>
      </c>
      <c r="F26" s="69">
        <v>0</v>
      </c>
      <c r="G26" s="70">
        <v>4</v>
      </c>
      <c r="H26" s="70">
        <v>41</v>
      </c>
      <c r="I26" s="71">
        <v>45</v>
      </c>
      <c r="J26" s="69">
        <v>0</v>
      </c>
      <c r="K26" s="70">
        <v>2</v>
      </c>
      <c r="L26" s="70">
        <v>27</v>
      </c>
      <c r="M26" s="71">
        <v>29</v>
      </c>
      <c r="N26" s="72">
        <f t="shared" si="0"/>
        <v>0</v>
      </c>
      <c r="O26" s="73">
        <f t="shared" si="1"/>
        <v>12</v>
      </c>
      <c r="P26" s="73">
        <f t="shared" si="2"/>
        <v>137</v>
      </c>
      <c r="Q26" s="71">
        <v>149</v>
      </c>
    </row>
    <row r="27" spans="1:17" ht="15.75" x14ac:dyDescent="0.25">
      <c r="A27" s="92" t="s">
        <v>32</v>
      </c>
      <c r="B27" s="69">
        <v>0</v>
      </c>
      <c r="C27" s="70">
        <v>8</v>
      </c>
      <c r="D27" s="70">
        <v>42</v>
      </c>
      <c r="E27" s="71">
        <v>50</v>
      </c>
      <c r="F27" s="69">
        <v>0</v>
      </c>
      <c r="G27" s="70">
        <v>4</v>
      </c>
      <c r="H27" s="70">
        <v>42</v>
      </c>
      <c r="I27" s="71">
        <v>46</v>
      </c>
      <c r="J27" s="69">
        <v>0</v>
      </c>
      <c r="K27" s="70">
        <v>5</v>
      </c>
      <c r="L27" s="70">
        <v>64</v>
      </c>
      <c r="M27" s="71">
        <v>69</v>
      </c>
      <c r="N27" s="72">
        <f t="shared" si="0"/>
        <v>0</v>
      </c>
      <c r="O27" s="73">
        <f t="shared" si="1"/>
        <v>17</v>
      </c>
      <c r="P27" s="73">
        <f t="shared" si="2"/>
        <v>148</v>
      </c>
      <c r="Q27" s="71">
        <v>165</v>
      </c>
    </row>
    <row r="28" spans="1:17" ht="15.75" x14ac:dyDescent="0.25">
      <c r="A28" s="92" t="s">
        <v>33</v>
      </c>
      <c r="B28" s="69">
        <v>3</v>
      </c>
      <c r="C28" s="70">
        <v>8475</v>
      </c>
      <c r="D28" s="70">
        <v>17273</v>
      </c>
      <c r="E28" s="71">
        <v>25751</v>
      </c>
      <c r="F28" s="69">
        <v>3</v>
      </c>
      <c r="G28" s="70">
        <v>6429</v>
      </c>
      <c r="H28" s="70">
        <v>13749</v>
      </c>
      <c r="I28" s="71">
        <v>20181</v>
      </c>
      <c r="J28" s="69">
        <v>7</v>
      </c>
      <c r="K28" s="70">
        <v>7467</v>
      </c>
      <c r="L28" s="70">
        <v>15958</v>
      </c>
      <c r="M28" s="71">
        <v>23432</v>
      </c>
      <c r="N28" s="72">
        <f t="shared" si="0"/>
        <v>13</v>
      </c>
      <c r="O28" s="73">
        <f t="shared" si="1"/>
        <v>22371</v>
      </c>
      <c r="P28" s="73">
        <f t="shared" si="2"/>
        <v>46980</v>
      </c>
      <c r="Q28" s="71">
        <v>69364</v>
      </c>
    </row>
    <row r="29" spans="1:17" ht="15.75" x14ac:dyDescent="0.25">
      <c r="A29" s="92" t="s">
        <v>34</v>
      </c>
      <c r="B29" s="69">
        <v>0</v>
      </c>
      <c r="C29" s="70">
        <v>16</v>
      </c>
      <c r="D29" s="70">
        <v>4143</v>
      </c>
      <c r="E29" s="71">
        <v>4159</v>
      </c>
      <c r="F29" s="69">
        <v>1</v>
      </c>
      <c r="G29" s="70">
        <v>9</v>
      </c>
      <c r="H29" s="70">
        <v>3443</v>
      </c>
      <c r="I29" s="71">
        <v>3453</v>
      </c>
      <c r="J29" s="69">
        <v>0</v>
      </c>
      <c r="K29" s="70">
        <v>17</v>
      </c>
      <c r="L29" s="70">
        <v>3978</v>
      </c>
      <c r="M29" s="71">
        <v>3995</v>
      </c>
      <c r="N29" s="72">
        <f t="shared" si="0"/>
        <v>1</v>
      </c>
      <c r="O29" s="73">
        <f t="shared" si="1"/>
        <v>42</v>
      </c>
      <c r="P29" s="73">
        <f t="shared" si="2"/>
        <v>11564</v>
      </c>
      <c r="Q29" s="71">
        <v>11607</v>
      </c>
    </row>
    <row r="30" spans="1:17" ht="15.75" x14ac:dyDescent="0.25">
      <c r="A30" s="92" t="s">
        <v>35</v>
      </c>
      <c r="B30" s="69">
        <v>0</v>
      </c>
      <c r="C30" s="70">
        <v>3</v>
      </c>
      <c r="D30" s="70">
        <v>645</v>
      </c>
      <c r="E30" s="71">
        <v>648</v>
      </c>
      <c r="F30" s="69">
        <v>0</v>
      </c>
      <c r="G30" s="70">
        <v>2</v>
      </c>
      <c r="H30" s="70">
        <v>513</v>
      </c>
      <c r="I30" s="71">
        <v>515</v>
      </c>
      <c r="J30" s="69">
        <v>0</v>
      </c>
      <c r="K30" s="70">
        <v>3</v>
      </c>
      <c r="L30" s="70">
        <v>589</v>
      </c>
      <c r="M30" s="71">
        <v>592</v>
      </c>
      <c r="N30" s="72">
        <f t="shared" si="0"/>
        <v>0</v>
      </c>
      <c r="O30" s="73">
        <f t="shared" si="1"/>
        <v>8</v>
      </c>
      <c r="P30" s="73">
        <f t="shared" si="2"/>
        <v>1747</v>
      </c>
      <c r="Q30" s="71">
        <v>1755</v>
      </c>
    </row>
    <row r="31" spans="1:17" ht="15.75" x14ac:dyDescent="0.25">
      <c r="A31" s="92" t="s">
        <v>36</v>
      </c>
      <c r="B31" s="69">
        <v>0</v>
      </c>
      <c r="C31" s="70">
        <v>0</v>
      </c>
      <c r="D31" s="70">
        <v>90</v>
      </c>
      <c r="E31" s="71">
        <v>90</v>
      </c>
      <c r="F31" s="69">
        <v>0</v>
      </c>
      <c r="G31" s="70">
        <v>1</v>
      </c>
      <c r="H31" s="70">
        <v>67</v>
      </c>
      <c r="I31" s="71">
        <v>68</v>
      </c>
      <c r="J31" s="69">
        <v>0</v>
      </c>
      <c r="K31" s="70">
        <v>0</v>
      </c>
      <c r="L31" s="70">
        <v>97</v>
      </c>
      <c r="M31" s="71">
        <v>97</v>
      </c>
      <c r="N31" s="72">
        <f t="shared" si="0"/>
        <v>0</v>
      </c>
      <c r="O31" s="73">
        <f t="shared" si="1"/>
        <v>1</v>
      </c>
      <c r="P31" s="73">
        <f t="shared" si="2"/>
        <v>254</v>
      </c>
      <c r="Q31" s="71">
        <v>255</v>
      </c>
    </row>
    <row r="32" spans="1:17" ht="15.75" x14ac:dyDescent="0.25">
      <c r="A32" s="92" t="s">
        <v>130</v>
      </c>
      <c r="B32" s="69">
        <v>0</v>
      </c>
      <c r="C32" s="70">
        <v>143</v>
      </c>
      <c r="D32" s="70">
        <v>701</v>
      </c>
      <c r="E32" s="71">
        <v>844</v>
      </c>
      <c r="F32" s="69">
        <v>0</v>
      </c>
      <c r="G32" s="70">
        <v>87</v>
      </c>
      <c r="H32" s="70">
        <v>580</v>
      </c>
      <c r="I32" s="71">
        <v>667</v>
      </c>
      <c r="J32" s="69">
        <v>0</v>
      </c>
      <c r="K32" s="70">
        <v>144</v>
      </c>
      <c r="L32" s="70">
        <v>684</v>
      </c>
      <c r="M32" s="71">
        <v>828</v>
      </c>
      <c r="N32" s="72">
        <f t="shared" si="0"/>
        <v>0</v>
      </c>
      <c r="O32" s="73">
        <f t="shared" si="1"/>
        <v>374</v>
      </c>
      <c r="P32" s="73">
        <f t="shared" si="2"/>
        <v>1965</v>
      </c>
      <c r="Q32" s="71">
        <v>2339</v>
      </c>
    </row>
    <row r="33" spans="1:17" ht="16.5" thickBot="1" x14ac:dyDescent="0.3">
      <c r="A33" s="92" t="s">
        <v>129</v>
      </c>
      <c r="B33" s="89">
        <v>0</v>
      </c>
      <c r="C33" s="90">
        <v>21</v>
      </c>
      <c r="D33" s="90">
        <v>238</v>
      </c>
      <c r="E33" s="91">
        <v>259</v>
      </c>
      <c r="F33" s="76">
        <v>0</v>
      </c>
      <c r="G33" s="77">
        <v>33</v>
      </c>
      <c r="H33" s="77">
        <v>320</v>
      </c>
      <c r="I33" s="78">
        <v>353</v>
      </c>
      <c r="J33" s="76">
        <v>0</v>
      </c>
      <c r="K33" s="77">
        <v>29</v>
      </c>
      <c r="L33" s="77">
        <v>239</v>
      </c>
      <c r="M33" s="78">
        <v>268</v>
      </c>
      <c r="N33" s="79">
        <f t="shared" si="0"/>
        <v>0</v>
      </c>
      <c r="O33" s="80">
        <f t="shared" si="1"/>
        <v>83</v>
      </c>
      <c r="P33" s="80">
        <f t="shared" si="2"/>
        <v>797</v>
      </c>
      <c r="Q33" s="78">
        <v>880</v>
      </c>
    </row>
    <row r="34" spans="1:17" ht="16.5" thickBot="1" x14ac:dyDescent="0.3">
      <c r="A34" s="94" t="s">
        <v>128</v>
      </c>
      <c r="B34" s="81">
        <f t="shared" ref="B34:Q34" si="3">SUM(B5:B33)</f>
        <v>19</v>
      </c>
      <c r="C34" s="81">
        <f t="shared" si="3"/>
        <v>16250</v>
      </c>
      <c r="D34" s="81">
        <f t="shared" si="3"/>
        <v>37348</v>
      </c>
      <c r="E34" s="81">
        <f t="shared" si="3"/>
        <v>53617</v>
      </c>
      <c r="F34" s="81">
        <f t="shared" si="3"/>
        <v>33</v>
      </c>
      <c r="G34" s="81">
        <f t="shared" si="3"/>
        <v>13219</v>
      </c>
      <c r="H34" s="81">
        <f t="shared" si="3"/>
        <v>31129</v>
      </c>
      <c r="I34" s="81">
        <f t="shared" si="3"/>
        <v>44381</v>
      </c>
      <c r="J34" s="81">
        <f t="shared" si="3"/>
        <v>32</v>
      </c>
      <c r="K34" s="81">
        <f t="shared" si="3"/>
        <v>14957</v>
      </c>
      <c r="L34" s="81">
        <f t="shared" si="3"/>
        <v>35822</v>
      </c>
      <c r="M34" s="81">
        <f t="shared" si="3"/>
        <v>50811</v>
      </c>
      <c r="N34" s="81">
        <f t="shared" si="3"/>
        <v>84</v>
      </c>
      <c r="O34" s="81">
        <f t="shared" si="3"/>
        <v>44426</v>
      </c>
      <c r="P34" s="81">
        <f t="shared" si="3"/>
        <v>104299</v>
      </c>
      <c r="Q34" s="82">
        <f t="shared" si="3"/>
        <v>148809</v>
      </c>
    </row>
    <row r="35" spans="1:17" ht="15.75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40" spans="1:17" ht="15.75" thickBot="1" x14ac:dyDescent="0.3"/>
    <row r="41" spans="1:17" x14ac:dyDescent="0.25">
      <c r="A41" s="101" t="s">
        <v>151</v>
      </c>
      <c r="B41" s="104" t="s">
        <v>150</v>
      </c>
      <c r="C41" s="105"/>
      <c r="D41" s="105"/>
      <c r="E41" s="105"/>
      <c r="F41" s="105"/>
      <c r="G41" s="105"/>
      <c r="H41" s="105"/>
      <c r="I41" s="105"/>
      <c r="J41" s="105"/>
      <c r="K41" s="106"/>
      <c r="L41" s="110" t="s">
        <v>127</v>
      </c>
    </row>
    <row r="42" spans="1:17" x14ac:dyDescent="0.25">
      <c r="A42" s="102"/>
      <c r="B42" s="107"/>
      <c r="C42" s="108"/>
      <c r="D42" s="108"/>
      <c r="E42" s="108"/>
      <c r="F42" s="108"/>
      <c r="G42" s="108"/>
      <c r="H42" s="108"/>
      <c r="I42" s="108"/>
      <c r="J42" s="108"/>
      <c r="K42" s="109"/>
      <c r="L42" s="111"/>
    </row>
    <row r="43" spans="1:17" ht="45.75" thickBot="1" x14ac:dyDescent="0.3">
      <c r="A43" s="103"/>
      <c r="B43" s="83" t="s">
        <v>126</v>
      </c>
      <c r="C43" s="83" t="s">
        <v>125</v>
      </c>
      <c r="D43" s="83" t="s">
        <v>124</v>
      </c>
      <c r="E43" s="83" t="s">
        <v>40</v>
      </c>
      <c r="F43" s="83" t="s">
        <v>123</v>
      </c>
      <c r="G43" s="83" t="s">
        <v>122</v>
      </c>
      <c r="H43" s="83" t="s">
        <v>121</v>
      </c>
      <c r="I43" s="83" t="s">
        <v>120</v>
      </c>
      <c r="J43" s="83" t="s">
        <v>119</v>
      </c>
      <c r="K43" s="83" t="s">
        <v>118</v>
      </c>
      <c r="L43" s="112"/>
    </row>
    <row r="44" spans="1:17" x14ac:dyDescent="0.25">
      <c r="A44" s="58" t="s">
        <v>117</v>
      </c>
      <c r="B44" s="63">
        <v>1343</v>
      </c>
      <c r="C44" s="63">
        <v>979</v>
      </c>
      <c r="D44" s="63">
        <v>3</v>
      </c>
      <c r="E44" s="63">
        <v>1816</v>
      </c>
      <c r="F44" s="63">
        <v>10</v>
      </c>
      <c r="G44" s="63">
        <v>311</v>
      </c>
      <c r="H44" s="63">
        <v>0</v>
      </c>
      <c r="I44" s="63">
        <v>0</v>
      </c>
      <c r="J44" s="63">
        <v>0</v>
      </c>
      <c r="K44" s="63">
        <v>21</v>
      </c>
      <c r="L44" s="64">
        <v>4483</v>
      </c>
    </row>
    <row r="45" spans="1:17" x14ac:dyDescent="0.25">
      <c r="A45" s="58" t="s">
        <v>116</v>
      </c>
      <c r="B45" s="65">
        <v>523</v>
      </c>
      <c r="C45" s="65">
        <v>440</v>
      </c>
      <c r="D45" s="65">
        <v>1</v>
      </c>
      <c r="E45" s="65">
        <v>1141</v>
      </c>
      <c r="F45" s="65">
        <v>5</v>
      </c>
      <c r="G45" s="65">
        <v>24</v>
      </c>
      <c r="H45" s="65">
        <v>0</v>
      </c>
      <c r="I45" s="65">
        <v>0</v>
      </c>
      <c r="J45" s="65">
        <v>0</v>
      </c>
      <c r="K45" s="65">
        <v>28</v>
      </c>
      <c r="L45" s="66">
        <v>2162</v>
      </c>
    </row>
    <row r="46" spans="1:17" x14ac:dyDescent="0.25">
      <c r="A46" s="58" t="s">
        <v>115</v>
      </c>
      <c r="B46" s="65">
        <v>0</v>
      </c>
      <c r="C46" s="65">
        <v>14</v>
      </c>
      <c r="D46" s="65">
        <v>0</v>
      </c>
      <c r="E46" s="65">
        <v>20</v>
      </c>
      <c r="F46" s="65">
        <v>0</v>
      </c>
      <c r="G46" s="65">
        <v>3</v>
      </c>
      <c r="H46" s="65">
        <v>0</v>
      </c>
      <c r="I46" s="65">
        <v>0</v>
      </c>
      <c r="J46" s="65">
        <v>0</v>
      </c>
      <c r="K46" s="65">
        <v>1</v>
      </c>
      <c r="L46" s="66">
        <v>38</v>
      </c>
    </row>
    <row r="47" spans="1:17" x14ac:dyDescent="0.25">
      <c r="A47" s="58" t="s">
        <v>114</v>
      </c>
      <c r="B47" s="65">
        <v>2726</v>
      </c>
      <c r="C47" s="65">
        <v>2779</v>
      </c>
      <c r="D47" s="65">
        <v>0</v>
      </c>
      <c r="E47" s="65">
        <v>2884</v>
      </c>
      <c r="F47" s="65">
        <v>12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6">
        <v>8401</v>
      </c>
    </row>
    <row r="48" spans="1:17" x14ac:dyDescent="0.25">
      <c r="A48" s="58" t="s">
        <v>113</v>
      </c>
      <c r="B48" s="65">
        <v>656</v>
      </c>
      <c r="C48" s="65">
        <v>552</v>
      </c>
      <c r="D48" s="65">
        <v>0</v>
      </c>
      <c r="E48" s="65">
        <v>1478</v>
      </c>
      <c r="F48" s="65">
        <v>9</v>
      </c>
      <c r="G48" s="65">
        <v>43</v>
      </c>
      <c r="H48" s="65">
        <v>0</v>
      </c>
      <c r="I48" s="65">
        <v>0</v>
      </c>
      <c r="J48" s="65">
        <v>0</v>
      </c>
      <c r="K48" s="65">
        <v>17</v>
      </c>
      <c r="L48" s="66">
        <v>2755</v>
      </c>
    </row>
    <row r="49" spans="1:12" x14ac:dyDescent="0.25">
      <c r="A49" s="58" t="s">
        <v>112</v>
      </c>
      <c r="B49" s="65">
        <v>0</v>
      </c>
      <c r="C49" s="65">
        <v>0</v>
      </c>
      <c r="D49" s="65">
        <v>0</v>
      </c>
      <c r="E49" s="65">
        <v>273</v>
      </c>
      <c r="F49" s="65">
        <v>18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6">
        <v>291</v>
      </c>
    </row>
    <row r="50" spans="1:12" x14ac:dyDescent="0.25">
      <c r="A50" s="58" t="s">
        <v>111</v>
      </c>
      <c r="B50" s="65">
        <v>0</v>
      </c>
      <c r="C50" s="65">
        <v>0</v>
      </c>
      <c r="D50" s="65">
        <v>0</v>
      </c>
      <c r="E50" s="65">
        <v>125</v>
      </c>
      <c r="F50" s="65">
        <v>3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6">
        <v>128</v>
      </c>
    </row>
    <row r="51" spans="1:12" x14ac:dyDescent="0.25">
      <c r="A51" s="58" t="s">
        <v>110</v>
      </c>
      <c r="B51" s="65">
        <v>0</v>
      </c>
      <c r="C51" s="65">
        <v>501</v>
      </c>
      <c r="D51" s="65">
        <v>25</v>
      </c>
      <c r="E51" s="65">
        <v>2415</v>
      </c>
      <c r="F51" s="65">
        <v>8</v>
      </c>
      <c r="G51" s="65">
        <v>74</v>
      </c>
      <c r="H51" s="65">
        <v>0</v>
      </c>
      <c r="I51" s="65">
        <v>0</v>
      </c>
      <c r="J51" s="65">
        <v>0</v>
      </c>
      <c r="K51" s="65">
        <v>1</v>
      </c>
      <c r="L51" s="66">
        <v>3024</v>
      </c>
    </row>
    <row r="52" spans="1:12" x14ac:dyDescent="0.25">
      <c r="A52" s="58" t="s">
        <v>109</v>
      </c>
      <c r="B52" s="65">
        <v>2381</v>
      </c>
      <c r="C52" s="65">
        <v>1745</v>
      </c>
      <c r="D52" s="65">
        <v>0</v>
      </c>
      <c r="E52" s="65">
        <v>3306</v>
      </c>
      <c r="F52" s="65">
        <v>21</v>
      </c>
      <c r="G52" s="65">
        <v>102</v>
      </c>
      <c r="H52" s="65">
        <v>0</v>
      </c>
      <c r="I52" s="65">
        <v>0</v>
      </c>
      <c r="J52" s="65">
        <v>0</v>
      </c>
      <c r="K52" s="65">
        <v>0</v>
      </c>
      <c r="L52" s="66">
        <v>7555</v>
      </c>
    </row>
    <row r="53" spans="1:12" x14ac:dyDescent="0.25">
      <c r="A53" s="58" t="s">
        <v>108</v>
      </c>
      <c r="B53" s="65">
        <v>1929</v>
      </c>
      <c r="C53" s="65">
        <v>1619</v>
      </c>
      <c r="D53" s="65">
        <v>1</v>
      </c>
      <c r="E53" s="65">
        <v>3754</v>
      </c>
      <c r="F53" s="65">
        <v>16</v>
      </c>
      <c r="G53" s="65">
        <v>332</v>
      </c>
      <c r="H53" s="65">
        <v>0</v>
      </c>
      <c r="I53" s="65">
        <v>0</v>
      </c>
      <c r="J53" s="65">
        <v>0</v>
      </c>
      <c r="K53" s="65">
        <v>8</v>
      </c>
      <c r="L53" s="66">
        <v>7659</v>
      </c>
    </row>
    <row r="54" spans="1:12" x14ac:dyDescent="0.25">
      <c r="A54" s="58" t="s">
        <v>107</v>
      </c>
      <c r="B54" s="65">
        <v>1375</v>
      </c>
      <c r="C54" s="65">
        <v>1148</v>
      </c>
      <c r="D54" s="65">
        <v>19</v>
      </c>
      <c r="E54" s="65">
        <v>2887</v>
      </c>
      <c r="F54" s="65">
        <v>13</v>
      </c>
      <c r="G54" s="65">
        <v>81</v>
      </c>
      <c r="H54" s="65">
        <v>0</v>
      </c>
      <c r="I54" s="65">
        <v>0</v>
      </c>
      <c r="J54" s="65">
        <v>0</v>
      </c>
      <c r="K54" s="65">
        <v>2</v>
      </c>
      <c r="L54" s="66">
        <v>5525</v>
      </c>
    </row>
    <row r="55" spans="1:12" x14ac:dyDescent="0.25">
      <c r="A55" s="59" t="s">
        <v>106</v>
      </c>
      <c r="B55" s="65">
        <v>1078</v>
      </c>
      <c r="C55" s="65">
        <v>876</v>
      </c>
      <c r="D55" s="65">
        <v>109</v>
      </c>
      <c r="E55" s="65">
        <v>2202</v>
      </c>
      <c r="F55" s="65">
        <v>9</v>
      </c>
      <c r="G55" s="65">
        <v>126</v>
      </c>
      <c r="H55" s="65">
        <v>0</v>
      </c>
      <c r="I55" s="65">
        <v>0</v>
      </c>
      <c r="J55" s="65">
        <v>0</v>
      </c>
      <c r="K55" s="65">
        <v>29</v>
      </c>
      <c r="L55" s="66">
        <v>4429</v>
      </c>
    </row>
    <row r="56" spans="1:12" x14ac:dyDescent="0.25">
      <c r="A56" s="58" t="s">
        <v>105</v>
      </c>
      <c r="B56" s="65">
        <v>0</v>
      </c>
      <c r="C56" s="65">
        <v>0</v>
      </c>
      <c r="D56" s="65">
        <v>0</v>
      </c>
      <c r="E56" s="65">
        <v>8477</v>
      </c>
      <c r="F56" s="65">
        <v>6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6">
        <v>8483</v>
      </c>
    </row>
    <row r="57" spans="1:12" x14ac:dyDescent="0.25">
      <c r="A57" s="58" t="s">
        <v>104</v>
      </c>
      <c r="B57" s="65">
        <v>0</v>
      </c>
      <c r="C57" s="65">
        <v>0</v>
      </c>
      <c r="D57" s="65">
        <v>0</v>
      </c>
      <c r="E57" s="65">
        <v>79</v>
      </c>
      <c r="F57" s="65">
        <v>22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6">
        <v>101</v>
      </c>
    </row>
    <row r="58" spans="1:12" x14ac:dyDescent="0.25">
      <c r="A58" s="58" t="s">
        <v>103</v>
      </c>
      <c r="B58" s="65">
        <v>0</v>
      </c>
      <c r="C58" s="65">
        <v>0</v>
      </c>
      <c r="D58" s="65">
        <v>0</v>
      </c>
      <c r="E58" s="65">
        <v>2454</v>
      </c>
      <c r="F58" s="65">
        <v>1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6">
        <v>2455</v>
      </c>
    </row>
    <row r="59" spans="1:12" x14ac:dyDescent="0.25">
      <c r="A59" s="58" t="s">
        <v>102</v>
      </c>
      <c r="B59" s="65">
        <v>0</v>
      </c>
      <c r="C59" s="65">
        <v>0</v>
      </c>
      <c r="D59" s="65">
        <v>0</v>
      </c>
      <c r="E59" s="65">
        <v>1855</v>
      </c>
      <c r="F59" s="65">
        <v>1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6">
        <v>1856</v>
      </c>
    </row>
    <row r="60" spans="1:12" x14ac:dyDescent="0.25">
      <c r="A60" s="58" t="s">
        <v>101</v>
      </c>
      <c r="B60" s="65">
        <v>0</v>
      </c>
      <c r="C60" s="65">
        <v>0</v>
      </c>
      <c r="D60" s="65">
        <v>0</v>
      </c>
      <c r="E60" s="65">
        <v>148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6">
        <v>148</v>
      </c>
    </row>
    <row r="61" spans="1:12" x14ac:dyDescent="0.25">
      <c r="A61" s="58" t="s">
        <v>100</v>
      </c>
      <c r="B61" s="65">
        <v>0</v>
      </c>
      <c r="C61" s="65">
        <v>0</v>
      </c>
      <c r="D61" s="65">
        <v>0</v>
      </c>
      <c r="E61" s="65">
        <v>13945</v>
      </c>
      <c r="F61" s="65">
        <v>11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6">
        <v>13956</v>
      </c>
    </row>
    <row r="62" spans="1:12" x14ac:dyDescent="0.25">
      <c r="A62" s="58" t="s">
        <v>99</v>
      </c>
      <c r="B62" s="65">
        <v>933</v>
      </c>
      <c r="C62" s="65">
        <v>758</v>
      </c>
      <c r="D62" s="65">
        <v>20</v>
      </c>
      <c r="E62" s="65">
        <v>1469</v>
      </c>
      <c r="F62" s="65">
        <v>9</v>
      </c>
      <c r="G62" s="65">
        <v>36</v>
      </c>
      <c r="H62" s="65">
        <v>0</v>
      </c>
      <c r="I62" s="65">
        <v>0</v>
      </c>
      <c r="J62" s="65">
        <v>0</v>
      </c>
      <c r="K62" s="65">
        <v>5</v>
      </c>
      <c r="L62" s="66">
        <v>3230</v>
      </c>
    </row>
    <row r="63" spans="1:12" x14ac:dyDescent="0.25">
      <c r="A63" s="58" t="s">
        <v>98</v>
      </c>
      <c r="B63" s="65">
        <v>0</v>
      </c>
      <c r="C63" s="65">
        <v>0</v>
      </c>
      <c r="D63" s="65">
        <v>0</v>
      </c>
      <c r="E63" s="65">
        <v>610</v>
      </c>
      <c r="F63" s="65">
        <v>2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6">
        <v>612</v>
      </c>
    </row>
    <row r="64" spans="1:12" x14ac:dyDescent="0.25">
      <c r="A64" s="58" t="s">
        <v>97</v>
      </c>
      <c r="B64" s="65">
        <v>0</v>
      </c>
      <c r="C64" s="65">
        <v>0</v>
      </c>
      <c r="D64" s="65">
        <v>0</v>
      </c>
      <c r="E64" s="65">
        <v>2229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6">
        <v>2229</v>
      </c>
    </row>
    <row r="65" spans="1:12" x14ac:dyDescent="0.25">
      <c r="A65" s="58" t="s">
        <v>96</v>
      </c>
      <c r="B65" s="65">
        <v>0</v>
      </c>
      <c r="C65" s="65">
        <v>1</v>
      </c>
      <c r="D65" s="65">
        <v>0</v>
      </c>
      <c r="E65" s="65">
        <v>43</v>
      </c>
      <c r="F65" s="65">
        <v>3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6">
        <v>47</v>
      </c>
    </row>
    <row r="66" spans="1:12" x14ac:dyDescent="0.25">
      <c r="A66" s="58" t="s">
        <v>95</v>
      </c>
      <c r="B66" s="65">
        <v>0</v>
      </c>
      <c r="C66" s="65">
        <v>279</v>
      </c>
      <c r="D66" s="65">
        <v>0</v>
      </c>
      <c r="E66" s="65">
        <v>639</v>
      </c>
      <c r="F66" s="65">
        <v>0</v>
      </c>
      <c r="G66" s="65">
        <v>24</v>
      </c>
      <c r="H66" s="65">
        <v>0</v>
      </c>
      <c r="I66" s="65">
        <v>0</v>
      </c>
      <c r="J66" s="65">
        <v>0</v>
      </c>
      <c r="K66" s="65">
        <v>0</v>
      </c>
      <c r="L66" s="66">
        <v>942</v>
      </c>
    </row>
    <row r="67" spans="1:12" x14ac:dyDescent="0.25">
      <c r="A67" s="58" t="s">
        <v>94</v>
      </c>
      <c r="B67" s="65">
        <v>1062</v>
      </c>
      <c r="C67" s="65">
        <v>797</v>
      </c>
      <c r="D67" s="65">
        <v>9</v>
      </c>
      <c r="E67" s="65">
        <v>2455</v>
      </c>
      <c r="F67" s="65">
        <v>7</v>
      </c>
      <c r="G67" s="65">
        <v>90</v>
      </c>
      <c r="H67" s="65">
        <v>0</v>
      </c>
      <c r="I67" s="65">
        <v>0</v>
      </c>
      <c r="J67" s="65">
        <v>0</v>
      </c>
      <c r="K67" s="65">
        <v>5</v>
      </c>
      <c r="L67" s="66">
        <v>4425</v>
      </c>
    </row>
    <row r="68" spans="1:12" x14ac:dyDescent="0.25">
      <c r="A68" s="58" t="s">
        <v>93</v>
      </c>
      <c r="B68" s="65">
        <v>0</v>
      </c>
      <c r="C68" s="65">
        <v>0</v>
      </c>
      <c r="D68" s="65">
        <v>0</v>
      </c>
      <c r="E68" s="65">
        <v>5138</v>
      </c>
      <c r="F68" s="65">
        <v>3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6">
        <v>5141</v>
      </c>
    </row>
    <row r="69" spans="1:12" x14ac:dyDescent="0.25">
      <c r="A69" s="58" t="s">
        <v>92</v>
      </c>
      <c r="B69" s="65">
        <v>0</v>
      </c>
      <c r="C69" s="65">
        <v>0</v>
      </c>
      <c r="D69" s="65">
        <v>0</v>
      </c>
      <c r="E69" s="65">
        <v>1809</v>
      </c>
      <c r="F69" s="65">
        <v>5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6">
        <v>1814</v>
      </c>
    </row>
    <row r="70" spans="1:12" x14ac:dyDescent="0.25">
      <c r="A70" s="58" t="s">
        <v>91</v>
      </c>
      <c r="B70" s="65">
        <v>1040</v>
      </c>
      <c r="C70" s="65">
        <v>894</v>
      </c>
      <c r="D70" s="65">
        <v>0</v>
      </c>
      <c r="E70" s="65">
        <v>3077</v>
      </c>
      <c r="F70" s="65">
        <v>26</v>
      </c>
      <c r="G70" s="65">
        <v>156</v>
      </c>
      <c r="H70" s="65">
        <v>0</v>
      </c>
      <c r="I70" s="65">
        <v>0</v>
      </c>
      <c r="J70" s="65">
        <v>0</v>
      </c>
      <c r="K70" s="65">
        <v>4</v>
      </c>
      <c r="L70" s="66">
        <v>5197</v>
      </c>
    </row>
    <row r="71" spans="1:12" x14ac:dyDescent="0.25">
      <c r="A71" s="59" t="s">
        <v>90</v>
      </c>
      <c r="B71" s="65">
        <v>529</v>
      </c>
      <c r="C71" s="65">
        <v>449</v>
      </c>
      <c r="D71" s="65">
        <v>0</v>
      </c>
      <c r="E71" s="65">
        <v>1205</v>
      </c>
      <c r="F71" s="65">
        <v>7</v>
      </c>
      <c r="G71" s="65">
        <v>49</v>
      </c>
      <c r="H71" s="65">
        <v>0</v>
      </c>
      <c r="I71" s="65">
        <v>0</v>
      </c>
      <c r="J71" s="65">
        <v>0</v>
      </c>
      <c r="K71" s="65">
        <v>6</v>
      </c>
      <c r="L71" s="66">
        <v>2245</v>
      </c>
    </row>
    <row r="72" spans="1:12" x14ac:dyDescent="0.25">
      <c r="A72" s="58" t="s">
        <v>89</v>
      </c>
      <c r="B72" s="65">
        <v>3682</v>
      </c>
      <c r="C72" s="65">
        <v>2890</v>
      </c>
      <c r="D72" s="65">
        <v>0</v>
      </c>
      <c r="E72" s="65">
        <v>9418</v>
      </c>
      <c r="F72" s="65">
        <v>31</v>
      </c>
      <c r="G72" s="65">
        <v>376</v>
      </c>
      <c r="H72" s="65">
        <v>0</v>
      </c>
      <c r="I72" s="65">
        <v>0</v>
      </c>
      <c r="J72" s="65">
        <v>0</v>
      </c>
      <c r="K72" s="65">
        <v>36</v>
      </c>
      <c r="L72" s="66">
        <v>16433</v>
      </c>
    </row>
    <row r="73" spans="1:12" x14ac:dyDescent="0.25">
      <c r="A73" s="58" t="s">
        <v>88</v>
      </c>
      <c r="B73" s="65">
        <v>0</v>
      </c>
      <c r="C73" s="65">
        <v>44</v>
      </c>
      <c r="D73" s="65">
        <v>0</v>
      </c>
      <c r="E73" s="65">
        <v>129</v>
      </c>
      <c r="F73" s="65">
        <v>0</v>
      </c>
      <c r="G73" s="65">
        <v>8</v>
      </c>
      <c r="H73" s="65">
        <v>0</v>
      </c>
      <c r="I73" s="65">
        <v>0</v>
      </c>
      <c r="J73" s="65">
        <v>0</v>
      </c>
      <c r="K73" s="65">
        <v>0</v>
      </c>
      <c r="L73" s="66">
        <v>181</v>
      </c>
    </row>
    <row r="74" spans="1:12" ht="15.75" thickBot="1" x14ac:dyDescent="0.3">
      <c r="A74" s="58" t="s">
        <v>87</v>
      </c>
      <c r="B74" s="67">
        <v>11853</v>
      </c>
      <c r="C74" s="67">
        <v>9405</v>
      </c>
      <c r="D74" s="67">
        <v>10</v>
      </c>
      <c r="E74" s="67">
        <v>8457</v>
      </c>
      <c r="F74" s="67">
        <v>120</v>
      </c>
      <c r="G74" s="67">
        <v>1523</v>
      </c>
      <c r="H74" s="67">
        <v>301</v>
      </c>
      <c r="I74" s="67">
        <v>39</v>
      </c>
      <c r="J74" s="67">
        <v>485</v>
      </c>
      <c r="K74" s="67">
        <v>207</v>
      </c>
      <c r="L74" s="68">
        <v>32864</v>
      </c>
    </row>
    <row r="75" spans="1:12" ht="15.75" thickBot="1" x14ac:dyDescent="0.3">
      <c r="A75" s="58" t="s">
        <v>86</v>
      </c>
      <c r="B75" s="60">
        <f t="shared" ref="B75:L75" si="4">SUM(B44:B74)</f>
        <v>31110</v>
      </c>
      <c r="C75" s="61">
        <f t="shared" si="4"/>
        <v>26170</v>
      </c>
      <c r="D75" s="61">
        <f t="shared" si="4"/>
        <v>197</v>
      </c>
      <c r="E75" s="61">
        <f t="shared" si="4"/>
        <v>85937</v>
      </c>
      <c r="F75" s="61">
        <f t="shared" si="4"/>
        <v>378</v>
      </c>
      <c r="G75" s="61">
        <f t="shared" si="4"/>
        <v>3358</v>
      </c>
      <c r="H75" s="61">
        <f t="shared" si="4"/>
        <v>301</v>
      </c>
      <c r="I75" s="61">
        <f t="shared" si="4"/>
        <v>39</v>
      </c>
      <c r="J75" s="61">
        <f t="shared" si="4"/>
        <v>485</v>
      </c>
      <c r="K75" s="61">
        <f t="shared" si="4"/>
        <v>370</v>
      </c>
      <c r="L75" s="62">
        <f t="shared" si="4"/>
        <v>148809</v>
      </c>
    </row>
  </sheetData>
  <mergeCells count="9">
    <mergeCell ref="N3:Q3"/>
    <mergeCell ref="A2:Q2"/>
    <mergeCell ref="A41:A43"/>
    <mergeCell ref="B41:K42"/>
    <mergeCell ref="L41:L43"/>
    <mergeCell ref="A3:A4"/>
    <mergeCell ref="B3:E3"/>
    <mergeCell ref="F3:I3"/>
    <mergeCell ref="J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274"/>
  <sheetViews>
    <sheetView showGridLines="0" view="pageBreakPreview" zoomScale="70" zoomScaleNormal="50" zoomScaleSheetLayoutView="70" workbookViewId="0">
      <selection activeCell="A4" sqref="A4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0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5.75" x14ac:dyDescent="0.25">
      <c r="B8" s="123" t="s">
        <v>41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5"/>
    </row>
    <row r="9" spans="2:20" ht="15.75" x14ac:dyDescent="0.25">
      <c r="B9" s="121" t="s">
        <v>0</v>
      </c>
      <c r="C9" s="126" t="s">
        <v>1</v>
      </c>
      <c r="D9" s="126"/>
      <c r="E9" s="126"/>
      <c r="F9" s="126"/>
      <c r="G9" s="126" t="s">
        <v>2</v>
      </c>
      <c r="H9" s="126"/>
      <c r="I9" s="126"/>
      <c r="J9" s="126"/>
      <c r="K9" s="126" t="s">
        <v>3</v>
      </c>
      <c r="L9" s="126"/>
      <c r="M9" s="126"/>
      <c r="N9" s="126"/>
      <c r="O9" s="126" t="s">
        <v>4</v>
      </c>
      <c r="P9" s="126"/>
      <c r="Q9" s="126"/>
      <c r="R9" s="126"/>
      <c r="S9" s="126"/>
      <c r="T9" s="127" t="s">
        <v>5</v>
      </c>
    </row>
    <row r="10" spans="2:20" ht="16.5" thickBot="1" x14ac:dyDescent="0.3">
      <c r="B10" s="122"/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3" t="s">
        <v>17</v>
      </c>
      <c r="O10" s="23" t="s">
        <v>18</v>
      </c>
      <c r="P10" s="23" t="s">
        <v>18</v>
      </c>
      <c r="Q10" s="23" t="s">
        <v>19</v>
      </c>
      <c r="R10" s="23" t="s">
        <v>20</v>
      </c>
      <c r="S10" s="23" t="s">
        <v>21</v>
      </c>
      <c r="T10" s="128"/>
    </row>
    <row r="11" spans="2:20" s="20" customFormat="1" ht="15.75" x14ac:dyDescent="0.25">
      <c r="B11" s="15" t="s">
        <v>42</v>
      </c>
      <c r="C11" s="11">
        <v>0</v>
      </c>
      <c r="D11" s="11">
        <v>12</v>
      </c>
      <c r="E11" s="11">
        <v>83</v>
      </c>
      <c r="F11" s="10">
        <v>95</v>
      </c>
      <c r="G11" s="11"/>
      <c r="H11" s="11"/>
      <c r="I11" s="11"/>
      <c r="J11" s="10"/>
      <c r="K11" s="11"/>
      <c r="L11" s="11"/>
      <c r="M11" s="11"/>
      <c r="N11" s="10"/>
      <c r="O11" s="11"/>
      <c r="P11" s="11"/>
      <c r="Q11" s="11"/>
      <c r="R11" s="11"/>
      <c r="S11" s="10"/>
      <c r="T11" s="10">
        <f>S11+N11+J11+F11</f>
        <v>95</v>
      </c>
    </row>
    <row r="12" spans="2:20" s="20" customFormat="1" ht="15.75" x14ac:dyDescent="0.25">
      <c r="B12" s="4" t="s">
        <v>43</v>
      </c>
      <c r="C12" s="9">
        <v>5249</v>
      </c>
      <c r="D12" s="9">
        <v>5735</v>
      </c>
      <c r="E12" s="9">
        <v>5696</v>
      </c>
      <c r="F12" s="18">
        <v>16680</v>
      </c>
      <c r="G12" s="9"/>
      <c r="H12" s="9"/>
      <c r="I12" s="9"/>
      <c r="J12" s="18"/>
      <c r="K12" s="9"/>
      <c r="L12" s="9"/>
      <c r="M12" s="9"/>
      <c r="N12" s="10"/>
      <c r="O12" s="9"/>
      <c r="P12" s="11"/>
      <c r="Q12" s="11"/>
      <c r="R12" s="11"/>
      <c r="S12" s="10"/>
      <c r="T12" s="18">
        <f>S12+N12+J12+F12</f>
        <v>16680</v>
      </c>
    </row>
    <row r="13" spans="2:20" s="20" customFormat="1" ht="15.75" x14ac:dyDescent="0.25">
      <c r="B13" s="4" t="s">
        <v>44</v>
      </c>
      <c r="C13" s="9">
        <v>0</v>
      </c>
      <c r="D13" s="9">
        <v>2</v>
      </c>
      <c r="E13" s="9">
        <v>1</v>
      </c>
      <c r="F13" s="18">
        <v>3</v>
      </c>
      <c r="G13" s="9"/>
      <c r="H13" s="9"/>
      <c r="I13" s="9"/>
      <c r="J13" s="18"/>
      <c r="K13" s="9"/>
      <c r="L13" s="9"/>
      <c r="M13" s="9"/>
      <c r="N13" s="10"/>
      <c r="O13" s="9"/>
      <c r="P13" s="11"/>
      <c r="Q13" s="11"/>
      <c r="R13" s="11"/>
      <c r="S13" s="10"/>
      <c r="T13" s="18">
        <f>S13+N13+J13+F13</f>
        <v>3</v>
      </c>
    </row>
    <row r="14" spans="2:20" ht="15.75" x14ac:dyDescent="0.25">
      <c r="B14" s="4" t="s">
        <v>45</v>
      </c>
      <c r="C14" s="9">
        <v>48</v>
      </c>
      <c r="D14" s="9">
        <v>14</v>
      </c>
      <c r="E14" s="9">
        <v>10</v>
      </c>
      <c r="F14" s="18">
        <v>72</v>
      </c>
      <c r="G14" s="9"/>
      <c r="H14" s="9"/>
      <c r="I14" s="9"/>
      <c r="J14" s="18"/>
      <c r="K14" s="9"/>
      <c r="L14" s="9"/>
      <c r="M14" s="9"/>
      <c r="N14" s="10"/>
      <c r="O14" s="9"/>
      <c r="P14" s="11"/>
      <c r="Q14" s="11"/>
      <c r="R14" s="11"/>
      <c r="S14" s="11"/>
      <c r="T14" s="18">
        <f>S14+N14+J14+F14</f>
        <v>72</v>
      </c>
    </row>
    <row r="15" spans="2:20" ht="15.75" x14ac:dyDescent="0.25">
      <c r="B15" s="4" t="s">
        <v>46</v>
      </c>
      <c r="C15" s="9">
        <v>6028</v>
      </c>
      <c r="D15" s="9">
        <v>0</v>
      </c>
      <c r="E15" s="9">
        <v>1021</v>
      </c>
      <c r="F15" s="18">
        <v>7049</v>
      </c>
      <c r="G15" s="9"/>
      <c r="H15" s="9"/>
      <c r="I15" s="9"/>
      <c r="J15" s="18"/>
      <c r="K15" s="9"/>
      <c r="L15" s="9"/>
      <c r="M15" s="9"/>
      <c r="N15" s="10"/>
      <c r="O15" s="9"/>
      <c r="P15" s="11"/>
      <c r="Q15" s="11"/>
      <c r="R15" s="11"/>
      <c r="S15" s="10"/>
      <c r="T15" s="18">
        <f>S15+N15+J15+F15</f>
        <v>7049</v>
      </c>
    </row>
    <row r="16" spans="2:20" ht="15.75" x14ac:dyDescent="0.25">
      <c r="B16" s="24" t="s">
        <v>5</v>
      </c>
      <c r="C16" s="18">
        <f t="shared" ref="C16:T16" si="0">SUM(C11:C15)</f>
        <v>11325</v>
      </c>
      <c r="D16" s="18">
        <f t="shared" si="0"/>
        <v>5763</v>
      </c>
      <c r="E16" s="18">
        <f t="shared" si="0"/>
        <v>6811</v>
      </c>
      <c r="F16" s="18">
        <f t="shared" si="0"/>
        <v>23899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>SUM(P11:P15)</f>
        <v>0</v>
      </c>
      <c r="Q16" s="18">
        <f t="shared" si="0"/>
        <v>0</v>
      </c>
      <c r="R16" s="18">
        <f t="shared" si="0"/>
        <v>0</v>
      </c>
      <c r="S16" s="18">
        <f t="shared" si="0"/>
        <v>0</v>
      </c>
      <c r="T16" s="18">
        <f t="shared" si="0"/>
        <v>23899</v>
      </c>
    </row>
    <row r="17" spans="2:20" ht="15.75" x14ac:dyDescent="0.25"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2:20" ht="15.75" x14ac:dyDescent="0.25"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2:20" ht="15.75" x14ac:dyDescent="0.25"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2:20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2:20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2:20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2:20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2:20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2:20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2:20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2:20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2:20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2:20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zoomScale="70" zoomScaleNormal="30" zoomScaleSheetLayoutView="70" workbookViewId="0">
      <selection activeCell="B23" sqref="B23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23" t="s">
        <v>47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5"/>
    </row>
    <row r="7" spans="2:19" ht="15.75" x14ac:dyDescent="0.25">
      <c r="B7" s="121" t="s">
        <v>79</v>
      </c>
      <c r="C7" s="126" t="s">
        <v>1</v>
      </c>
      <c r="D7" s="126"/>
      <c r="E7" s="126"/>
      <c r="F7" s="126"/>
      <c r="G7" s="126" t="s">
        <v>2</v>
      </c>
      <c r="H7" s="126"/>
      <c r="I7" s="126"/>
      <c r="J7" s="126"/>
      <c r="K7" s="126" t="s">
        <v>3</v>
      </c>
      <c r="L7" s="126"/>
      <c r="M7" s="126"/>
      <c r="N7" s="126"/>
      <c r="O7" s="126" t="s">
        <v>4</v>
      </c>
      <c r="P7" s="126"/>
      <c r="Q7" s="126"/>
      <c r="R7" s="126"/>
      <c r="S7" s="127" t="s">
        <v>5</v>
      </c>
    </row>
    <row r="8" spans="2:19" ht="16.5" thickBot="1" x14ac:dyDescent="0.3">
      <c r="B8" s="122"/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23" t="s">
        <v>21</v>
      </c>
      <c r="S8" s="128"/>
    </row>
    <row r="9" spans="2:19" ht="15.75" x14ac:dyDescent="0.25">
      <c r="B9" s="15" t="s">
        <v>48</v>
      </c>
      <c r="C9" s="43">
        <v>43</v>
      </c>
      <c r="D9" s="43">
        <v>60</v>
      </c>
      <c r="E9" s="43">
        <v>62</v>
      </c>
      <c r="F9" s="10">
        <f t="shared" ref="F9:F11" si="0">E9+D9+C9</f>
        <v>165</v>
      </c>
      <c r="G9" s="11"/>
      <c r="H9" s="11"/>
      <c r="I9" s="11"/>
      <c r="J9" s="10"/>
      <c r="K9" s="11"/>
      <c r="L9" s="11"/>
      <c r="M9" s="11"/>
      <c r="N9" s="10"/>
      <c r="O9" s="35"/>
      <c r="P9" s="36"/>
      <c r="Q9" s="36"/>
      <c r="R9" s="10"/>
      <c r="S9" s="25">
        <f t="shared" ref="S9:S12" si="1">SUM(R9,N9,J9,F9)</f>
        <v>165</v>
      </c>
    </row>
    <row r="10" spans="2:19" ht="15.75" x14ac:dyDescent="0.25">
      <c r="B10" s="15" t="s">
        <v>49</v>
      </c>
      <c r="C10" s="44">
        <v>28</v>
      </c>
      <c r="D10" s="44">
        <v>51</v>
      </c>
      <c r="E10" s="44">
        <v>54</v>
      </c>
      <c r="F10" s="10">
        <f t="shared" si="0"/>
        <v>133</v>
      </c>
      <c r="G10" s="11"/>
      <c r="H10" s="11"/>
      <c r="I10" s="11"/>
      <c r="J10" s="10"/>
      <c r="K10" s="11"/>
      <c r="L10" s="11"/>
      <c r="M10" s="11"/>
      <c r="N10" s="10"/>
      <c r="O10" s="35"/>
      <c r="P10" s="36"/>
      <c r="Q10" s="36"/>
      <c r="R10" s="10"/>
      <c r="S10" s="10">
        <f t="shared" si="1"/>
        <v>133</v>
      </c>
    </row>
    <row r="11" spans="2:19" ht="15.75" x14ac:dyDescent="0.25">
      <c r="B11" s="4" t="s">
        <v>50</v>
      </c>
      <c r="C11" s="44">
        <v>0</v>
      </c>
      <c r="D11" s="44">
        <v>8</v>
      </c>
      <c r="E11" s="44">
        <v>6</v>
      </c>
      <c r="F11" s="18">
        <f t="shared" si="0"/>
        <v>14</v>
      </c>
      <c r="G11" s="9"/>
      <c r="H11" s="9"/>
      <c r="I11" s="9"/>
      <c r="J11" s="18"/>
      <c r="K11" s="9"/>
      <c r="L11" s="9"/>
      <c r="M11" s="9"/>
      <c r="N11" s="10"/>
      <c r="O11" s="35"/>
      <c r="P11" s="36"/>
      <c r="Q11" s="36"/>
      <c r="R11" s="10"/>
      <c r="S11" s="18">
        <f t="shared" si="1"/>
        <v>14</v>
      </c>
    </row>
    <row r="12" spans="2:19" ht="15.75" x14ac:dyDescent="0.25">
      <c r="B12" s="4" t="s">
        <v>51</v>
      </c>
      <c r="C12" s="44">
        <v>0</v>
      </c>
      <c r="D12" s="44">
        <v>0</v>
      </c>
      <c r="E12" s="44">
        <v>0</v>
      </c>
      <c r="F12" s="18">
        <f>E12+D12+C12</f>
        <v>0</v>
      </c>
      <c r="G12" s="9"/>
      <c r="H12" s="9"/>
      <c r="I12" s="9"/>
      <c r="J12" s="18"/>
      <c r="K12" s="9"/>
      <c r="L12" s="9"/>
      <c r="M12" s="9"/>
      <c r="N12" s="10"/>
      <c r="O12" s="35"/>
      <c r="P12" s="36"/>
      <c r="Q12" s="36"/>
      <c r="R12" s="10"/>
      <c r="S12" s="18">
        <f t="shared" si="1"/>
        <v>0</v>
      </c>
    </row>
    <row r="13" spans="2:19" ht="15.75" x14ac:dyDescent="0.25">
      <c r="B13" s="24" t="s">
        <v>5</v>
      </c>
      <c r="C13" s="17">
        <f t="shared" ref="C13:S13" si="2">SUM(C9:C12)</f>
        <v>71</v>
      </c>
      <c r="D13" s="17">
        <f t="shared" si="2"/>
        <v>119</v>
      </c>
      <c r="E13" s="17">
        <f t="shared" si="2"/>
        <v>122</v>
      </c>
      <c r="F13" s="18">
        <f t="shared" si="2"/>
        <v>312</v>
      </c>
      <c r="G13" s="40">
        <f t="shared" si="2"/>
        <v>0</v>
      </c>
      <c r="H13" s="40">
        <f t="shared" si="2"/>
        <v>0</v>
      </c>
      <c r="I13" s="40">
        <f t="shared" si="2"/>
        <v>0</v>
      </c>
      <c r="J13" s="18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8">
        <f t="shared" si="2"/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8">
        <f t="shared" si="2"/>
        <v>0</v>
      </c>
      <c r="S13" s="18">
        <f t="shared" si="2"/>
        <v>312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55" zoomScaleNormal="30" zoomScaleSheetLayoutView="55" workbookViewId="0">
      <selection activeCell="F29" sqref="F29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3">
        <v>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</row>
    <row r="6" spans="2:19" ht="15.75" x14ac:dyDescent="0.25">
      <c r="B6" s="121" t="s">
        <v>79</v>
      </c>
      <c r="C6" s="126" t="s">
        <v>1</v>
      </c>
      <c r="D6" s="126"/>
      <c r="E6" s="126"/>
      <c r="F6" s="126"/>
      <c r="G6" s="126" t="s">
        <v>2</v>
      </c>
      <c r="H6" s="126"/>
      <c r="I6" s="126"/>
      <c r="J6" s="126"/>
      <c r="K6" s="126" t="s">
        <v>3</v>
      </c>
      <c r="L6" s="126"/>
      <c r="M6" s="126"/>
      <c r="N6" s="126"/>
      <c r="O6" s="126" t="s">
        <v>4</v>
      </c>
      <c r="P6" s="126"/>
      <c r="Q6" s="126"/>
      <c r="R6" s="126"/>
      <c r="S6" s="127" t="s">
        <v>5</v>
      </c>
    </row>
    <row r="7" spans="2:19" ht="16.5" thickBot="1" x14ac:dyDescent="0.3">
      <c r="B7" s="122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8"/>
    </row>
    <row r="8" spans="2:19" ht="15.75" x14ac:dyDescent="0.25">
      <c r="B8" s="15" t="s">
        <v>52</v>
      </c>
      <c r="C8" s="49"/>
      <c r="D8" s="49"/>
      <c r="E8" s="49"/>
      <c r="F8" s="14">
        <f>C8+D8+E8</f>
        <v>0</v>
      </c>
      <c r="G8" s="26"/>
      <c r="H8" s="26"/>
      <c r="I8" s="26"/>
      <c r="J8" s="27"/>
      <c r="K8" s="13"/>
      <c r="L8" s="13"/>
      <c r="M8" s="13"/>
      <c r="N8" s="14"/>
      <c r="O8" s="13"/>
      <c r="P8" s="13"/>
      <c r="Q8" s="19"/>
      <c r="R8" s="13"/>
      <c r="S8" s="14">
        <f>R8+N8+J8+F8</f>
        <v>0</v>
      </c>
    </row>
    <row r="9" spans="2:19" ht="15.75" x14ac:dyDescent="0.25">
      <c r="B9" s="4" t="s">
        <v>53</v>
      </c>
      <c r="C9" s="50"/>
      <c r="D9" s="50"/>
      <c r="E9" s="50"/>
      <c r="F9" s="14">
        <f t="shared" ref="F9:F28" si="0">C9+D9+E9</f>
        <v>0</v>
      </c>
      <c r="G9" s="28"/>
      <c r="H9" s="28"/>
      <c r="I9" s="28"/>
      <c r="J9" s="27"/>
      <c r="K9" s="13"/>
      <c r="L9" s="13"/>
      <c r="M9" s="13"/>
      <c r="N9" s="14"/>
      <c r="O9" s="13"/>
      <c r="P9" s="13"/>
      <c r="Q9" s="12"/>
      <c r="R9" s="13"/>
      <c r="S9" s="21">
        <f>R9+N9+J9+F9</f>
        <v>0</v>
      </c>
    </row>
    <row r="10" spans="2:19" ht="15.75" x14ac:dyDescent="0.25">
      <c r="B10" s="4" t="s">
        <v>54</v>
      </c>
      <c r="C10" s="50"/>
      <c r="D10" s="50"/>
      <c r="E10" s="50"/>
      <c r="F10" s="14">
        <f t="shared" si="0"/>
        <v>0</v>
      </c>
      <c r="G10" s="28"/>
      <c r="H10" s="28"/>
      <c r="I10" s="28"/>
      <c r="J10" s="27"/>
      <c r="K10" s="13"/>
      <c r="L10" s="13"/>
      <c r="M10" s="13"/>
      <c r="N10" s="14"/>
      <c r="O10" s="13"/>
      <c r="P10" s="13"/>
      <c r="Q10" s="12"/>
      <c r="R10" s="13"/>
      <c r="S10" s="21">
        <f>R10+N10+J10+F10</f>
        <v>0</v>
      </c>
    </row>
    <row r="11" spans="2:19" ht="15.75" x14ac:dyDescent="0.25">
      <c r="B11" s="4" t="s">
        <v>55</v>
      </c>
      <c r="C11" s="50"/>
      <c r="D11" s="50"/>
      <c r="E11" s="50"/>
      <c r="F11" s="14">
        <f t="shared" si="0"/>
        <v>0</v>
      </c>
      <c r="G11" s="28"/>
      <c r="H11" s="28"/>
      <c r="I11" s="28"/>
      <c r="J11" s="27"/>
      <c r="K11" s="13"/>
      <c r="L11" s="13"/>
      <c r="M11" s="13"/>
      <c r="N11" s="14"/>
      <c r="O11" s="13"/>
      <c r="P11" s="13"/>
      <c r="Q11" s="12"/>
      <c r="R11" s="13"/>
      <c r="S11" s="21">
        <f t="shared" ref="S11:S28" si="1">R11+N11+J11+F11</f>
        <v>0</v>
      </c>
    </row>
    <row r="12" spans="2:19" ht="15.75" x14ac:dyDescent="0.25">
      <c r="B12" s="6" t="s">
        <v>78</v>
      </c>
      <c r="C12" s="50">
        <v>4</v>
      </c>
      <c r="D12" s="50"/>
      <c r="E12" s="50"/>
      <c r="F12" s="14">
        <f t="shared" si="0"/>
        <v>4</v>
      </c>
      <c r="G12" s="28"/>
      <c r="H12" s="28"/>
      <c r="I12" s="28"/>
      <c r="J12" s="27"/>
      <c r="K12" s="13"/>
      <c r="L12" s="13"/>
      <c r="M12" s="13"/>
      <c r="N12" s="14"/>
      <c r="O12" s="13"/>
      <c r="P12" s="13"/>
      <c r="Q12" s="12"/>
      <c r="R12" s="13"/>
      <c r="S12" s="21">
        <f t="shared" si="1"/>
        <v>4</v>
      </c>
    </row>
    <row r="13" spans="2:19" ht="15.75" x14ac:dyDescent="0.25">
      <c r="B13" s="4" t="s">
        <v>56</v>
      </c>
      <c r="C13" s="50"/>
      <c r="D13" s="50">
        <v>1</v>
      </c>
      <c r="E13" s="50"/>
      <c r="F13" s="14">
        <f t="shared" si="0"/>
        <v>1</v>
      </c>
      <c r="G13" s="28"/>
      <c r="H13" s="28"/>
      <c r="I13" s="28"/>
      <c r="J13" s="27"/>
      <c r="K13" s="13"/>
      <c r="L13" s="13"/>
      <c r="M13" s="13"/>
      <c r="N13" s="14"/>
      <c r="O13" s="13"/>
      <c r="P13" s="13"/>
      <c r="Q13" s="12"/>
      <c r="R13" s="13"/>
      <c r="S13" s="21">
        <f t="shared" si="1"/>
        <v>1</v>
      </c>
    </row>
    <row r="14" spans="2:19" ht="15.75" x14ac:dyDescent="0.25">
      <c r="B14" s="4" t="s">
        <v>57</v>
      </c>
      <c r="C14" s="50">
        <v>1</v>
      </c>
      <c r="D14" s="50"/>
      <c r="E14" s="50"/>
      <c r="F14" s="14">
        <f t="shared" si="0"/>
        <v>1</v>
      </c>
      <c r="G14" s="28"/>
      <c r="H14" s="28"/>
      <c r="I14" s="28"/>
      <c r="J14" s="27"/>
      <c r="K14" s="13"/>
      <c r="L14" s="13"/>
      <c r="M14" s="13"/>
      <c r="N14" s="14"/>
      <c r="O14" s="13"/>
      <c r="P14" s="13"/>
      <c r="Q14" s="12"/>
      <c r="R14" s="13"/>
      <c r="S14" s="21">
        <f t="shared" si="1"/>
        <v>1</v>
      </c>
    </row>
    <row r="15" spans="2:19" ht="15.75" x14ac:dyDescent="0.25">
      <c r="B15" s="4" t="s">
        <v>58</v>
      </c>
      <c r="C15" s="50"/>
      <c r="D15" s="50"/>
      <c r="E15" s="50"/>
      <c r="F15" s="14">
        <f t="shared" si="0"/>
        <v>0</v>
      </c>
      <c r="G15" s="28"/>
      <c r="H15" s="28"/>
      <c r="I15" s="28"/>
      <c r="J15" s="27"/>
      <c r="K15" s="13"/>
      <c r="L15" s="13"/>
      <c r="M15" s="13"/>
      <c r="N15" s="14"/>
      <c r="O15" s="13"/>
      <c r="P15" s="13"/>
      <c r="Q15" s="12"/>
      <c r="R15" s="13"/>
      <c r="S15" s="21">
        <f t="shared" si="1"/>
        <v>0</v>
      </c>
    </row>
    <row r="16" spans="2:19" ht="15.75" x14ac:dyDescent="0.25">
      <c r="B16" s="4" t="s">
        <v>59</v>
      </c>
      <c r="C16" s="50"/>
      <c r="D16" s="50"/>
      <c r="E16" s="50">
        <v>1</v>
      </c>
      <c r="F16" s="14">
        <f t="shared" si="0"/>
        <v>1</v>
      </c>
      <c r="G16" s="28"/>
      <c r="H16" s="28"/>
      <c r="I16" s="28"/>
      <c r="J16" s="27"/>
      <c r="K16" s="13"/>
      <c r="L16" s="13"/>
      <c r="M16" s="13"/>
      <c r="N16" s="14"/>
      <c r="O16" s="13"/>
      <c r="P16" s="13"/>
      <c r="Q16" s="12"/>
      <c r="R16" s="13"/>
      <c r="S16" s="21">
        <f t="shared" si="1"/>
        <v>1</v>
      </c>
    </row>
    <row r="17" spans="2:19" ht="15.75" x14ac:dyDescent="0.25">
      <c r="B17" s="4" t="s">
        <v>60</v>
      </c>
      <c r="C17" s="50"/>
      <c r="D17" s="50"/>
      <c r="E17" s="50"/>
      <c r="F17" s="14">
        <f t="shared" si="0"/>
        <v>0</v>
      </c>
      <c r="G17" s="28"/>
      <c r="H17" s="28"/>
      <c r="I17" s="28"/>
      <c r="J17" s="27"/>
      <c r="K17" s="13"/>
      <c r="L17" s="13"/>
      <c r="M17" s="13"/>
      <c r="N17" s="14"/>
      <c r="O17" s="13"/>
      <c r="P17" s="13"/>
      <c r="Q17" s="12"/>
      <c r="R17" s="13"/>
      <c r="S17" s="21">
        <f t="shared" si="1"/>
        <v>0</v>
      </c>
    </row>
    <row r="18" spans="2:19" ht="15.75" x14ac:dyDescent="0.25">
      <c r="B18" s="6" t="s">
        <v>77</v>
      </c>
      <c r="C18" s="50"/>
      <c r="D18" s="50"/>
      <c r="E18" s="50"/>
      <c r="F18" s="14">
        <f t="shared" si="0"/>
        <v>0</v>
      </c>
      <c r="G18" s="28"/>
      <c r="H18" s="28"/>
      <c r="I18" s="28"/>
      <c r="J18" s="27"/>
      <c r="K18" s="13"/>
      <c r="L18" s="13"/>
      <c r="M18" s="13"/>
      <c r="N18" s="14"/>
      <c r="O18" s="13"/>
      <c r="P18" s="13"/>
      <c r="Q18" s="12"/>
      <c r="R18" s="13"/>
      <c r="S18" s="21">
        <f t="shared" si="1"/>
        <v>0</v>
      </c>
    </row>
    <row r="19" spans="2:19" ht="15.75" x14ac:dyDescent="0.25">
      <c r="B19" s="7" t="s">
        <v>76</v>
      </c>
      <c r="C19" s="50">
        <v>1</v>
      </c>
      <c r="D19" s="50"/>
      <c r="E19" s="50"/>
      <c r="F19" s="14">
        <f t="shared" si="0"/>
        <v>1</v>
      </c>
      <c r="G19" s="28"/>
      <c r="H19" s="28"/>
      <c r="I19" s="28"/>
      <c r="J19" s="27"/>
      <c r="K19" s="13"/>
      <c r="L19" s="13"/>
      <c r="M19" s="13"/>
      <c r="N19" s="14"/>
      <c r="O19" s="13"/>
      <c r="P19" s="13"/>
      <c r="Q19" s="12"/>
      <c r="R19" s="13"/>
      <c r="S19" s="21">
        <f t="shared" si="1"/>
        <v>1</v>
      </c>
    </row>
    <row r="20" spans="2:19" ht="15.75" x14ac:dyDescent="0.25">
      <c r="B20" s="7" t="s">
        <v>75</v>
      </c>
      <c r="C20" s="50"/>
      <c r="D20" s="50"/>
      <c r="E20" s="50"/>
      <c r="F20" s="14">
        <f t="shared" si="0"/>
        <v>0</v>
      </c>
      <c r="G20" s="28"/>
      <c r="H20" s="28"/>
      <c r="I20" s="28"/>
      <c r="J20" s="27"/>
      <c r="K20" s="13"/>
      <c r="L20" s="13"/>
      <c r="M20" s="13"/>
      <c r="N20" s="14"/>
      <c r="O20" s="13"/>
      <c r="P20" s="13"/>
      <c r="Q20" s="12"/>
      <c r="R20" s="13"/>
      <c r="S20" s="21">
        <f t="shared" si="1"/>
        <v>0</v>
      </c>
    </row>
    <row r="21" spans="2:19" ht="31.5" x14ac:dyDescent="0.25">
      <c r="B21" s="6" t="s">
        <v>61</v>
      </c>
      <c r="C21" s="50"/>
      <c r="D21" s="50"/>
      <c r="E21" s="50"/>
      <c r="F21" s="14">
        <f t="shared" si="0"/>
        <v>0</v>
      </c>
      <c r="G21" s="28"/>
      <c r="H21" s="28"/>
      <c r="I21" s="28"/>
      <c r="J21" s="27"/>
      <c r="K21" s="13"/>
      <c r="L21" s="13"/>
      <c r="M21" s="13"/>
      <c r="N21" s="14"/>
      <c r="O21" s="13"/>
      <c r="P21" s="13"/>
      <c r="Q21" s="12"/>
      <c r="R21" s="13"/>
      <c r="S21" s="21">
        <f t="shared" si="1"/>
        <v>0</v>
      </c>
    </row>
    <row r="22" spans="2:19" ht="31.5" x14ac:dyDescent="0.25">
      <c r="B22" s="6" t="s">
        <v>62</v>
      </c>
      <c r="C22" s="50">
        <v>2</v>
      </c>
      <c r="D22" s="50"/>
      <c r="E22" s="50"/>
      <c r="F22" s="14">
        <f t="shared" si="0"/>
        <v>2</v>
      </c>
      <c r="G22" s="28"/>
      <c r="H22" s="28"/>
      <c r="I22" s="28"/>
      <c r="J22" s="27"/>
      <c r="K22" s="13"/>
      <c r="L22" s="13"/>
      <c r="M22" s="13"/>
      <c r="N22" s="14"/>
      <c r="O22" s="13"/>
      <c r="P22" s="13"/>
      <c r="Q22" s="12"/>
      <c r="R22" s="13"/>
      <c r="S22" s="21">
        <f t="shared" si="1"/>
        <v>2</v>
      </c>
    </row>
    <row r="23" spans="2:19" ht="15.75" x14ac:dyDescent="0.25">
      <c r="B23" s="6" t="s">
        <v>63</v>
      </c>
      <c r="C23" s="50"/>
      <c r="D23" s="50">
        <v>3</v>
      </c>
      <c r="E23" s="50"/>
      <c r="F23" s="14">
        <f t="shared" si="0"/>
        <v>3</v>
      </c>
      <c r="G23" s="28"/>
      <c r="H23" s="28"/>
      <c r="I23" s="28"/>
      <c r="J23" s="27"/>
      <c r="K23" s="13"/>
      <c r="L23" s="13"/>
      <c r="M23" s="13"/>
      <c r="N23" s="14"/>
      <c r="O23" s="13"/>
      <c r="P23" s="13"/>
      <c r="Q23" s="12"/>
      <c r="R23" s="13"/>
      <c r="S23" s="21">
        <f t="shared" si="1"/>
        <v>3</v>
      </c>
    </row>
    <row r="24" spans="2:19" ht="31.5" x14ac:dyDescent="0.25">
      <c r="B24" s="6" t="s">
        <v>64</v>
      </c>
      <c r="C24" s="50">
        <v>6</v>
      </c>
      <c r="D24" s="50">
        <v>2</v>
      </c>
      <c r="E24" s="50">
        <v>1</v>
      </c>
      <c r="F24" s="14">
        <f t="shared" si="0"/>
        <v>9</v>
      </c>
      <c r="G24" s="28"/>
      <c r="H24" s="28"/>
      <c r="I24" s="28"/>
      <c r="J24" s="27"/>
      <c r="K24" s="13"/>
      <c r="L24" s="13"/>
      <c r="M24" s="13"/>
      <c r="N24" s="14"/>
      <c r="O24" s="13"/>
      <c r="P24" s="13"/>
      <c r="Q24" s="12"/>
      <c r="R24" s="13"/>
      <c r="S24" s="21">
        <f t="shared" si="1"/>
        <v>9</v>
      </c>
    </row>
    <row r="25" spans="2:19" ht="15.75" x14ac:dyDescent="0.25">
      <c r="B25" s="6" t="s">
        <v>65</v>
      </c>
      <c r="C25" s="50"/>
      <c r="D25" s="50"/>
      <c r="E25" s="50"/>
      <c r="F25" s="14">
        <f t="shared" si="0"/>
        <v>0</v>
      </c>
      <c r="G25" s="28"/>
      <c r="H25" s="28"/>
      <c r="I25" s="28"/>
      <c r="J25" s="27"/>
      <c r="K25" s="13"/>
      <c r="L25" s="13"/>
      <c r="M25" s="13"/>
      <c r="N25" s="14"/>
      <c r="O25" s="13"/>
      <c r="P25" s="13"/>
      <c r="Q25" s="12"/>
      <c r="R25" s="13"/>
      <c r="S25" s="21">
        <f t="shared" si="1"/>
        <v>0</v>
      </c>
    </row>
    <row r="26" spans="2:19" ht="31.5" x14ac:dyDescent="0.25">
      <c r="B26" s="6" t="s">
        <v>74</v>
      </c>
      <c r="C26" s="50">
        <v>3</v>
      </c>
      <c r="D26" s="50">
        <v>1</v>
      </c>
      <c r="E26" s="50"/>
      <c r="F26" s="14">
        <f t="shared" si="0"/>
        <v>4</v>
      </c>
      <c r="G26" s="28"/>
      <c r="H26" s="28"/>
      <c r="I26" s="28"/>
      <c r="J26" s="27"/>
      <c r="K26" s="13"/>
      <c r="L26" s="13"/>
      <c r="M26" s="13"/>
      <c r="N26" s="14"/>
      <c r="O26" s="13"/>
      <c r="P26" s="13"/>
      <c r="Q26" s="12"/>
      <c r="R26" s="13"/>
      <c r="S26" s="21">
        <f t="shared" si="1"/>
        <v>4</v>
      </c>
    </row>
    <row r="27" spans="2:19" ht="15.75" x14ac:dyDescent="0.25">
      <c r="B27" s="6" t="s">
        <v>66</v>
      </c>
      <c r="C27" s="50"/>
      <c r="D27" s="50"/>
      <c r="E27" s="50"/>
      <c r="F27" s="14">
        <f t="shared" si="0"/>
        <v>0</v>
      </c>
      <c r="G27" s="28"/>
      <c r="H27" s="28"/>
      <c r="I27" s="28"/>
      <c r="J27" s="27"/>
      <c r="K27" s="13"/>
      <c r="L27" s="13"/>
      <c r="M27" s="13"/>
      <c r="N27" s="14"/>
      <c r="O27" s="13"/>
      <c r="P27" s="13"/>
      <c r="Q27" s="12"/>
      <c r="R27" s="13"/>
      <c r="S27" s="21">
        <f t="shared" si="1"/>
        <v>0</v>
      </c>
    </row>
    <row r="28" spans="2:19" ht="15.75" x14ac:dyDescent="0.25">
      <c r="B28" s="4" t="s">
        <v>67</v>
      </c>
      <c r="C28" s="50"/>
      <c r="D28" s="50"/>
      <c r="E28" s="50"/>
      <c r="F28" s="14">
        <f t="shared" si="0"/>
        <v>0</v>
      </c>
      <c r="G28" s="28"/>
      <c r="H28" s="28"/>
      <c r="I28" s="28"/>
      <c r="J28" s="27"/>
      <c r="K28" s="13"/>
      <c r="L28" s="13"/>
      <c r="M28" s="13"/>
      <c r="N28" s="14"/>
      <c r="O28" s="13"/>
      <c r="P28" s="13"/>
      <c r="Q28" s="34"/>
      <c r="R28" s="13"/>
      <c r="S28" s="21">
        <f t="shared" si="1"/>
        <v>0</v>
      </c>
    </row>
    <row r="29" spans="2:19" ht="15.75" x14ac:dyDescent="0.25">
      <c r="B29" s="24" t="s">
        <v>5</v>
      </c>
      <c r="C29" s="18">
        <f t="shared" ref="C29:J29" si="2">SUM(C8:C28)</f>
        <v>17</v>
      </c>
      <c r="D29" s="18">
        <f t="shared" si="2"/>
        <v>7</v>
      </c>
      <c r="E29" s="18">
        <f t="shared" si="2"/>
        <v>2</v>
      </c>
      <c r="F29" s="18">
        <f t="shared" si="2"/>
        <v>26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0</v>
      </c>
      <c r="K29" s="18">
        <f>SUM(K22:K28)</f>
        <v>0</v>
      </c>
      <c r="L29" s="18">
        <f>SUM(L22:L28)</f>
        <v>0</v>
      </c>
      <c r="M29" s="18">
        <f>SUM(M22:M28)</f>
        <v>0</v>
      </c>
      <c r="N29" s="18">
        <f>SUM(N8:N28)</f>
        <v>0</v>
      </c>
      <c r="O29" s="18">
        <f>SUM(O22:O28)</f>
        <v>0</v>
      </c>
      <c r="P29" s="18">
        <f>SUM(P8:P28)</f>
        <v>0</v>
      </c>
      <c r="Q29" s="18">
        <f>SUM(Q8:Q28)</f>
        <v>0</v>
      </c>
      <c r="R29" s="18">
        <f>SUM(R8:R28)</f>
        <v>0</v>
      </c>
      <c r="S29" s="18">
        <f>SUM(S8:S28)</f>
        <v>26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0"/>
  <sheetViews>
    <sheetView showGridLines="0" view="pageBreakPreview" zoomScale="70" zoomScaleNormal="45" zoomScaleSheetLayoutView="70" workbookViewId="0">
      <selection activeCell="S27" sqref="S27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3" t="s">
        <v>68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</row>
    <row r="6" spans="2:19" ht="15.75" x14ac:dyDescent="0.25">
      <c r="B6" s="121" t="s">
        <v>79</v>
      </c>
      <c r="C6" s="126" t="s">
        <v>1</v>
      </c>
      <c r="D6" s="126"/>
      <c r="E6" s="126"/>
      <c r="F6" s="126"/>
      <c r="G6" s="126" t="s">
        <v>2</v>
      </c>
      <c r="H6" s="126"/>
      <c r="I6" s="126"/>
      <c r="J6" s="126"/>
      <c r="K6" s="126" t="s">
        <v>3</v>
      </c>
      <c r="L6" s="126"/>
      <c r="M6" s="126"/>
      <c r="N6" s="126"/>
      <c r="O6" s="126" t="s">
        <v>4</v>
      </c>
      <c r="P6" s="126"/>
      <c r="Q6" s="126"/>
      <c r="R6" s="126"/>
      <c r="S6" s="127" t="s">
        <v>5</v>
      </c>
    </row>
    <row r="7" spans="2:19" ht="16.5" thickBot="1" x14ac:dyDescent="0.3">
      <c r="B7" s="122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8"/>
    </row>
    <row r="8" spans="2:19" ht="15.75" x14ac:dyDescent="0.25">
      <c r="B8" s="7" t="s">
        <v>80</v>
      </c>
      <c r="C8" s="12"/>
      <c r="D8" s="12"/>
      <c r="E8" s="12"/>
      <c r="F8" s="21">
        <v>537</v>
      </c>
      <c r="G8" s="12"/>
      <c r="H8" s="12"/>
      <c r="I8" s="12"/>
      <c r="J8" s="21"/>
      <c r="K8" s="12"/>
      <c r="L8" s="12"/>
      <c r="M8" s="12"/>
      <c r="N8" s="14"/>
      <c r="O8" s="12"/>
      <c r="P8" s="12"/>
      <c r="Q8" s="12"/>
      <c r="R8" s="29"/>
      <c r="S8" s="18">
        <f>F8+J8+N8+Q8</f>
        <v>537</v>
      </c>
    </row>
    <row r="9" spans="2:19" ht="15.75" x14ac:dyDescent="0.25">
      <c r="B9" s="7" t="s">
        <v>81</v>
      </c>
      <c r="C9" s="12"/>
      <c r="D9" s="12"/>
      <c r="E9" s="12"/>
      <c r="F9" s="21">
        <v>41</v>
      </c>
      <c r="G9" s="12"/>
      <c r="H9" s="12"/>
      <c r="I9" s="12"/>
      <c r="J9" s="21"/>
      <c r="K9" s="12"/>
      <c r="L9" s="12"/>
      <c r="M9" s="12"/>
      <c r="N9" s="14"/>
      <c r="O9" s="12"/>
      <c r="P9" s="12"/>
      <c r="Q9" s="12"/>
      <c r="R9" s="29"/>
      <c r="S9" s="18">
        <f t="shared" ref="S9:S10" si="0">F9+J9+N9+Q9</f>
        <v>41</v>
      </c>
    </row>
    <row r="10" spans="2:19" ht="15.75" x14ac:dyDescent="0.25">
      <c r="B10" s="7" t="s">
        <v>82</v>
      </c>
      <c r="C10" s="12"/>
      <c r="D10" s="12"/>
      <c r="E10" s="12"/>
      <c r="F10" s="21">
        <v>28</v>
      </c>
      <c r="G10" s="12"/>
      <c r="H10" s="12"/>
      <c r="I10" s="12"/>
      <c r="J10" s="21"/>
      <c r="K10" s="12"/>
      <c r="L10" s="12"/>
      <c r="M10" s="12"/>
      <c r="N10" s="14"/>
      <c r="O10" s="12"/>
      <c r="P10" s="12"/>
      <c r="Q10" s="12"/>
      <c r="R10" s="29"/>
      <c r="S10" s="18">
        <f t="shared" si="0"/>
        <v>28</v>
      </c>
    </row>
    <row r="11" spans="2:19" ht="15.75" x14ac:dyDescent="0.25">
      <c r="B11" s="7" t="s">
        <v>83</v>
      </c>
      <c r="C11" s="12"/>
      <c r="D11" s="12"/>
      <c r="E11" s="12"/>
      <c r="F11" s="21">
        <v>5</v>
      </c>
      <c r="G11" s="12"/>
      <c r="H11" s="12"/>
      <c r="I11" s="12"/>
      <c r="J11" s="21"/>
      <c r="K11" s="12"/>
      <c r="L11" s="12"/>
      <c r="M11" s="12"/>
      <c r="N11" s="14"/>
      <c r="O11" s="12"/>
      <c r="P11" s="12"/>
      <c r="Q11" s="12"/>
      <c r="R11" s="29"/>
      <c r="S11" s="18">
        <f>R11+N11+J11+F11</f>
        <v>5</v>
      </c>
    </row>
    <row r="12" spans="2:19" ht="15.75" x14ac:dyDescent="0.25">
      <c r="B12" s="7" t="s">
        <v>84</v>
      </c>
      <c r="C12" s="12"/>
      <c r="D12" s="12"/>
      <c r="E12" s="12"/>
      <c r="F12" s="21">
        <v>0</v>
      </c>
      <c r="G12" s="12"/>
      <c r="H12" s="12"/>
      <c r="I12" s="12"/>
      <c r="J12" s="21"/>
      <c r="K12" s="12"/>
      <c r="L12" s="12"/>
      <c r="M12" s="12"/>
      <c r="N12" s="14"/>
      <c r="O12" s="12"/>
      <c r="P12" s="12"/>
      <c r="Q12" s="12"/>
      <c r="R12" s="29"/>
      <c r="S12" s="18">
        <f>R12+N12+J12+F12</f>
        <v>0</v>
      </c>
    </row>
    <row r="13" spans="2:19" ht="15.75" x14ac:dyDescent="0.25">
      <c r="B13" s="7" t="s">
        <v>85</v>
      </c>
      <c r="C13" s="12"/>
      <c r="D13" s="12"/>
      <c r="E13" s="12"/>
      <c r="F13" s="21">
        <v>8</v>
      </c>
      <c r="G13" s="12"/>
      <c r="H13" s="12"/>
      <c r="I13" s="12"/>
      <c r="J13" s="21"/>
      <c r="K13" s="12"/>
      <c r="L13" s="12"/>
      <c r="M13" s="12"/>
      <c r="N13" s="14"/>
      <c r="O13" s="12"/>
      <c r="P13" s="12"/>
      <c r="Q13" s="12"/>
      <c r="R13" s="29"/>
      <c r="S13" s="18">
        <f>R13+N13+J13+F13</f>
        <v>8</v>
      </c>
    </row>
    <row r="14" spans="2:19" ht="15.75" x14ac:dyDescent="0.25">
      <c r="B14" s="24" t="s">
        <v>5</v>
      </c>
      <c r="C14" s="18">
        <f>SUM(C8:C13)</f>
        <v>0</v>
      </c>
      <c r="D14" s="18">
        <f>SUM(D8:D13)</f>
        <v>0</v>
      </c>
      <c r="E14" s="18">
        <f>SUM(E8:E13)</f>
        <v>0</v>
      </c>
      <c r="F14" s="18">
        <f>SUM(F8:F13)</f>
        <v>619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f>SUM(S8:S13)</f>
        <v>619</v>
      </c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x14ac:dyDescent="0.25">
      <c r="B19"/>
    </row>
    <row r="20" spans="2:19" ht="15.75" x14ac:dyDescent="0.25"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2:19" ht="15.75" x14ac:dyDescent="0.25"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.75" x14ac:dyDescent="0.25"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2:19" ht="15.75" x14ac:dyDescent="0.25"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2:19" ht="15.75" x14ac:dyDescent="0.25"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 ht="15.75" x14ac:dyDescent="0.25"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19" ht="15.75" x14ac:dyDescent="0.25"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2:19" ht="15.75" x14ac:dyDescent="0.25"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2:19" ht="15.75" x14ac:dyDescent="0.25"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2:19" ht="15.75" x14ac:dyDescent="0.25"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2:19" ht="15.75" x14ac:dyDescent="0.25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2:19" ht="15.75" x14ac:dyDescent="0.25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2:19" ht="15.75" x14ac:dyDescent="0.25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2:19" ht="15.75" x14ac:dyDescent="0.25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2:19" ht="15.75" x14ac:dyDescent="0.25"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2:19" ht="15.75" x14ac:dyDescent="0.25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15.75" x14ac:dyDescent="0.25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ht="15.75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15.75" x14ac:dyDescent="0.25"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2:19" ht="15.75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ht="15.75" x14ac:dyDescent="0.25"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19" ht="15.75" x14ac:dyDescent="0.25"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ht="15.75" x14ac:dyDescent="0.25"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ht="15.75" x14ac:dyDescent="0.25"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ht="15.75" x14ac:dyDescent="0.25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2:19" ht="15.75" x14ac:dyDescent="0.25"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ht="15.75" x14ac:dyDescent="0.25"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19" ht="15.75" x14ac:dyDescent="0.25"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ht="15.75" x14ac:dyDescent="0.25"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19" ht="15.75" x14ac:dyDescent="0.25"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2:19" ht="15.75" x14ac:dyDescent="0.25"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25" zoomScaleNormal="25" zoomScaleSheetLayoutView="25" zoomScalePageLayoutView="95" workbookViewId="0">
      <selection activeCell="Q10" sqref="Q10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3" t="s">
        <v>69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</row>
    <row r="6" spans="2:19" ht="15.75" x14ac:dyDescent="0.25">
      <c r="B6" s="121" t="s">
        <v>79</v>
      </c>
      <c r="C6" s="126" t="s">
        <v>1</v>
      </c>
      <c r="D6" s="126"/>
      <c r="E6" s="126"/>
      <c r="F6" s="126"/>
      <c r="G6" s="126" t="s">
        <v>2</v>
      </c>
      <c r="H6" s="126"/>
      <c r="I6" s="126"/>
      <c r="J6" s="126"/>
      <c r="K6" s="126" t="s">
        <v>3</v>
      </c>
      <c r="L6" s="126"/>
      <c r="M6" s="126"/>
      <c r="N6" s="126"/>
      <c r="O6" s="126" t="s">
        <v>4</v>
      </c>
      <c r="P6" s="126"/>
      <c r="Q6" s="126"/>
      <c r="R6" s="126"/>
      <c r="S6" s="127" t="s">
        <v>5</v>
      </c>
    </row>
    <row r="7" spans="2:19" ht="16.5" thickBot="1" x14ac:dyDescent="0.3">
      <c r="B7" s="122"/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3" t="s">
        <v>16</v>
      </c>
      <c r="N7" s="23" t="s">
        <v>17</v>
      </c>
      <c r="O7" s="23" t="s">
        <v>18</v>
      </c>
      <c r="P7" s="23" t="s">
        <v>19</v>
      </c>
      <c r="Q7" s="23" t="s">
        <v>20</v>
      </c>
      <c r="R7" s="23" t="s">
        <v>21</v>
      </c>
      <c r="S7" s="128"/>
    </row>
    <row r="8" spans="2:19" ht="15.75" x14ac:dyDescent="0.25">
      <c r="B8" s="15" t="s">
        <v>70</v>
      </c>
      <c r="C8" s="39">
        <v>31</v>
      </c>
      <c r="D8" s="39">
        <v>170</v>
      </c>
      <c r="E8" s="42">
        <v>862</v>
      </c>
      <c r="F8" s="14">
        <f>SUM(C8:E8)</f>
        <v>1063</v>
      </c>
      <c r="G8" s="30"/>
      <c r="H8" s="30"/>
      <c r="I8" s="30"/>
      <c r="J8" s="8"/>
      <c r="K8" s="22"/>
      <c r="L8" s="19"/>
      <c r="M8" s="19"/>
      <c r="N8" s="14"/>
      <c r="O8" s="45"/>
      <c r="P8" s="45"/>
      <c r="Q8" s="48"/>
      <c r="R8" s="13"/>
      <c r="S8" s="10">
        <f>+SUM(R8,N8,J8,F8)</f>
        <v>1063</v>
      </c>
    </row>
    <row r="9" spans="2:19" ht="15.75" x14ac:dyDescent="0.25">
      <c r="B9" s="31" t="s">
        <v>71</v>
      </c>
      <c r="C9" s="40">
        <v>10464</v>
      </c>
      <c r="D9" s="40">
        <v>11717</v>
      </c>
      <c r="E9" s="40">
        <v>7803</v>
      </c>
      <c r="F9" s="10">
        <f>SUM(C9:E9)</f>
        <v>29984</v>
      </c>
      <c r="G9" s="32"/>
      <c r="H9" s="32"/>
      <c r="I9" s="32"/>
      <c r="J9" s="8"/>
      <c r="K9" s="16"/>
      <c r="L9" s="12"/>
      <c r="M9" s="12"/>
      <c r="N9" s="14"/>
      <c r="O9" s="46"/>
      <c r="P9" s="46"/>
      <c r="Q9" s="48"/>
      <c r="R9" s="13"/>
      <c r="S9" s="10">
        <f>R9+N9+J9+F9</f>
        <v>29984</v>
      </c>
    </row>
    <row r="10" spans="2:19" ht="15.75" x14ac:dyDescent="0.25">
      <c r="B10" s="4" t="s">
        <v>72</v>
      </c>
      <c r="C10" s="41">
        <v>329</v>
      </c>
      <c r="D10" s="41">
        <v>68</v>
      </c>
      <c r="E10" s="40">
        <v>308</v>
      </c>
      <c r="F10" s="14">
        <f>SUM(C10:E10)</f>
        <v>705</v>
      </c>
      <c r="G10" s="32"/>
      <c r="H10" s="32"/>
      <c r="I10" s="32"/>
      <c r="J10" s="8"/>
      <c r="K10" s="16"/>
      <c r="L10" s="12"/>
      <c r="M10" s="12"/>
      <c r="N10" s="14"/>
      <c r="O10" s="47"/>
      <c r="P10" s="47"/>
      <c r="Q10" s="45"/>
      <c r="R10" s="13"/>
      <c r="S10" s="10">
        <f>R10+N10+J10+F10</f>
        <v>705</v>
      </c>
    </row>
    <row r="11" spans="2:19" ht="15" customHeight="1" x14ac:dyDescent="0.25">
      <c r="B11" s="31" t="s">
        <v>73</v>
      </c>
      <c r="C11" s="40">
        <v>525</v>
      </c>
      <c r="D11" s="40">
        <v>742</v>
      </c>
      <c r="E11" s="40">
        <v>2439</v>
      </c>
      <c r="F11" s="10">
        <f>SUM(C11:E11)</f>
        <v>3706</v>
      </c>
      <c r="G11" s="32"/>
      <c r="H11" s="32"/>
      <c r="I11" s="32"/>
      <c r="J11" s="8"/>
      <c r="K11" s="16"/>
      <c r="L11" s="12"/>
      <c r="M11" s="12"/>
      <c r="N11" s="14"/>
      <c r="O11" s="46"/>
      <c r="P11" s="47"/>
      <c r="Q11" s="48"/>
      <c r="R11" s="13"/>
      <c r="S11" s="10">
        <f>R11+N11+J11+F11</f>
        <v>3706</v>
      </c>
    </row>
    <row r="12" spans="2:19" ht="15.75" x14ac:dyDescent="0.25">
      <c r="B12" s="24" t="s">
        <v>5</v>
      </c>
      <c r="C12" s="18">
        <f t="shared" ref="C12:J12" si="0">SUM(C8:C11)</f>
        <v>11349</v>
      </c>
      <c r="D12" s="18">
        <f t="shared" si="0"/>
        <v>12697</v>
      </c>
      <c r="E12" s="18">
        <f t="shared" si="0"/>
        <v>11412</v>
      </c>
      <c r="F12" s="18">
        <f t="shared" si="0"/>
        <v>35458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>+SUM(K8)</f>
        <v>0</v>
      </c>
      <c r="L12" s="18">
        <f>+SUM(L8)</f>
        <v>0</v>
      </c>
      <c r="M12" s="18">
        <f>+SUM(M8)</f>
        <v>0</v>
      </c>
      <c r="N12" s="18">
        <f t="shared" ref="N12:S12" si="1">SUM(N8:N11)</f>
        <v>0</v>
      </c>
      <c r="O12" s="18">
        <f t="shared" si="1"/>
        <v>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35458</v>
      </c>
    </row>
    <row r="63" spans="2:26" ht="15" customHeight="1" x14ac:dyDescent="0.25">
      <c r="B63" s="129"/>
      <c r="C63" s="129"/>
      <c r="D63" s="129"/>
      <c r="E63" s="132"/>
      <c r="F63" s="132"/>
      <c r="G63" s="132"/>
      <c r="H63" s="132"/>
      <c r="I63" s="132"/>
      <c r="J63" s="132"/>
      <c r="K63" s="132"/>
      <c r="L63" s="132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2:26" ht="15.75" customHeight="1" x14ac:dyDescent="0.25">
      <c r="B64" s="129"/>
      <c r="C64" s="129"/>
      <c r="D64" s="129"/>
      <c r="E64" s="132"/>
      <c r="F64" s="132"/>
      <c r="G64" s="132"/>
      <c r="H64" s="132"/>
      <c r="I64" s="132"/>
      <c r="J64" s="132"/>
      <c r="K64" s="132"/>
      <c r="L64" s="132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2:26" ht="15" customHeight="1" x14ac:dyDescent="0.25">
      <c r="B65" s="33"/>
      <c r="C65" s="33"/>
      <c r="D65" s="33"/>
      <c r="E65" s="129"/>
      <c r="F65" s="129"/>
      <c r="G65" s="129"/>
      <c r="H65" s="129"/>
      <c r="I65" s="129"/>
      <c r="J65" s="129"/>
      <c r="K65" s="129"/>
      <c r="L65" s="129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2:26" ht="15" customHeight="1" x14ac:dyDescent="0.25">
      <c r="B66" s="33"/>
      <c r="C66" s="33"/>
      <c r="D66" s="33"/>
      <c r="E66" s="129"/>
      <c r="F66" s="129"/>
      <c r="G66" s="129"/>
      <c r="H66" s="129"/>
      <c r="I66" s="129"/>
      <c r="J66" s="129"/>
      <c r="K66" s="129"/>
      <c r="L66" s="129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2:26" ht="15" customHeight="1" x14ac:dyDescent="0.25">
      <c r="B67" s="33"/>
      <c r="C67" s="33"/>
      <c r="D67" s="33"/>
      <c r="E67" s="129"/>
      <c r="F67" s="129"/>
      <c r="G67" s="129"/>
      <c r="H67" s="129"/>
      <c r="I67" s="129"/>
      <c r="J67" s="129"/>
      <c r="K67" s="129"/>
      <c r="L67" s="129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2:26" ht="15" customHeight="1" x14ac:dyDescent="0.25">
      <c r="B68" s="33"/>
      <c r="C68" s="33"/>
      <c r="D68" s="33"/>
      <c r="E68" s="129"/>
      <c r="F68" s="129"/>
      <c r="G68" s="129"/>
      <c r="H68" s="129"/>
      <c r="I68" s="129"/>
      <c r="J68" s="129"/>
      <c r="K68" s="129"/>
      <c r="L68" s="129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2:26" ht="15" customHeight="1" x14ac:dyDescent="0.25">
      <c r="B69" s="33"/>
      <c r="C69" s="33"/>
      <c r="D69" s="33"/>
      <c r="E69" s="129"/>
      <c r="F69" s="129"/>
      <c r="G69" s="129"/>
      <c r="H69" s="129"/>
      <c r="I69" s="129"/>
      <c r="J69" s="129"/>
      <c r="K69" s="129"/>
      <c r="L69" s="129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2:26" ht="15" customHeight="1" x14ac:dyDescent="0.25">
      <c r="B70" s="33"/>
      <c r="C70" s="33"/>
      <c r="D70" s="33"/>
      <c r="E70" s="129"/>
      <c r="F70" s="129"/>
      <c r="G70" s="129"/>
      <c r="H70" s="129"/>
      <c r="I70" s="129"/>
      <c r="J70" s="129"/>
      <c r="K70" s="129"/>
      <c r="L70" s="129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2:26" ht="15.75" customHeight="1" x14ac:dyDescent="0.25">
      <c r="B71" s="33"/>
      <c r="C71" s="33"/>
      <c r="D71" s="33"/>
      <c r="E71" s="129"/>
      <c r="F71" s="129"/>
      <c r="G71" s="129"/>
      <c r="H71" s="129"/>
      <c r="I71" s="129"/>
      <c r="J71" s="129"/>
      <c r="K71" s="129"/>
      <c r="L71" s="129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2:26" ht="15" customHeight="1" x14ac:dyDescent="0.25">
      <c r="B72" s="129"/>
      <c r="C72" s="129"/>
      <c r="D72" s="129"/>
      <c r="E72" s="132"/>
      <c r="F72" s="132"/>
      <c r="G72" s="132"/>
      <c r="H72" s="132"/>
      <c r="I72" s="132"/>
      <c r="J72" s="132"/>
      <c r="K72" s="132"/>
      <c r="L72" s="132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spans="2:26" ht="15.75" customHeight="1" x14ac:dyDescent="0.25">
      <c r="B73" s="129"/>
      <c r="C73" s="129"/>
      <c r="D73" s="129"/>
      <c r="E73" s="132"/>
      <c r="F73" s="132"/>
      <c r="G73" s="132"/>
      <c r="H73" s="132"/>
      <c r="I73" s="132"/>
      <c r="J73" s="132"/>
      <c r="K73" s="132"/>
      <c r="L73" s="132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b5543330-759f-4a1e-9a80-b73827cce5f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