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2\segundo trimestre\"/>
    </mc:Choice>
  </mc:AlternateContent>
  <bookViews>
    <workbookView xWindow="0" yWindow="0" windowWidth="28800" windowHeight="12210"/>
  </bookViews>
  <sheets>
    <sheet name="Permisos carga por tipo de carg" sheetId="1" r:id="rId1"/>
    <sheet name="Evolucion Cronologica (ZAR)" sheetId="4" r:id="rId2"/>
    <sheet name="Vehiculos que han solicitado" sheetId="5" r:id="rId3"/>
    <sheet name="Tamaño de los ejes" sheetId="6" r:id="rId4"/>
    <sheet name="Tipo Sector-Movimiento" sheetId="8" r:id="rId5"/>
    <sheet name="Consolidado Licencias de Conduc" sheetId="9" r:id="rId6"/>
    <sheet name="Licencias Policias" sheetId="10" r:id="rId7"/>
    <sheet name="Licencias Militares" sheetId="11" r:id="rId8"/>
  </sheets>
  <calcPr calcId="19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1" l="1"/>
  <c r="D6" i="11"/>
  <c r="C6" i="11"/>
  <c r="B6" i="11"/>
  <c r="F6" i="11" s="1"/>
  <c r="F5" i="11"/>
  <c r="G6" i="10"/>
  <c r="F6" i="10"/>
  <c r="E6" i="10"/>
  <c r="D6" i="10"/>
  <c r="C6" i="10"/>
  <c r="B6" i="10"/>
  <c r="H5" i="10"/>
  <c r="H4" i="10"/>
  <c r="H6" i="10" s="1"/>
  <c r="K26" i="9"/>
  <c r="I26" i="9"/>
  <c r="H26" i="9"/>
  <c r="J26" i="9" s="1"/>
  <c r="G26" i="9"/>
  <c r="F26" i="9"/>
  <c r="E26" i="9"/>
  <c r="D26" i="9"/>
  <c r="C26" i="9"/>
  <c r="B26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7" i="9"/>
  <c r="L6" i="9"/>
  <c r="L26" i="9" s="1"/>
  <c r="B10" i="6" l="1"/>
  <c r="B143" i="1"/>
  <c r="B20" i="1"/>
  <c r="C57" i="5"/>
  <c r="C29" i="5"/>
  <c r="C25" i="5"/>
  <c r="C21" i="5"/>
  <c r="C17" i="5"/>
  <c r="C13" i="5"/>
  <c r="C9" i="5"/>
  <c r="C5" i="5"/>
  <c r="B62" i="5"/>
  <c r="C59" i="5" s="1"/>
  <c r="H12" i="8"/>
  <c r="H8" i="8"/>
  <c r="H6" i="8"/>
  <c r="H11" i="8"/>
  <c r="H7" i="8"/>
  <c r="H9" i="8"/>
  <c r="H5" i="8"/>
  <c r="H10" i="8"/>
  <c r="H13" i="8" l="1"/>
  <c r="C8" i="5"/>
  <c r="C12" i="5"/>
  <c r="C16" i="5"/>
  <c r="C20" i="5"/>
  <c r="C24" i="5"/>
  <c r="C28" i="5"/>
  <c r="C32" i="5"/>
  <c r="C36" i="5"/>
  <c r="C40" i="5"/>
  <c r="C44" i="5"/>
  <c r="C48" i="5"/>
  <c r="C52" i="5"/>
  <c r="C56" i="5"/>
  <c r="C60" i="5"/>
  <c r="C33" i="5"/>
  <c r="C37" i="5"/>
  <c r="C41" i="5"/>
  <c r="C45" i="5"/>
  <c r="C49" i="5"/>
  <c r="C53" i="5"/>
  <c r="C6" i="5"/>
  <c r="C10" i="5"/>
  <c r="C14" i="5"/>
  <c r="C18" i="5"/>
  <c r="C22" i="5"/>
  <c r="C26" i="5"/>
  <c r="C30" i="5"/>
  <c r="C34" i="5"/>
  <c r="C38" i="5"/>
  <c r="C42" i="5"/>
  <c r="C46" i="5"/>
  <c r="C50" i="5"/>
  <c r="C54" i="5"/>
  <c r="C58" i="5"/>
  <c r="C7" i="5"/>
  <c r="C11" i="5"/>
  <c r="C15" i="5"/>
  <c r="C19" i="5"/>
  <c r="C23" i="5"/>
  <c r="C27" i="5"/>
  <c r="C31" i="5"/>
  <c r="C35" i="5"/>
  <c r="C39" i="5"/>
  <c r="C43" i="5"/>
  <c r="C47" i="5"/>
  <c r="C51" i="5"/>
  <c r="C55" i="5"/>
</calcChain>
</file>

<file path=xl/sharedStrings.xml><?xml version="1.0" encoding="utf-8"?>
<sst xmlns="http://schemas.openxmlformats.org/spreadsheetml/2006/main" count="287" uniqueCount="222">
  <si>
    <t>TIPO_CARGA</t>
  </si>
  <si>
    <t>CANTIDAD</t>
  </si>
  <si>
    <t>ABASTECIMIENTO DE ALIMENTOS</t>
  </si>
  <si>
    <t>AGUA ENVASADA</t>
  </si>
  <si>
    <t>ALIMENTOS PERECEDEROS EN CORTO TIEMPO</t>
  </si>
  <si>
    <t>CAL VIVA PARA GENERACION ELECTRICA</t>
  </si>
  <si>
    <t>COMBUSTIBLE</t>
  </si>
  <si>
    <t>ENVASES Y PAPELES DESECHABLES</t>
  </si>
  <si>
    <t>JUGUETES</t>
  </si>
  <si>
    <t>MEDICAMENTOS, EQUIPOS MEDICOS Y SERVICIOS DE DESECHOS HOSPITALARIOS</t>
  </si>
  <si>
    <t>ORGANIZACION DE EVENTOS</t>
  </si>
  <si>
    <t>POLLO</t>
  </si>
  <si>
    <t>TRANSPORTE DE VALORES</t>
  </si>
  <si>
    <t>MARCA</t>
  </si>
  <si>
    <t>DAIHATSU</t>
  </si>
  <si>
    <t>ISUZU</t>
  </si>
  <si>
    <t>FREIGHTLINER</t>
  </si>
  <si>
    <t>HYUNDAI</t>
  </si>
  <si>
    <t>MACK</t>
  </si>
  <si>
    <t>MITSUBISHI FUSO</t>
  </si>
  <si>
    <t>HINO</t>
  </si>
  <si>
    <t>INTERNATIONAL</t>
  </si>
  <si>
    <t>MITSUBISHI</t>
  </si>
  <si>
    <t>KIA</t>
  </si>
  <si>
    <t>SCANIA</t>
  </si>
  <si>
    <t>VOLVO</t>
  </si>
  <si>
    <t>HEIL</t>
  </si>
  <si>
    <t>NISSAN</t>
  </si>
  <si>
    <t>JAC</t>
  </si>
  <si>
    <t>FREIGHT LINER</t>
  </si>
  <si>
    <t>GMC</t>
  </si>
  <si>
    <t>FORD</t>
  </si>
  <si>
    <t>TOYOTA</t>
  </si>
  <si>
    <t>KENTWORTH</t>
  </si>
  <si>
    <t>VOLKSWAGEN</t>
  </si>
  <si>
    <t>JMC</t>
  </si>
  <si>
    <t>STERLING</t>
  </si>
  <si>
    <t>KENWORTH</t>
  </si>
  <si>
    <t>MERCEDES BENZ</t>
  </si>
  <si>
    <t>DONGFENG</t>
  </si>
  <si>
    <t>FUSO</t>
  </si>
  <si>
    <t>METAGRO</t>
  </si>
  <si>
    <t>TRAILER</t>
  </si>
  <si>
    <t>SHINERAY</t>
  </si>
  <si>
    <t>PETERBILT</t>
  </si>
  <si>
    <t>KENWWORTH</t>
  </si>
  <si>
    <t>TRINITY</t>
  </si>
  <si>
    <t>SINOTRUK</t>
  </si>
  <si>
    <t>POLAR</t>
  </si>
  <si>
    <t>RENAULT</t>
  </si>
  <si>
    <t>UTILITY</t>
  </si>
  <si>
    <t>CHEVROLET</t>
  </si>
  <si>
    <t>OTTAWA</t>
  </si>
  <si>
    <t>FOTON</t>
  </si>
  <si>
    <t>FORLAND</t>
  </si>
  <si>
    <t>MTC</t>
  </si>
  <si>
    <t>FRUEHAUL</t>
  </si>
  <si>
    <t>WHITE</t>
  </si>
  <si>
    <t>IC CORPORATION</t>
  </si>
  <si>
    <t>LUBBOCK</t>
  </si>
  <si>
    <t>DORSEY</t>
  </si>
  <si>
    <t>MAZDA</t>
  </si>
  <si>
    <t>MAN</t>
  </si>
  <si>
    <t>TRUCK</t>
  </si>
  <si>
    <t>UD</t>
  </si>
  <si>
    <t>QING</t>
  </si>
  <si>
    <t>IVECO</t>
  </si>
  <si>
    <t>INDOX</t>
  </si>
  <si>
    <t>TATSA</t>
  </si>
  <si>
    <t>WESTERN STAR</t>
  </si>
  <si>
    <t>STRI</t>
  </si>
  <si>
    <t>MISISIPPY</t>
  </si>
  <si>
    <t>PETERBIRLT</t>
  </si>
  <si>
    <t>FRUEHAUF</t>
  </si>
  <si>
    <t>HELL</t>
  </si>
  <si>
    <t>SUZUKI</t>
  </si>
  <si>
    <t>CITROEN</t>
  </si>
  <si>
    <t>SPEED</t>
  </si>
  <si>
    <t>AUTOCAR</t>
  </si>
  <si>
    <t>PETER BILT</t>
  </si>
  <si>
    <t>PETERBUILT</t>
  </si>
  <si>
    <t>GREAT DANE</t>
  </si>
  <si>
    <t>CDW</t>
  </si>
  <si>
    <t>REMTEC</t>
  </si>
  <si>
    <t>OTROS</t>
  </si>
  <si>
    <t>EGSA</t>
  </si>
  <si>
    <t>FONTAINE</t>
  </si>
  <si>
    <t>TRANSMOBILE</t>
  </si>
  <si>
    <t>CHEVY</t>
  </si>
  <si>
    <t>HYTR</t>
  </si>
  <si>
    <t>MARC</t>
  </si>
  <si>
    <t>CATERPILLAR</t>
  </si>
  <si>
    <t>DINA</t>
  </si>
  <si>
    <t>GROVE</t>
  </si>
  <si>
    <t>LULL</t>
  </si>
  <si>
    <t>PEUGEOT</t>
  </si>
  <si>
    <t>KALMAR</t>
  </si>
  <si>
    <t>BERING</t>
  </si>
  <si>
    <t>WHITEGMC</t>
  </si>
  <si>
    <t>EICHER</t>
  </si>
  <si>
    <t>PEGASO</t>
  </si>
  <si>
    <t>ANDERSON</t>
  </si>
  <si>
    <t>CAZGIR</t>
  </si>
  <si>
    <t>SHACMAN</t>
  </si>
  <si>
    <t>TREMCAR</t>
  </si>
  <si>
    <t>INGERSOLL RAND</t>
  </si>
  <si>
    <t>VULCAN</t>
  </si>
  <si>
    <t>AUSA</t>
  </si>
  <si>
    <t>DUINGO</t>
  </si>
  <si>
    <t>TANK TRAILER</t>
  </si>
  <si>
    <t>WESTER STAR</t>
  </si>
  <si>
    <t>COSANCA</t>
  </si>
  <si>
    <t>SAMSUNG</t>
  </si>
  <si>
    <t>4 STARS</t>
  </si>
  <si>
    <t>MILLER</t>
  </si>
  <si>
    <t>RETESA</t>
  </si>
  <si>
    <t>AGAG</t>
  </si>
  <si>
    <t>STRG</t>
  </si>
  <si>
    <t>AM GENERAL</t>
  </si>
  <si>
    <t>PANDA</t>
  </si>
  <si>
    <t>AJAX</t>
  </si>
  <si>
    <t>BEAI</t>
  </si>
  <si>
    <t>CHANGAN</t>
  </si>
  <si>
    <t>DELTA</t>
  </si>
  <si>
    <t>FIAT</t>
  </si>
  <si>
    <t>OLIMO</t>
  </si>
  <si>
    <t>ATLANTIS</t>
  </si>
  <si>
    <t>LINK BELT</t>
  </si>
  <si>
    <t>TYTAL</t>
  </si>
  <si>
    <t>PERMISOS DE CARGA POR TIPO DE CARGA</t>
  </si>
  <si>
    <t>PERMISOS DE CARGA POR MARCA</t>
  </si>
  <si>
    <t>PUNTUAL</t>
  </si>
  <si>
    <t>RECURRENTE</t>
  </si>
  <si>
    <t>EXTRAPESADO</t>
  </si>
  <si>
    <t>Row Labels</t>
  </si>
  <si>
    <t>Grand Total</t>
  </si>
  <si>
    <t>Column Labels</t>
  </si>
  <si>
    <t>Cantidad</t>
  </si>
  <si>
    <t>Sum of Cantidad</t>
  </si>
  <si>
    <t>VEHICULOS QUE HAN SOLICITADO PERMISOS (ZONA ZAR)</t>
  </si>
  <si>
    <t>TOTAL</t>
  </si>
  <si>
    <t>P&amp;H</t>
  </si>
  <si>
    <t>DEMAG</t>
  </si>
  <si>
    <t>PETTIBONE</t>
  </si>
  <si>
    <t>LORAIN</t>
  </si>
  <si>
    <t>TADANO</t>
  </si>
  <si>
    <t>MARMON</t>
  </si>
  <si>
    <t>CAPACITY</t>
  </si>
  <si>
    <t>FREE</t>
  </si>
  <si>
    <t>HONGYUAN</t>
  </si>
  <si>
    <t>INTERNACIONAL</t>
  </si>
  <si>
    <t>%</t>
  </si>
  <si>
    <t>PORCENTAJE</t>
  </si>
  <si>
    <t>Tamaño de los Trenes de Carretera (ZONAR ZAR)</t>
  </si>
  <si>
    <t>Cantiad_Ejes</t>
  </si>
  <si>
    <t xml:space="preserve">Cinco Ejes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</si>
  <si>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Cuatro Ejes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</si>
  <si>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Seis Ejes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</si>
  <si>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Siete Ejes o mas                                                                                                                                                                                                                                          </t>
  </si>
  <si>
    <t>ESTADISTICA SERVICIOS 01-04-2022 AL 30-06-2022</t>
  </si>
  <si>
    <t xml:space="preserve">Salud                    </t>
  </si>
  <si>
    <t xml:space="preserve">Movimientos internos          </t>
  </si>
  <si>
    <t xml:space="preserve">Exportación                   </t>
  </si>
  <si>
    <t xml:space="preserve">Bebidas                  </t>
  </si>
  <si>
    <t xml:space="preserve">Importación                   </t>
  </si>
  <si>
    <t xml:space="preserve">Distribución urbana           </t>
  </si>
  <si>
    <t xml:space="preserve">Industria Manofacturera  </t>
  </si>
  <si>
    <t xml:space="preserve">Distribución nacional         </t>
  </si>
  <si>
    <t xml:space="preserve">Comercio                 </t>
  </si>
  <si>
    <t xml:space="preserve">Zonas Francas            </t>
  </si>
  <si>
    <t xml:space="preserve">Alimentos                </t>
  </si>
  <si>
    <t xml:space="preserve">Construcción             </t>
  </si>
  <si>
    <t xml:space="preserve">Energía                  </t>
  </si>
  <si>
    <t>SECTOR/MOVIMIENTO</t>
  </si>
  <si>
    <t>TIPO SECTOR/MOVIMIENTO</t>
  </si>
  <si>
    <t>Total General</t>
  </si>
  <si>
    <t xml:space="preserve"> </t>
  </si>
  <si>
    <t>EVOLUCION CRONOLOGICA PERMISOS ZONA ZAR</t>
  </si>
  <si>
    <t>MODULOS</t>
  </si>
  <si>
    <t>Carnet de Aprendizaje</t>
  </si>
  <si>
    <t>Licencia de Conducir</t>
  </si>
  <si>
    <t>Licencia de Motorista</t>
  </si>
  <si>
    <t>Renovación</t>
  </si>
  <si>
    <t>Duplicados</t>
  </si>
  <si>
    <t>Cambio de Categoria</t>
  </si>
  <si>
    <t>Oficial a Civil</t>
  </si>
  <si>
    <t>Cambio de Diplomatico</t>
  </si>
  <si>
    <t>Cambio de Origen de extranjero dominicano</t>
  </si>
  <si>
    <t>Categoria (5)</t>
  </si>
  <si>
    <t>SANTIAGO PN</t>
  </si>
  <si>
    <t>PUERTO PLATA</t>
  </si>
  <si>
    <t>SAMBIL</t>
  </si>
  <si>
    <t>SAN FRANCISCO DE MACORIS</t>
  </si>
  <si>
    <t>NUEVA YORK</t>
  </si>
  <si>
    <t>SAN JUAN DE LA MAGUANA</t>
  </si>
  <si>
    <t>AZUA</t>
  </si>
  <si>
    <t>BARAHONA</t>
  </si>
  <si>
    <t>BLUE MALL</t>
  </si>
  <si>
    <t>NAGUA</t>
  </si>
  <si>
    <t>SANTIAGO</t>
  </si>
  <si>
    <t>ESPANA</t>
  </si>
  <si>
    <t>LA ROMANA</t>
  </si>
  <si>
    <t>LA VEGA</t>
  </si>
  <si>
    <t>MULTICENTRO CHURCHIL</t>
  </si>
  <si>
    <t>MAO</t>
  </si>
  <si>
    <t>MEGACENTRO</t>
  </si>
  <si>
    <t>SANTO DOMINGO</t>
  </si>
  <si>
    <t>HIGUEY</t>
  </si>
  <si>
    <t>TOTAL GENERAL</t>
  </si>
  <si>
    <t>CONSOLIDADO LICENCIAS DE CONDUCIR</t>
  </si>
  <si>
    <t xml:space="preserve">Estadística de Licencias de Conducir Policía consolidado </t>
  </si>
  <si>
    <t>LICENCIA DE CONDUCIR</t>
  </si>
  <si>
    <t>RENOVACION</t>
  </si>
  <si>
    <t>LICENCIA DE CONDUCIR MOTORISTA</t>
  </si>
  <si>
    <t>DUPLICADO</t>
  </si>
  <si>
    <t>CAMBIO DE CATEGORIA</t>
  </si>
  <si>
    <t>CAMBIO CIVIL A OFICIAL</t>
  </si>
  <si>
    <t>POLICIA NACIONAL</t>
  </si>
  <si>
    <t>MODULO</t>
  </si>
  <si>
    <t>TOTAL GRAL</t>
  </si>
  <si>
    <t>FUERZAS ARMADAS</t>
  </si>
  <si>
    <t xml:space="preserve">Estadística de Licencias de Conducir Militares Consolidado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</si>
</sst>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[$-10409]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rgb="FF000000"/>
      <name val="Segoe UI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pivotButton="1"/>
    <xf numFmtId="0" fontId="2" fillId="2" borderId="0" xfId="0" applyFont="1" applyFill="1"/>
    <xf numFmtId="0" fontId="0" fillId="0" borderId="0" xfId="0" applyNumberFormat="1"/>
    <xf numFmtId="0" fontId="2" fillId="2" borderId="2" xfId="0" applyNumberFormat="1" applyFont="1" applyFill="1" applyBorder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vertical="top" wrapText="1" readingOrder="1"/>
    </xf>
    <xf numFmtId="166" fontId="5" fillId="0" borderId="3" xfId="0" applyNumberFormat="1" applyFont="1" applyFill="1" applyBorder="1" applyAlignment="1">
      <alignment vertical="top" wrapText="1" readingOrder="1"/>
    </xf>
    <xf numFmtId="166" fontId="6" fillId="0" borderId="3" xfId="0" applyNumberFormat="1" applyFont="1" applyFill="1" applyBorder="1" applyAlignment="1">
      <alignment vertical="top" wrapText="1" readingOrder="1"/>
    </xf>
    <xf numFmtId="166" fontId="6" fillId="0" borderId="3" xfId="0" applyNumberFormat="1" applyFont="1" applyFill="1" applyBorder="1" applyAlignment="1">
      <alignment vertical="top" readingOrder="1"/>
    </xf>
    <xf numFmtId="166" fontId="6" fillId="0" borderId="3" xfId="0" applyNumberFormat="1" applyFont="1" applyFill="1" applyBorder="1" applyAlignment="1">
      <alignment horizontal="right" vertical="top" wrapText="1" readingOrder="1"/>
    </xf>
    <xf numFmtId="166" fontId="6" fillId="0" borderId="4" xfId="0" applyNumberFormat="1" applyFont="1" applyFill="1" applyBorder="1" applyAlignment="1">
      <alignment horizontal="right" vertical="top" wrapText="1" readingOrder="1"/>
    </xf>
    <xf numFmtId="166" fontId="0" fillId="0" borderId="0" xfId="0" applyNumberFormat="1"/>
    <xf numFmtId="0" fontId="4" fillId="0" borderId="0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vertical="top" wrapText="1" readingOrder="1"/>
    </xf>
    <xf numFmtId="166" fontId="2" fillId="0" borderId="1" xfId="0" applyNumberFormat="1" applyFont="1" applyBorder="1"/>
    <xf numFmtId="0" fontId="0" fillId="0" borderId="1" xfId="0" applyBorder="1" applyAlignment="1">
      <alignment horizontal="right"/>
    </xf>
    <xf numFmtId="0" fontId="7" fillId="3" borderId="5" xfId="0" applyNumberFormat="1" applyFont="1" applyFill="1" applyBorder="1" applyAlignment="1">
      <alignment vertical="top" wrapText="1" readingOrder="1"/>
    </xf>
    <xf numFmtId="166" fontId="7" fillId="3" borderId="5" xfId="0" applyNumberFormat="1" applyFont="1" applyFill="1" applyBorder="1" applyAlignment="1">
      <alignment vertical="top" wrapText="1" readingOrder="1"/>
    </xf>
    <xf numFmtId="166" fontId="9" fillId="3" borderId="5" xfId="0" applyNumberFormat="1" applyFont="1" applyFill="1" applyBorder="1" applyAlignment="1">
      <alignment vertical="top" wrapText="1" readingOrder="1"/>
    </xf>
    <xf numFmtId="166" fontId="9" fillId="3" borderId="5" xfId="0" applyNumberFormat="1" applyFont="1" applyFill="1" applyBorder="1" applyAlignment="1">
      <alignment horizontal="right" vertical="top" wrapText="1" readingOrder="1"/>
    </xf>
    <xf numFmtId="0" fontId="5" fillId="0" borderId="6" xfId="0" applyNumberFormat="1" applyFont="1" applyFill="1" applyBorder="1" applyAlignment="1">
      <alignment vertical="top" wrapText="1" readingOrder="1"/>
    </xf>
    <xf numFmtId="166" fontId="5" fillId="0" borderId="6" xfId="0" applyNumberFormat="1" applyFont="1" applyFill="1" applyBorder="1" applyAlignment="1">
      <alignment vertical="top" wrapText="1" readingOrder="1"/>
    </xf>
    <xf numFmtId="166" fontId="6" fillId="0" borderId="6" xfId="0" applyNumberFormat="1" applyFont="1" applyFill="1" applyBorder="1" applyAlignment="1">
      <alignment vertical="top" wrapText="1" readingOrder="1"/>
    </xf>
    <xf numFmtId="166" fontId="6" fillId="0" borderId="6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166" fontId="5" fillId="0" borderId="1" xfId="0" applyNumberFormat="1" applyFont="1" applyFill="1" applyBorder="1" applyAlignment="1">
      <alignment vertical="top" wrapText="1" readingOrder="1"/>
    </xf>
    <xf numFmtId="166" fontId="6" fillId="0" borderId="1" xfId="0" applyNumberFormat="1" applyFont="1" applyFill="1" applyBorder="1" applyAlignment="1">
      <alignment vertical="top" wrapText="1" readingOrder="1"/>
    </xf>
    <xf numFmtId="166" fontId="6" fillId="0" borderId="1" xfId="0" applyNumberFormat="1" applyFont="1" applyFill="1" applyBorder="1" applyAlignment="1">
      <alignment horizontal="right" vertical="top" wrapText="1" readingOrder="1"/>
    </xf>
    <xf numFmtId="166" fontId="9" fillId="0" borderId="1" xfId="0" applyNumberFormat="1" applyFont="1" applyFill="1" applyBorder="1" applyAlignment="1">
      <alignment horizontal="right" vertical="top" wrapText="1" readingOrder="1"/>
    </xf>
    <xf numFmtId="166" fontId="7" fillId="0" borderId="1" xfId="0" applyNumberFormat="1" applyFont="1" applyFill="1" applyBorder="1" applyAlignment="1">
      <alignment vertical="top" wrapText="1" readingOrder="1"/>
    </xf>
    <xf numFmtId="166" fontId="9" fillId="0" borderId="1" xfId="0" applyNumberFormat="1" applyFont="1" applyFill="1" applyBorder="1" applyAlignment="1">
      <alignment vertical="top" wrapText="1" readingOrder="1"/>
    </xf>
    <xf numFmtId="166" fontId="7" fillId="3" borderId="4" xfId="0" applyNumberFormat="1" applyFont="1" applyFill="1" applyBorder="1" applyAlignment="1">
      <alignment vertical="top" wrapText="1" readingOrder="1"/>
    </xf>
    <xf numFmtId="0" fontId="10" fillId="0" borderId="1" xfId="0" applyNumberFormat="1" applyFont="1" applyFill="1" applyBorder="1" applyAlignment="1">
      <alignment vertical="top" wrapText="1" readingOrder="1"/>
    </xf>
    <xf numFmtId="166" fontId="10" fillId="0" borderId="1" xfId="0" applyNumberFormat="1" applyFont="1" applyFill="1" applyBorder="1" applyAlignment="1">
      <alignment vertical="top" wrapText="1" readingOrder="1"/>
    </xf>
    <xf numFmtId="0" fontId="11" fillId="0" borderId="1" xfId="0" applyFont="1" applyBorder="1"/>
    <xf numFmtId="166" fontId="11" fillId="0" borderId="1" xfId="0" applyNumberFormat="1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2"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Institucionales - segundo trimestre 2022.xlsx]Evolucion Cronologica (ZAR)!PivotTable2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'Evolucion Cronologica (ZAR)'!$B$1:$B$2</c:f>
              <c:strCache>
                <c:ptCount val="1"/>
                <c:pt idx="0">
                  <c:v>EXTRAPESADO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'Evolucion Cronologica (ZAR)'!$A$3:$A$92</c:f>
              <c:strCache>
                <c:ptCount val="89"/>
                <c:pt idx="0">
                  <c:v>1/4/2022</c:v>
                </c:pt>
                <c:pt idx="1">
                  <c:v>2/4/2022</c:v>
                </c:pt>
                <c:pt idx="2">
                  <c:v>3/4/2022</c:v>
                </c:pt>
                <c:pt idx="3">
                  <c:v>4/4/2022</c:v>
                </c:pt>
                <c:pt idx="4">
                  <c:v>5/4/2022</c:v>
                </c:pt>
                <c:pt idx="5">
                  <c:v>6/4/2022</c:v>
                </c:pt>
                <c:pt idx="6">
                  <c:v>7/4/2022</c:v>
                </c:pt>
                <c:pt idx="7">
                  <c:v>8/4/2022</c:v>
                </c:pt>
                <c:pt idx="8">
                  <c:v>9/4/2022</c:v>
                </c:pt>
                <c:pt idx="9">
                  <c:v>10/4/2022</c:v>
                </c:pt>
                <c:pt idx="10">
                  <c:v>11/4/2022</c:v>
                </c:pt>
                <c:pt idx="11">
                  <c:v>12/4/2022</c:v>
                </c:pt>
                <c:pt idx="12">
                  <c:v>13/4/2022</c:v>
                </c:pt>
                <c:pt idx="13">
                  <c:v>14/4/2022</c:v>
                </c:pt>
                <c:pt idx="14">
                  <c:v>16/4/2022</c:v>
                </c:pt>
                <c:pt idx="15">
                  <c:v>17/4/2022</c:v>
                </c:pt>
                <c:pt idx="16">
                  <c:v>18/4/2022</c:v>
                </c:pt>
                <c:pt idx="17">
                  <c:v>19/4/2022</c:v>
                </c:pt>
                <c:pt idx="18">
                  <c:v>20/4/2022</c:v>
                </c:pt>
                <c:pt idx="19">
                  <c:v>21/4/2022</c:v>
                </c:pt>
                <c:pt idx="20">
                  <c:v>22/4/2022</c:v>
                </c:pt>
                <c:pt idx="21">
                  <c:v>23/4/2022</c:v>
                </c:pt>
                <c:pt idx="22">
                  <c:v>24/4/2022</c:v>
                </c:pt>
                <c:pt idx="23">
                  <c:v>25/4/2022</c:v>
                </c:pt>
                <c:pt idx="24">
                  <c:v>26/4/2022</c:v>
                </c:pt>
                <c:pt idx="25">
                  <c:v>27/4/2022</c:v>
                </c:pt>
                <c:pt idx="26">
                  <c:v>28/4/2022</c:v>
                </c:pt>
                <c:pt idx="27">
                  <c:v>29/4/2022</c:v>
                </c:pt>
                <c:pt idx="28">
                  <c:v>30/4/2022</c:v>
                </c:pt>
                <c:pt idx="29">
                  <c:v>1/5/2022</c:v>
                </c:pt>
                <c:pt idx="30">
                  <c:v>2/5/2022</c:v>
                </c:pt>
                <c:pt idx="31">
                  <c:v>3/5/2022</c:v>
                </c:pt>
                <c:pt idx="32">
                  <c:v>4/5/2022</c:v>
                </c:pt>
                <c:pt idx="33">
                  <c:v>5/5/2022</c:v>
                </c:pt>
                <c:pt idx="34">
                  <c:v>6/5/2022</c:v>
                </c:pt>
                <c:pt idx="35">
                  <c:v>7/5/2022</c:v>
                </c:pt>
                <c:pt idx="36">
                  <c:v>8/5/2022</c:v>
                </c:pt>
                <c:pt idx="37">
                  <c:v>9/5/2022</c:v>
                </c:pt>
                <c:pt idx="38">
                  <c:v>10/5/2022</c:v>
                </c:pt>
                <c:pt idx="39">
                  <c:v>11/5/2022</c:v>
                </c:pt>
                <c:pt idx="40">
                  <c:v>12/5/2022</c:v>
                </c:pt>
                <c:pt idx="41">
                  <c:v>13/5/2022</c:v>
                </c:pt>
                <c:pt idx="42">
                  <c:v>14/5/2022</c:v>
                </c:pt>
                <c:pt idx="43">
                  <c:v>15/5/2022</c:v>
                </c:pt>
                <c:pt idx="44">
                  <c:v>16/5/2022</c:v>
                </c:pt>
                <c:pt idx="45">
                  <c:v>17/5/2022</c:v>
                </c:pt>
                <c:pt idx="46">
                  <c:v>18/5/2022</c:v>
                </c:pt>
                <c:pt idx="47">
                  <c:v>19/5/2022</c:v>
                </c:pt>
                <c:pt idx="48">
                  <c:v>20/5/2022</c:v>
                </c:pt>
                <c:pt idx="49">
                  <c:v>21/5/2022</c:v>
                </c:pt>
                <c:pt idx="50">
                  <c:v>22/5/2022</c:v>
                </c:pt>
                <c:pt idx="51">
                  <c:v>23/5/2022</c:v>
                </c:pt>
                <c:pt idx="52">
                  <c:v>24/5/2022</c:v>
                </c:pt>
                <c:pt idx="53">
                  <c:v>25/5/2022</c:v>
                </c:pt>
                <c:pt idx="54">
                  <c:v>26/5/2022</c:v>
                </c:pt>
                <c:pt idx="55">
                  <c:v>27/5/2022</c:v>
                </c:pt>
                <c:pt idx="56">
                  <c:v>28/5/2022</c:v>
                </c:pt>
                <c:pt idx="57">
                  <c:v>29/5/2022</c:v>
                </c:pt>
                <c:pt idx="58">
                  <c:v>30/5/2022</c:v>
                </c:pt>
                <c:pt idx="59">
                  <c:v>31/5/2022</c:v>
                </c:pt>
                <c:pt idx="60">
                  <c:v>1/6/2022</c:v>
                </c:pt>
                <c:pt idx="61">
                  <c:v>2/6/2022</c:v>
                </c:pt>
                <c:pt idx="62">
                  <c:v>3/6/2022</c:v>
                </c:pt>
                <c:pt idx="63">
                  <c:v>4/6/2022</c:v>
                </c:pt>
                <c:pt idx="64">
                  <c:v>5/6/2022</c:v>
                </c:pt>
                <c:pt idx="65">
                  <c:v>6/6/2022</c:v>
                </c:pt>
                <c:pt idx="66">
                  <c:v>7/6/2022</c:v>
                </c:pt>
                <c:pt idx="67">
                  <c:v>8/6/2022</c:v>
                </c:pt>
                <c:pt idx="68">
                  <c:v>9/6/2022</c:v>
                </c:pt>
                <c:pt idx="69">
                  <c:v>10/6/2022</c:v>
                </c:pt>
                <c:pt idx="70">
                  <c:v>11/6/2022</c:v>
                </c:pt>
                <c:pt idx="71">
                  <c:v>12/6/2022</c:v>
                </c:pt>
                <c:pt idx="72">
                  <c:v>13/6/2022</c:v>
                </c:pt>
                <c:pt idx="73">
                  <c:v>14/6/2022</c:v>
                </c:pt>
                <c:pt idx="74">
                  <c:v>15/6/2022</c:v>
                </c:pt>
                <c:pt idx="75">
                  <c:v>16/6/2022</c:v>
                </c:pt>
                <c:pt idx="76">
                  <c:v>17/6/2022</c:v>
                </c:pt>
                <c:pt idx="77">
                  <c:v>18/6/2022</c:v>
                </c:pt>
                <c:pt idx="78">
                  <c:v>19/6/2022</c:v>
                </c:pt>
                <c:pt idx="79">
                  <c:v>20/6/2022</c:v>
                </c:pt>
                <c:pt idx="80">
                  <c:v>21/6/2022</c:v>
                </c:pt>
                <c:pt idx="81">
                  <c:v>22/6/2022</c:v>
                </c:pt>
                <c:pt idx="82">
                  <c:v>23/6/2022</c:v>
                </c:pt>
                <c:pt idx="83">
                  <c:v>24/6/2022</c:v>
                </c:pt>
                <c:pt idx="84">
                  <c:v>25/6/2022</c:v>
                </c:pt>
                <c:pt idx="85">
                  <c:v>26/6/2022</c:v>
                </c:pt>
                <c:pt idx="86">
                  <c:v>27/6/2022</c:v>
                </c:pt>
                <c:pt idx="87">
                  <c:v>28/6/2022</c:v>
                </c:pt>
                <c:pt idx="88">
                  <c:v>29/6/2022</c:v>
                </c:pt>
              </c:strCache>
            </c:strRef>
          </c:cat>
          <c:val>
            <c:numRef>
              <c:f>'Evolucion Cronologica (ZAR)'!$B$3:$B$92</c:f>
              <c:numCache>
                <c:formatCode>General</c:formatCode>
                <c:ptCount val="89"/>
                <c:pt idx="54">
                  <c:v>1</c:v>
                </c:pt>
                <c:pt idx="74">
                  <c:v>13</c:v>
                </c:pt>
                <c:pt idx="75">
                  <c:v>4</c:v>
                </c:pt>
                <c:pt idx="76">
                  <c:v>2</c:v>
                </c:pt>
                <c:pt idx="8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C-441F-8178-4B5178D855AE}"/>
            </c:ext>
          </c:extLst>
        </c:ser>
        <c:ser>
          <c:idx val="1"/>
          <c:order val="1"/>
          <c:tx>
            <c:strRef>
              <c:f>'Evolucion Cronologica (ZAR)'!$C$1:$C$2</c:f>
              <c:strCache>
                <c:ptCount val="1"/>
                <c:pt idx="0">
                  <c:v>PUNTUAL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'Evolucion Cronologica (ZAR)'!$A$3:$A$92</c:f>
              <c:strCache>
                <c:ptCount val="89"/>
                <c:pt idx="0">
                  <c:v>1/4/2022</c:v>
                </c:pt>
                <c:pt idx="1">
                  <c:v>2/4/2022</c:v>
                </c:pt>
                <c:pt idx="2">
                  <c:v>3/4/2022</c:v>
                </c:pt>
                <c:pt idx="3">
                  <c:v>4/4/2022</c:v>
                </c:pt>
                <c:pt idx="4">
                  <c:v>5/4/2022</c:v>
                </c:pt>
                <c:pt idx="5">
                  <c:v>6/4/2022</c:v>
                </c:pt>
                <c:pt idx="6">
                  <c:v>7/4/2022</c:v>
                </c:pt>
                <c:pt idx="7">
                  <c:v>8/4/2022</c:v>
                </c:pt>
                <c:pt idx="8">
                  <c:v>9/4/2022</c:v>
                </c:pt>
                <c:pt idx="9">
                  <c:v>10/4/2022</c:v>
                </c:pt>
                <c:pt idx="10">
                  <c:v>11/4/2022</c:v>
                </c:pt>
                <c:pt idx="11">
                  <c:v>12/4/2022</c:v>
                </c:pt>
                <c:pt idx="12">
                  <c:v>13/4/2022</c:v>
                </c:pt>
                <c:pt idx="13">
                  <c:v>14/4/2022</c:v>
                </c:pt>
                <c:pt idx="14">
                  <c:v>16/4/2022</c:v>
                </c:pt>
                <c:pt idx="15">
                  <c:v>17/4/2022</c:v>
                </c:pt>
                <c:pt idx="16">
                  <c:v>18/4/2022</c:v>
                </c:pt>
                <c:pt idx="17">
                  <c:v>19/4/2022</c:v>
                </c:pt>
                <c:pt idx="18">
                  <c:v>20/4/2022</c:v>
                </c:pt>
                <c:pt idx="19">
                  <c:v>21/4/2022</c:v>
                </c:pt>
                <c:pt idx="20">
                  <c:v>22/4/2022</c:v>
                </c:pt>
                <c:pt idx="21">
                  <c:v>23/4/2022</c:v>
                </c:pt>
                <c:pt idx="22">
                  <c:v>24/4/2022</c:v>
                </c:pt>
                <c:pt idx="23">
                  <c:v>25/4/2022</c:v>
                </c:pt>
                <c:pt idx="24">
                  <c:v>26/4/2022</c:v>
                </c:pt>
                <c:pt idx="25">
                  <c:v>27/4/2022</c:v>
                </c:pt>
                <c:pt idx="26">
                  <c:v>28/4/2022</c:v>
                </c:pt>
                <c:pt idx="27">
                  <c:v>29/4/2022</c:v>
                </c:pt>
                <c:pt idx="28">
                  <c:v>30/4/2022</c:v>
                </c:pt>
                <c:pt idx="29">
                  <c:v>1/5/2022</c:v>
                </c:pt>
                <c:pt idx="30">
                  <c:v>2/5/2022</c:v>
                </c:pt>
                <c:pt idx="31">
                  <c:v>3/5/2022</c:v>
                </c:pt>
                <c:pt idx="32">
                  <c:v>4/5/2022</c:v>
                </c:pt>
                <c:pt idx="33">
                  <c:v>5/5/2022</c:v>
                </c:pt>
                <c:pt idx="34">
                  <c:v>6/5/2022</c:v>
                </c:pt>
                <c:pt idx="35">
                  <c:v>7/5/2022</c:v>
                </c:pt>
                <c:pt idx="36">
                  <c:v>8/5/2022</c:v>
                </c:pt>
                <c:pt idx="37">
                  <c:v>9/5/2022</c:v>
                </c:pt>
                <c:pt idx="38">
                  <c:v>10/5/2022</c:v>
                </c:pt>
                <c:pt idx="39">
                  <c:v>11/5/2022</c:v>
                </c:pt>
                <c:pt idx="40">
                  <c:v>12/5/2022</c:v>
                </c:pt>
                <c:pt idx="41">
                  <c:v>13/5/2022</c:v>
                </c:pt>
                <c:pt idx="42">
                  <c:v>14/5/2022</c:v>
                </c:pt>
                <c:pt idx="43">
                  <c:v>15/5/2022</c:v>
                </c:pt>
                <c:pt idx="44">
                  <c:v>16/5/2022</c:v>
                </c:pt>
                <c:pt idx="45">
                  <c:v>17/5/2022</c:v>
                </c:pt>
                <c:pt idx="46">
                  <c:v>18/5/2022</c:v>
                </c:pt>
                <c:pt idx="47">
                  <c:v>19/5/2022</c:v>
                </c:pt>
                <c:pt idx="48">
                  <c:v>20/5/2022</c:v>
                </c:pt>
                <c:pt idx="49">
                  <c:v>21/5/2022</c:v>
                </c:pt>
                <c:pt idx="50">
                  <c:v>22/5/2022</c:v>
                </c:pt>
                <c:pt idx="51">
                  <c:v>23/5/2022</c:v>
                </c:pt>
                <c:pt idx="52">
                  <c:v>24/5/2022</c:v>
                </c:pt>
                <c:pt idx="53">
                  <c:v>25/5/2022</c:v>
                </c:pt>
                <c:pt idx="54">
                  <c:v>26/5/2022</c:v>
                </c:pt>
                <c:pt idx="55">
                  <c:v>27/5/2022</c:v>
                </c:pt>
                <c:pt idx="56">
                  <c:v>28/5/2022</c:v>
                </c:pt>
                <c:pt idx="57">
                  <c:v>29/5/2022</c:v>
                </c:pt>
                <c:pt idx="58">
                  <c:v>30/5/2022</c:v>
                </c:pt>
                <c:pt idx="59">
                  <c:v>31/5/2022</c:v>
                </c:pt>
                <c:pt idx="60">
                  <c:v>1/6/2022</c:v>
                </c:pt>
                <c:pt idx="61">
                  <c:v>2/6/2022</c:v>
                </c:pt>
                <c:pt idx="62">
                  <c:v>3/6/2022</c:v>
                </c:pt>
                <c:pt idx="63">
                  <c:v>4/6/2022</c:v>
                </c:pt>
                <c:pt idx="64">
                  <c:v>5/6/2022</c:v>
                </c:pt>
                <c:pt idx="65">
                  <c:v>6/6/2022</c:v>
                </c:pt>
                <c:pt idx="66">
                  <c:v>7/6/2022</c:v>
                </c:pt>
                <c:pt idx="67">
                  <c:v>8/6/2022</c:v>
                </c:pt>
                <c:pt idx="68">
                  <c:v>9/6/2022</c:v>
                </c:pt>
                <c:pt idx="69">
                  <c:v>10/6/2022</c:v>
                </c:pt>
                <c:pt idx="70">
                  <c:v>11/6/2022</c:v>
                </c:pt>
                <c:pt idx="71">
                  <c:v>12/6/2022</c:v>
                </c:pt>
                <c:pt idx="72">
                  <c:v>13/6/2022</c:v>
                </c:pt>
                <c:pt idx="73">
                  <c:v>14/6/2022</c:v>
                </c:pt>
                <c:pt idx="74">
                  <c:v>15/6/2022</c:v>
                </c:pt>
                <c:pt idx="75">
                  <c:v>16/6/2022</c:v>
                </c:pt>
                <c:pt idx="76">
                  <c:v>17/6/2022</c:v>
                </c:pt>
                <c:pt idx="77">
                  <c:v>18/6/2022</c:v>
                </c:pt>
                <c:pt idx="78">
                  <c:v>19/6/2022</c:v>
                </c:pt>
                <c:pt idx="79">
                  <c:v>20/6/2022</c:v>
                </c:pt>
                <c:pt idx="80">
                  <c:v>21/6/2022</c:v>
                </c:pt>
                <c:pt idx="81">
                  <c:v>22/6/2022</c:v>
                </c:pt>
                <c:pt idx="82">
                  <c:v>23/6/2022</c:v>
                </c:pt>
                <c:pt idx="83">
                  <c:v>24/6/2022</c:v>
                </c:pt>
                <c:pt idx="84">
                  <c:v>25/6/2022</c:v>
                </c:pt>
                <c:pt idx="85">
                  <c:v>26/6/2022</c:v>
                </c:pt>
                <c:pt idx="86">
                  <c:v>27/6/2022</c:v>
                </c:pt>
                <c:pt idx="87">
                  <c:v>28/6/2022</c:v>
                </c:pt>
                <c:pt idx="88">
                  <c:v>29/6/2022</c:v>
                </c:pt>
              </c:strCache>
            </c:strRef>
          </c:cat>
          <c:val>
            <c:numRef>
              <c:f>'Evolucion Cronologica (ZAR)'!$C$3:$C$92</c:f>
              <c:numCache>
                <c:formatCode>General</c:formatCode>
                <c:ptCount val="89"/>
                <c:pt idx="0">
                  <c:v>204</c:v>
                </c:pt>
                <c:pt idx="1">
                  <c:v>100</c:v>
                </c:pt>
                <c:pt idx="2">
                  <c:v>3</c:v>
                </c:pt>
                <c:pt idx="3">
                  <c:v>233</c:v>
                </c:pt>
                <c:pt idx="4">
                  <c:v>172</c:v>
                </c:pt>
                <c:pt idx="5">
                  <c:v>243</c:v>
                </c:pt>
                <c:pt idx="6">
                  <c:v>245</c:v>
                </c:pt>
                <c:pt idx="7">
                  <c:v>216</c:v>
                </c:pt>
                <c:pt idx="8">
                  <c:v>107</c:v>
                </c:pt>
                <c:pt idx="9">
                  <c:v>18</c:v>
                </c:pt>
                <c:pt idx="10">
                  <c:v>270</c:v>
                </c:pt>
                <c:pt idx="11">
                  <c:v>243</c:v>
                </c:pt>
                <c:pt idx="12">
                  <c:v>229</c:v>
                </c:pt>
                <c:pt idx="13">
                  <c:v>47</c:v>
                </c:pt>
                <c:pt idx="14">
                  <c:v>2</c:v>
                </c:pt>
                <c:pt idx="15">
                  <c:v>12</c:v>
                </c:pt>
                <c:pt idx="16">
                  <c:v>268</c:v>
                </c:pt>
                <c:pt idx="17">
                  <c:v>208</c:v>
                </c:pt>
                <c:pt idx="18">
                  <c:v>225</c:v>
                </c:pt>
                <c:pt idx="19">
                  <c:v>225</c:v>
                </c:pt>
                <c:pt idx="20">
                  <c:v>221</c:v>
                </c:pt>
                <c:pt idx="21">
                  <c:v>132</c:v>
                </c:pt>
                <c:pt idx="22">
                  <c:v>9</c:v>
                </c:pt>
                <c:pt idx="23">
                  <c:v>308</c:v>
                </c:pt>
                <c:pt idx="24">
                  <c:v>193</c:v>
                </c:pt>
                <c:pt idx="25">
                  <c:v>250</c:v>
                </c:pt>
                <c:pt idx="26">
                  <c:v>199</c:v>
                </c:pt>
                <c:pt idx="27">
                  <c:v>197</c:v>
                </c:pt>
                <c:pt idx="28">
                  <c:v>69</c:v>
                </c:pt>
                <c:pt idx="29">
                  <c:v>2</c:v>
                </c:pt>
                <c:pt idx="30">
                  <c:v>18</c:v>
                </c:pt>
                <c:pt idx="31">
                  <c:v>268</c:v>
                </c:pt>
                <c:pt idx="32">
                  <c:v>259</c:v>
                </c:pt>
                <c:pt idx="33">
                  <c:v>216</c:v>
                </c:pt>
                <c:pt idx="34">
                  <c:v>194</c:v>
                </c:pt>
                <c:pt idx="35">
                  <c:v>105</c:v>
                </c:pt>
                <c:pt idx="36">
                  <c:v>12</c:v>
                </c:pt>
                <c:pt idx="37">
                  <c:v>284</c:v>
                </c:pt>
                <c:pt idx="38">
                  <c:v>146</c:v>
                </c:pt>
                <c:pt idx="39">
                  <c:v>208</c:v>
                </c:pt>
                <c:pt idx="40">
                  <c:v>223</c:v>
                </c:pt>
                <c:pt idx="41">
                  <c:v>160</c:v>
                </c:pt>
                <c:pt idx="42">
                  <c:v>85</c:v>
                </c:pt>
                <c:pt idx="43">
                  <c:v>17</c:v>
                </c:pt>
                <c:pt idx="44">
                  <c:v>163</c:v>
                </c:pt>
                <c:pt idx="45">
                  <c:v>155</c:v>
                </c:pt>
                <c:pt idx="46">
                  <c:v>180</c:v>
                </c:pt>
                <c:pt idx="47">
                  <c:v>187</c:v>
                </c:pt>
                <c:pt idx="48">
                  <c:v>185</c:v>
                </c:pt>
                <c:pt idx="49">
                  <c:v>88</c:v>
                </c:pt>
                <c:pt idx="50">
                  <c:v>7</c:v>
                </c:pt>
                <c:pt idx="51">
                  <c:v>206</c:v>
                </c:pt>
                <c:pt idx="52">
                  <c:v>169</c:v>
                </c:pt>
                <c:pt idx="53">
                  <c:v>203</c:v>
                </c:pt>
                <c:pt idx="54">
                  <c:v>102</c:v>
                </c:pt>
                <c:pt idx="55">
                  <c:v>188</c:v>
                </c:pt>
                <c:pt idx="56">
                  <c:v>106</c:v>
                </c:pt>
                <c:pt idx="57">
                  <c:v>7</c:v>
                </c:pt>
                <c:pt idx="58">
                  <c:v>237</c:v>
                </c:pt>
                <c:pt idx="59">
                  <c:v>175</c:v>
                </c:pt>
                <c:pt idx="60">
                  <c:v>202</c:v>
                </c:pt>
                <c:pt idx="61">
                  <c:v>198</c:v>
                </c:pt>
                <c:pt idx="62">
                  <c:v>191</c:v>
                </c:pt>
                <c:pt idx="63">
                  <c:v>99</c:v>
                </c:pt>
                <c:pt idx="64">
                  <c:v>23</c:v>
                </c:pt>
                <c:pt idx="65">
                  <c:v>193</c:v>
                </c:pt>
                <c:pt idx="66">
                  <c:v>147</c:v>
                </c:pt>
                <c:pt idx="67">
                  <c:v>140</c:v>
                </c:pt>
                <c:pt idx="68">
                  <c:v>186</c:v>
                </c:pt>
                <c:pt idx="69">
                  <c:v>151</c:v>
                </c:pt>
                <c:pt idx="70">
                  <c:v>55</c:v>
                </c:pt>
                <c:pt idx="71">
                  <c:v>10</c:v>
                </c:pt>
                <c:pt idx="72">
                  <c:v>162</c:v>
                </c:pt>
                <c:pt idx="73">
                  <c:v>123</c:v>
                </c:pt>
                <c:pt idx="74">
                  <c:v>109</c:v>
                </c:pt>
                <c:pt idx="75">
                  <c:v>13</c:v>
                </c:pt>
                <c:pt idx="76">
                  <c:v>241</c:v>
                </c:pt>
                <c:pt idx="77">
                  <c:v>92</c:v>
                </c:pt>
                <c:pt idx="78">
                  <c:v>6</c:v>
                </c:pt>
                <c:pt idx="79">
                  <c:v>260</c:v>
                </c:pt>
                <c:pt idx="80">
                  <c:v>150</c:v>
                </c:pt>
                <c:pt idx="81">
                  <c:v>127</c:v>
                </c:pt>
                <c:pt idx="82">
                  <c:v>196</c:v>
                </c:pt>
                <c:pt idx="83">
                  <c:v>158</c:v>
                </c:pt>
                <c:pt idx="84">
                  <c:v>102</c:v>
                </c:pt>
                <c:pt idx="85">
                  <c:v>10</c:v>
                </c:pt>
                <c:pt idx="86">
                  <c:v>213</c:v>
                </c:pt>
                <c:pt idx="87">
                  <c:v>148</c:v>
                </c:pt>
                <c:pt idx="88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C-441F-8178-4B5178D855AE}"/>
            </c:ext>
          </c:extLst>
        </c:ser>
        <c:ser>
          <c:idx val="2"/>
          <c:order val="2"/>
          <c:tx>
            <c:strRef>
              <c:f>'Evolucion Cronologica (ZAR)'!$D$1:$D$2</c:f>
              <c:strCache>
                <c:ptCount val="1"/>
                <c:pt idx="0">
                  <c:v>RECURRENTE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'Evolucion Cronologica (ZAR)'!$A$3:$A$92</c:f>
              <c:strCache>
                <c:ptCount val="89"/>
                <c:pt idx="0">
                  <c:v>1/4/2022</c:v>
                </c:pt>
                <c:pt idx="1">
                  <c:v>2/4/2022</c:v>
                </c:pt>
                <c:pt idx="2">
                  <c:v>3/4/2022</c:v>
                </c:pt>
                <c:pt idx="3">
                  <c:v>4/4/2022</c:v>
                </c:pt>
                <c:pt idx="4">
                  <c:v>5/4/2022</c:v>
                </c:pt>
                <c:pt idx="5">
                  <c:v>6/4/2022</c:v>
                </c:pt>
                <c:pt idx="6">
                  <c:v>7/4/2022</c:v>
                </c:pt>
                <c:pt idx="7">
                  <c:v>8/4/2022</c:v>
                </c:pt>
                <c:pt idx="8">
                  <c:v>9/4/2022</c:v>
                </c:pt>
                <c:pt idx="9">
                  <c:v>10/4/2022</c:v>
                </c:pt>
                <c:pt idx="10">
                  <c:v>11/4/2022</c:v>
                </c:pt>
                <c:pt idx="11">
                  <c:v>12/4/2022</c:v>
                </c:pt>
                <c:pt idx="12">
                  <c:v>13/4/2022</c:v>
                </c:pt>
                <c:pt idx="13">
                  <c:v>14/4/2022</c:v>
                </c:pt>
                <c:pt idx="14">
                  <c:v>16/4/2022</c:v>
                </c:pt>
                <c:pt idx="15">
                  <c:v>17/4/2022</c:v>
                </c:pt>
                <c:pt idx="16">
                  <c:v>18/4/2022</c:v>
                </c:pt>
                <c:pt idx="17">
                  <c:v>19/4/2022</c:v>
                </c:pt>
                <c:pt idx="18">
                  <c:v>20/4/2022</c:v>
                </c:pt>
                <c:pt idx="19">
                  <c:v>21/4/2022</c:v>
                </c:pt>
                <c:pt idx="20">
                  <c:v>22/4/2022</c:v>
                </c:pt>
                <c:pt idx="21">
                  <c:v>23/4/2022</c:v>
                </c:pt>
                <c:pt idx="22">
                  <c:v>24/4/2022</c:v>
                </c:pt>
                <c:pt idx="23">
                  <c:v>25/4/2022</c:v>
                </c:pt>
                <c:pt idx="24">
                  <c:v>26/4/2022</c:v>
                </c:pt>
                <c:pt idx="25">
                  <c:v>27/4/2022</c:v>
                </c:pt>
                <c:pt idx="26">
                  <c:v>28/4/2022</c:v>
                </c:pt>
                <c:pt idx="27">
                  <c:v>29/4/2022</c:v>
                </c:pt>
                <c:pt idx="28">
                  <c:v>30/4/2022</c:v>
                </c:pt>
                <c:pt idx="29">
                  <c:v>1/5/2022</c:v>
                </c:pt>
                <c:pt idx="30">
                  <c:v>2/5/2022</c:v>
                </c:pt>
                <c:pt idx="31">
                  <c:v>3/5/2022</c:v>
                </c:pt>
                <c:pt idx="32">
                  <c:v>4/5/2022</c:v>
                </c:pt>
                <c:pt idx="33">
                  <c:v>5/5/2022</c:v>
                </c:pt>
                <c:pt idx="34">
                  <c:v>6/5/2022</c:v>
                </c:pt>
                <c:pt idx="35">
                  <c:v>7/5/2022</c:v>
                </c:pt>
                <c:pt idx="36">
                  <c:v>8/5/2022</c:v>
                </c:pt>
                <c:pt idx="37">
                  <c:v>9/5/2022</c:v>
                </c:pt>
                <c:pt idx="38">
                  <c:v>10/5/2022</c:v>
                </c:pt>
                <c:pt idx="39">
                  <c:v>11/5/2022</c:v>
                </c:pt>
                <c:pt idx="40">
                  <c:v>12/5/2022</c:v>
                </c:pt>
                <c:pt idx="41">
                  <c:v>13/5/2022</c:v>
                </c:pt>
                <c:pt idx="42">
                  <c:v>14/5/2022</c:v>
                </c:pt>
                <c:pt idx="43">
                  <c:v>15/5/2022</c:v>
                </c:pt>
                <c:pt idx="44">
                  <c:v>16/5/2022</c:v>
                </c:pt>
                <c:pt idx="45">
                  <c:v>17/5/2022</c:v>
                </c:pt>
                <c:pt idx="46">
                  <c:v>18/5/2022</c:v>
                </c:pt>
                <c:pt idx="47">
                  <c:v>19/5/2022</c:v>
                </c:pt>
                <c:pt idx="48">
                  <c:v>20/5/2022</c:v>
                </c:pt>
                <c:pt idx="49">
                  <c:v>21/5/2022</c:v>
                </c:pt>
                <c:pt idx="50">
                  <c:v>22/5/2022</c:v>
                </c:pt>
                <c:pt idx="51">
                  <c:v>23/5/2022</c:v>
                </c:pt>
                <c:pt idx="52">
                  <c:v>24/5/2022</c:v>
                </c:pt>
                <c:pt idx="53">
                  <c:v>25/5/2022</c:v>
                </c:pt>
                <c:pt idx="54">
                  <c:v>26/5/2022</c:v>
                </c:pt>
                <c:pt idx="55">
                  <c:v>27/5/2022</c:v>
                </c:pt>
                <c:pt idx="56">
                  <c:v>28/5/2022</c:v>
                </c:pt>
                <c:pt idx="57">
                  <c:v>29/5/2022</c:v>
                </c:pt>
                <c:pt idx="58">
                  <c:v>30/5/2022</c:v>
                </c:pt>
                <c:pt idx="59">
                  <c:v>31/5/2022</c:v>
                </c:pt>
                <c:pt idx="60">
                  <c:v>1/6/2022</c:v>
                </c:pt>
                <c:pt idx="61">
                  <c:v>2/6/2022</c:v>
                </c:pt>
                <c:pt idx="62">
                  <c:v>3/6/2022</c:v>
                </c:pt>
                <c:pt idx="63">
                  <c:v>4/6/2022</c:v>
                </c:pt>
                <c:pt idx="64">
                  <c:v>5/6/2022</c:v>
                </c:pt>
                <c:pt idx="65">
                  <c:v>6/6/2022</c:v>
                </c:pt>
                <c:pt idx="66">
                  <c:v>7/6/2022</c:v>
                </c:pt>
                <c:pt idx="67">
                  <c:v>8/6/2022</c:v>
                </c:pt>
                <c:pt idx="68">
                  <c:v>9/6/2022</c:v>
                </c:pt>
                <c:pt idx="69">
                  <c:v>10/6/2022</c:v>
                </c:pt>
                <c:pt idx="70">
                  <c:v>11/6/2022</c:v>
                </c:pt>
                <c:pt idx="71">
                  <c:v>12/6/2022</c:v>
                </c:pt>
                <c:pt idx="72">
                  <c:v>13/6/2022</c:v>
                </c:pt>
                <c:pt idx="73">
                  <c:v>14/6/2022</c:v>
                </c:pt>
                <c:pt idx="74">
                  <c:v>15/6/2022</c:v>
                </c:pt>
                <c:pt idx="75">
                  <c:v>16/6/2022</c:v>
                </c:pt>
                <c:pt idx="76">
                  <c:v>17/6/2022</c:v>
                </c:pt>
                <c:pt idx="77">
                  <c:v>18/6/2022</c:v>
                </c:pt>
                <c:pt idx="78">
                  <c:v>19/6/2022</c:v>
                </c:pt>
                <c:pt idx="79">
                  <c:v>20/6/2022</c:v>
                </c:pt>
                <c:pt idx="80">
                  <c:v>21/6/2022</c:v>
                </c:pt>
                <c:pt idx="81">
                  <c:v>22/6/2022</c:v>
                </c:pt>
                <c:pt idx="82">
                  <c:v>23/6/2022</c:v>
                </c:pt>
                <c:pt idx="83">
                  <c:v>24/6/2022</c:v>
                </c:pt>
                <c:pt idx="84">
                  <c:v>25/6/2022</c:v>
                </c:pt>
                <c:pt idx="85">
                  <c:v>26/6/2022</c:v>
                </c:pt>
                <c:pt idx="86">
                  <c:v>27/6/2022</c:v>
                </c:pt>
                <c:pt idx="87">
                  <c:v>28/6/2022</c:v>
                </c:pt>
                <c:pt idx="88">
                  <c:v>29/6/2022</c:v>
                </c:pt>
              </c:strCache>
            </c:strRef>
          </c:cat>
          <c:val>
            <c:numRef>
              <c:f>'Evolucion Cronologica (ZAR)'!$D$3:$D$92</c:f>
              <c:numCache>
                <c:formatCode>General</c:formatCode>
                <c:ptCount val="89"/>
                <c:pt idx="0">
                  <c:v>33</c:v>
                </c:pt>
                <c:pt idx="2">
                  <c:v>69</c:v>
                </c:pt>
                <c:pt idx="3">
                  <c:v>1</c:v>
                </c:pt>
                <c:pt idx="5">
                  <c:v>1</c:v>
                </c:pt>
                <c:pt idx="6">
                  <c:v>2</c:v>
                </c:pt>
                <c:pt idx="10">
                  <c:v>7</c:v>
                </c:pt>
                <c:pt idx="11">
                  <c:v>4</c:v>
                </c:pt>
                <c:pt idx="12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21</c:v>
                </c:pt>
                <c:pt idx="20">
                  <c:v>2</c:v>
                </c:pt>
                <c:pt idx="24">
                  <c:v>1</c:v>
                </c:pt>
                <c:pt idx="25">
                  <c:v>11</c:v>
                </c:pt>
                <c:pt idx="26">
                  <c:v>2</c:v>
                </c:pt>
                <c:pt idx="27">
                  <c:v>2</c:v>
                </c:pt>
                <c:pt idx="30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8">
                  <c:v>1</c:v>
                </c:pt>
                <c:pt idx="39">
                  <c:v>24</c:v>
                </c:pt>
                <c:pt idx="40">
                  <c:v>15</c:v>
                </c:pt>
                <c:pt idx="41">
                  <c:v>3</c:v>
                </c:pt>
                <c:pt idx="44">
                  <c:v>2</c:v>
                </c:pt>
                <c:pt idx="45">
                  <c:v>16</c:v>
                </c:pt>
                <c:pt idx="46">
                  <c:v>9</c:v>
                </c:pt>
                <c:pt idx="47">
                  <c:v>2</c:v>
                </c:pt>
                <c:pt idx="48">
                  <c:v>6</c:v>
                </c:pt>
                <c:pt idx="54">
                  <c:v>2</c:v>
                </c:pt>
                <c:pt idx="58">
                  <c:v>5</c:v>
                </c:pt>
                <c:pt idx="59">
                  <c:v>60</c:v>
                </c:pt>
                <c:pt idx="60">
                  <c:v>6</c:v>
                </c:pt>
                <c:pt idx="61">
                  <c:v>59</c:v>
                </c:pt>
                <c:pt idx="62">
                  <c:v>42</c:v>
                </c:pt>
                <c:pt idx="63">
                  <c:v>5</c:v>
                </c:pt>
                <c:pt idx="65">
                  <c:v>33</c:v>
                </c:pt>
                <c:pt idx="66">
                  <c:v>27</c:v>
                </c:pt>
                <c:pt idx="68">
                  <c:v>37</c:v>
                </c:pt>
                <c:pt idx="69">
                  <c:v>41</c:v>
                </c:pt>
                <c:pt idx="70">
                  <c:v>1</c:v>
                </c:pt>
                <c:pt idx="72">
                  <c:v>42</c:v>
                </c:pt>
                <c:pt idx="73">
                  <c:v>62</c:v>
                </c:pt>
                <c:pt idx="74">
                  <c:v>163</c:v>
                </c:pt>
                <c:pt idx="75">
                  <c:v>1</c:v>
                </c:pt>
                <c:pt idx="76">
                  <c:v>59</c:v>
                </c:pt>
                <c:pt idx="78">
                  <c:v>37</c:v>
                </c:pt>
                <c:pt idx="79">
                  <c:v>65</c:v>
                </c:pt>
                <c:pt idx="80">
                  <c:v>50</c:v>
                </c:pt>
                <c:pt idx="81">
                  <c:v>6</c:v>
                </c:pt>
                <c:pt idx="82">
                  <c:v>6</c:v>
                </c:pt>
                <c:pt idx="83">
                  <c:v>23</c:v>
                </c:pt>
                <c:pt idx="84">
                  <c:v>1</c:v>
                </c:pt>
                <c:pt idx="86">
                  <c:v>39</c:v>
                </c:pt>
                <c:pt idx="87">
                  <c:v>1</c:v>
                </c:pt>
                <c:pt idx="8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C-441F-8178-4B5178D8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718856"/>
        <c:axId val="303223520"/>
      </c:lineChart>
      <c:catAx>
        <c:axId val="29771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3223520"/>
        <c:crosses val="autoZero"/>
        <c:auto val="1"/>
        <c:lblAlgn val="ctr"/>
        <c:lblOffset val="100"/>
        <c:noMultiLvlLbl val="0"/>
      </c:catAx>
      <c:valAx>
        <c:axId val="30322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9771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</a:t>
            </a:r>
            <a:r>
              <a:rPr lang="en-US" baseline="0"/>
              <a:t> MARCAS PORCENTAJE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5576163375326912"/>
          <c:y val="2.988791639123526E-4"/>
          <c:w val="0.78836959160021003"/>
          <c:h val="0.799789921679538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'Vehiculos que han solicitado'!$B$4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14B4AB7-D4C4-407F-861A-EE56C2F9D44D}" type="CELLRANGE">
                      <a:rPr lang="es-DO"/>
                      <a:pPr/>
                      <a:t>[CELLRANGE]</a:t>
                    </a:fld>
                    <a:endParaRPr lang="es-D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EA0-414A-B409-2143DB6C2D5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ECD21CE-7B2F-4457-B7B2-F3B20335155F}" type="CELLRANGE">
                      <a:rPr lang="es-DO"/>
                      <a:pPr/>
                      <a:t>[CELLRANGE]</a:t>
                    </a:fld>
                    <a:endParaRPr lang="es-D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EA0-414A-B409-2143DB6C2D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4C9069D-8B26-4DC4-BE70-A4E13F80DC3E}" type="CELLRANGE">
                      <a:rPr lang="es-DO"/>
                      <a:pPr/>
                      <a:t>[CELLRANGE]</a:t>
                    </a:fld>
                    <a:endParaRPr lang="es-D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EA0-414A-B409-2143DB6C2D5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BE69BC6-8E8E-4B8F-8C99-6ABC7A27F08D}" type="CELLRANGE">
                      <a:rPr lang="es-DO"/>
                      <a:pPr/>
                      <a:t>[CELLRANGE]</a:t>
                    </a:fld>
                    <a:endParaRPr lang="es-D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EA0-414A-B409-2143DB6C2D5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5BB70CB-6FCA-4CFD-B67A-B19B9E16292D}" type="CELLRANGE">
                      <a:rPr lang="es-DO"/>
                      <a:pPr/>
                      <a:t>[CELLRANGE]</a:t>
                    </a:fld>
                    <a:endParaRPr lang="es-D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EA0-414A-B409-2143DB6C2D5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DA2E34D-202B-44D3-9150-17EB00C268D3}" type="CELLRANGE">
                      <a:rPr lang="es-DO"/>
                      <a:pPr/>
                      <a:t>[CELLRANGE]</a:t>
                    </a:fld>
                    <a:endParaRPr lang="es-D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EA0-414A-B409-2143DB6C2D5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D5ADFB7-C1B2-4C72-8FEA-724AE4FA17A2}" type="CELLRANGE">
                      <a:rPr lang="es-DO"/>
                      <a:pPr/>
                      <a:t>[CELLRANGE]</a:t>
                    </a:fld>
                    <a:endParaRPr lang="es-D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EA0-414A-B409-2143DB6C2D5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2F3A288-3B90-4630-ADF7-A80BF5422851}" type="CELLRANGE">
                      <a:rPr lang="es-DO"/>
                      <a:pPr/>
                      <a:t>[CELLRANGE]</a:t>
                    </a:fld>
                    <a:endParaRPr lang="es-D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EA0-414A-B409-2143DB6C2D5D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FC7DEF-A7D6-4AF6-A898-B53B1A84CB4B}" type="CELLRANGE">
                      <a:rPr lang="en-US"/>
                      <a:pPr>
                        <a:defRPr/>
                      </a:pPr>
                      <a:t>[CELLRANGE]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EA0-414A-B409-2143DB6C2D5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E07AC85-B5ED-4CAB-AE66-83ACFF09FA27}" type="CELLRANGE">
                      <a:rPr lang="en-US"/>
                      <a:pPr/>
                      <a:t>[CELLRANGE]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EA0-414A-B409-2143DB6C2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'Vehiculos que han solicitado'!$A$5:$A$14</c:f>
              <c:strCache>
                <c:ptCount val="10"/>
                <c:pt idx="0">
                  <c:v>FREIGHTLINER</c:v>
                </c:pt>
                <c:pt idx="1">
                  <c:v>MACK</c:v>
                </c:pt>
                <c:pt idx="2">
                  <c:v>INTERNATIONAL</c:v>
                </c:pt>
                <c:pt idx="3">
                  <c:v>VOLVO</c:v>
                </c:pt>
                <c:pt idx="4">
                  <c:v>FREIGHT LINER</c:v>
                </c:pt>
                <c:pt idx="5">
                  <c:v>STERLING</c:v>
                </c:pt>
                <c:pt idx="6">
                  <c:v>KENTWORTH</c:v>
                </c:pt>
                <c:pt idx="7">
                  <c:v>SCANIA</c:v>
                </c:pt>
                <c:pt idx="8">
                  <c:v>WHITE</c:v>
                </c:pt>
                <c:pt idx="9">
                  <c:v>PETERBILT</c:v>
                </c:pt>
              </c:strCache>
            </c:strRef>
          </c:cat>
          <c:val>
            <c:numRef>
              <c:f>'Vehiculos que han solicitado'!$B$5:$B$14</c:f>
              <c:numCache>
                <c:formatCode>General</c:formatCode>
                <c:ptCount val="10"/>
                <c:pt idx="0">
                  <c:v>4943</c:v>
                </c:pt>
                <c:pt idx="1">
                  <c:v>3778</c:v>
                </c:pt>
                <c:pt idx="2">
                  <c:v>2167</c:v>
                </c:pt>
                <c:pt idx="3">
                  <c:v>1473</c:v>
                </c:pt>
                <c:pt idx="4">
                  <c:v>582</c:v>
                </c:pt>
                <c:pt idx="5">
                  <c:v>280</c:v>
                </c:pt>
                <c:pt idx="6">
                  <c:v>178</c:v>
                </c:pt>
                <c:pt idx="7">
                  <c:v>162</c:v>
                </c:pt>
                <c:pt idx="8">
                  <c:v>109</c:v>
                </c:pt>
                <c:pt idx="9">
                  <c:v>105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'Vehiculos que han solicitado'!$C$5:$C$14</c15:f>
                <c15:dlblRangeCache>
                  <c:ptCount val="10"/>
                  <c:pt idx="0">
                    <c:v>34.255</c:v>
                  </c:pt>
                  <c:pt idx="1">
                    <c:v>26.182</c:v>
                  </c:pt>
                  <c:pt idx="2">
                    <c:v>15.017</c:v>
                  </c:pt>
                  <c:pt idx="3">
                    <c:v>10.208</c:v>
                  </c:pt>
                  <c:pt idx="4">
                    <c:v>4.033</c:v>
                  </c:pt>
                  <c:pt idx="5">
                    <c:v>1.940</c:v>
                  </c:pt>
                  <c:pt idx="6">
                    <c:v>1.234</c:v>
                  </c:pt>
                  <c:pt idx="7">
                    <c:v>1.123</c:v>
                  </c:pt>
                  <c:pt idx="8">
                    <c:v>0.755</c:v>
                  </c:pt>
                  <c:pt idx="9">
                    <c:v>0.728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7EA0-414A-B409-2143DB6C2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3427528"/>
        <c:axId val="393424000"/>
      </c:barChart>
      <c:catAx>
        <c:axId val="393427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3424000"/>
        <c:crosses val="autoZero"/>
        <c:auto val="1"/>
        <c:lblAlgn val="ctr"/>
        <c:lblOffset val="100"/>
        <c:noMultiLvlLbl val="0"/>
      </c:catAx>
      <c:valAx>
        <c:axId val="39342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342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'Tamaño de los ejes'!$B$4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B6-4D16-A0C0-9501F534D2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B6-4D16-A0C0-9501F534D2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B6-4D16-A0C0-9501F534D2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B6-4D16-A0C0-9501F534D2E2}"/>
              </c:ext>
            </c:extLst>
          </c:dPt>
          <c:dLbls>
            <c:dLbl>
              <c:idx val="3"/>
              <c:layout>
                <c:manualLayout>
                  <c:x val="0.20082419823162923"/>
                  <c:y val="1.027221200033776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B6-4D16-A0C0-9501F534D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'Tamaño de los ejes'!$A$5:$A$8</c:f>
              <c:strCache>
                <c:ptCount val="4"/>
                <c:pt idx="0">
                  <c:v>Cinco Ejes                                                                                                                                                                                                                                                </c:v>
                </c:pt>
                <c:pt idx="1">
                  <c:v>Cuatro Ejes                                                                                                                                                                                                                                               </c:v>
                </c:pt>
                <c:pt idx="2">
                  <c:v>Seis Ejes                                                                                                                                                                                                                                                 </c:v>
                </c:pt>
                <c:pt idx="3">
                  <c:v>Siete Ejes o mas                                                                                                                                                                                                                                          </c:v>
                </c:pt>
              </c:strCache>
            </c:strRef>
          </c:cat>
          <c:val>
            <c:numRef>
              <c:f>'Tamaño de los ejes'!$B$5:$B$8</c:f>
              <c:numCache>
                <c:formatCode>General</c:formatCode>
                <c:ptCount val="4"/>
                <c:pt idx="0">
                  <c:v>8742</c:v>
                </c:pt>
                <c:pt idx="1">
                  <c:v>4707</c:v>
                </c:pt>
                <c:pt idx="2">
                  <c:v>960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B6-4D16-A0C0-9501F534D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</xdr:row>
      <xdr:rowOff>142874</xdr:rowOff>
    </xdr:from>
    <xdr:to>
      <xdr:col>22</xdr:col>
      <xdr:colOff>352424</xdr:colOff>
      <xdr:row>32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538161</xdr:colOff>
      <xdr:row>2</xdr:row>
      <xdr:rowOff>119061</xdr:rowOff>
    </xdr:from>
    <xdr:to>
      <xdr:col>16</xdr:col>
      <xdr:colOff>485774</xdr:colOff>
      <xdr:row>27</xdr:row>
      <xdr:rowOff>123824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2</xdr:row>
      <xdr:rowOff>90486</xdr:rowOff>
    </xdr:from>
    <xdr:to>
      <xdr:col>13</xdr:col>
      <xdr:colOff>33338</xdr:colOff>
      <xdr:row>18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delgado/AppData/Local/Microsoft/Windows/INetCache/Content.Outlook/2UKUD42W/Estadistica%202%20trimestr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 Perez Ogando" refreshedDate="44774.404228819447" createdVersion="5" refreshedVersion="5" minRefreshableVersion="3" recordCount="150">
  <cacheSource type="worksheet">
    <worksheetSource ref="A4:C154" sheet="EVOLUCION CRONOLOGICA PERMISOS " r:id="rId2"/>
  </cacheSource>
  <cacheFields count="3">
    <cacheField name="FECHA_SOLICITUD" numFmtId="14">
      <sharedItems containsSemiMixedTypes="0" containsNonDate="0" containsDate="1" containsString="0" minDate="2022-04-01T00:00:00" maxDate="2022-06-30T00:00:00" count="89">
        <d v="2022-06-13T00:00:00"/>
        <d v="2022-05-02T00:00:00"/>
        <d v="2022-05-10T00:00:00"/>
        <d v="2022-06-05T00:00:00"/>
        <d v="2022-06-22T00:00:00"/>
        <d v="2022-04-06T00:00:00"/>
        <d v="2022-05-19T00:00:00"/>
        <d v="2022-06-08T00:00:00"/>
        <d v="2022-05-25T00:00:00"/>
        <d v="2022-04-12T00:00:00"/>
        <d v="2022-04-05T00:00:00"/>
        <d v="2022-06-27T00:00:00"/>
        <d v="2022-04-20T00:00:00"/>
        <d v="2022-06-16T00:00:00"/>
        <d v="2022-04-30T00:00:00"/>
        <d v="2022-06-23T00:00:00"/>
        <d v="2022-06-19T00:00:00"/>
        <d v="2022-05-28T00:00:00"/>
        <d v="2022-05-26T00:00:00"/>
        <d v="2022-05-18T00:00:00"/>
        <d v="2022-05-11T00:00:00"/>
        <d v="2022-04-23T00:00:00"/>
        <d v="2022-06-09T00:00:00"/>
        <d v="2022-04-19T00:00:00"/>
        <d v="2022-06-17T00:00:00"/>
        <d v="2022-06-18T00:00:00"/>
        <d v="2022-05-06T00:00:00"/>
        <d v="2022-05-15T00:00:00"/>
        <d v="2022-04-02T00:00:00"/>
        <d v="2022-04-11T00:00:00"/>
        <d v="2022-05-04T00:00:00"/>
        <d v="2022-05-21T00:00:00"/>
        <d v="2022-06-20T00:00:00"/>
        <d v="2022-04-21T00:00:00"/>
        <d v="2022-04-17T00:00:00"/>
        <d v="2022-04-04T00:00:00"/>
        <d v="2022-06-24T00:00:00"/>
        <d v="2022-06-07T00:00:00"/>
        <d v="2022-06-11T00:00:00"/>
        <d v="2022-06-28T00:00:00"/>
        <d v="2022-05-14T00:00:00"/>
        <d v="2022-06-01T00:00:00"/>
        <d v="2022-06-26T00:00:00"/>
        <d v="2022-04-27T00:00:00"/>
        <d v="2022-05-07T00:00:00"/>
        <d v="2022-04-28T00:00:00"/>
        <d v="2022-05-22T00:00:00"/>
        <d v="2022-05-05T00:00:00"/>
        <d v="2022-05-31T00:00:00"/>
        <d v="2022-05-24T00:00:00"/>
        <d v="2022-04-01T00:00:00"/>
        <d v="2022-04-25T00:00:00"/>
        <d v="2022-04-24T00:00:00"/>
        <d v="2022-06-03T00:00:00"/>
        <d v="2022-05-30T00:00:00"/>
        <d v="2022-06-04T00:00:00"/>
        <d v="2022-06-14T00:00:00"/>
        <d v="2022-06-02T00:00:00"/>
        <d v="2022-06-06T00:00:00"/>
        <d v="2022-06-25T00:00:00"/>
        <d v="2022-04-29T00:00:00"/>
        <d v="2022-04-26T00:00:00"/>
        <d v="2022-04-22T00:00:00"/>
        <d v="2022-04-03T00:00:00"/>
        <d v="2022-06-10T00:00:00"/>
        <d v="2022-04-14T00:00:00"/>
        <d v="2022-05-13T00:00:00"/>
        <d v="2022-05-17T00:00:00"/>
        <d v="2022-06-15T00:00:00"/>
        <d v="2022-04-07T00:00:00"/>
        <d v="2022-06-21T00:00:00"/>
        <d v="2022-05-27T00:00:00"/>
        <d v="2022-05-16T00:00:00"/>
        <d v="2022-05-12T00:00:00"/>
        <d v="2022-04-13T00:00:00"/>
        <d v="2022-05-08T00:00:00"/>
        <d v="2022-04-08T00:00:00"/>
        <d v="2022-06-29T00:00:00"/>
        <d v="2022-04-09T00:00:00"/>
        <d v="2022-05-29T00:00:00"/>
        <d v="2022-06-12T00:00:00"/>
        <d v="2022-05-20T00:00:00"/>
        <d v="2022-05-09T00:00:00"/>
        <d v="2022-05-23T00:00:00"/>
        <d v="2022-04-10T00:00:00"/>
        <d v="2022-05-01T00:00:00"/>
        <d v="2022-05-03T00:00:00"/>
        <d v="2022-04-18T00:00:00"/>
        <d v="2022-04-16T00:00:00"/>
      </sharedItems>
    </cacheField>
    <cacheField name="TIPO_PERMISO" numFmtId="0">
      <sharedItems count="3">
        <s v="RECURRENTE"/>
        <s v="PUNTUAL"/>
        <s v="EXTRAPESADO"/>
      </sharedItems>
    </cacheField>
    <cacheField name="Cantidad" numFmtId="0">
      <sharedItems containsSemiMixedTypes="0" containsString="0" containsNumber="1" containsInteger="1" minValue="1" maxValue="3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ichel Perez Ogando" refreshedDate="44774.459346990741" createdVersion="5" refreshedVersion="5" minRefreshableVersion="3" recordCount="37">
  <cacheSource type="worksheet">
    <worksheetSource ref="A3:C40" sheet="Tipo Sector-Movimiento"/>
  </cacheSource>
  <cacheFields count="3">
    <cacheField name="TIPO_SECTOR" numFmtId="0">
      <sharedItems count="8">
        <s v="Salud                    "/>
        <s v="Bebidas                  "/>
        <s v="Industria Manofacturera  "/>
        <s v="Comercio                 "/>
        <s v="Zonas Francas            "/>
        <s v="Alimentos                "/>
        <s v="Construcción             "/>
        <s v="Energía                  "/>
      </sharedItems>
    </cacheField>
    <cacheField name="TIPO_MOVIMIENTO" numFmtId="0">
      <sharedItems count="5">
        <s v="Movimientos internos          "/>
        <s v="Exportación                   "/>
        <s v="Importación                   "/>
        <s v="Distribución urbana           "/>
        <s v="Distribución nacional         "/>
      </sharedItems>
    </cacheField>
    <cacheField name="Cantidad" numFmtId="0">
      <sharedItems containsSemiMixedTypes="0" containsString="0" containsNumber="1" containsInteger="1" minValue="3" maxValue="4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x v="0"/>
    <x v="0"/>
    <n v="42"/>
  </r>
  <r>
    <x v="1"/>
    <x v="1"/>
    <n v="18"/>
  </r>
  <r>
    <x v="2"/>
    <x v="0"/>
    <n v="1"/>
  </r>
  <r>
    <x v="3"/>
    <x v="1"/>
    <n v="23"/>
  </r>
  <r>
    <x v="4"/>
    <x v="1"/>
    <n v="127"/>
  </r>
  <r>
    <x v="5"/>
    <x v="0"/>
    <n v="1"/>
  </r>
  <r>
    <x v="6"/>
    <x v="1"/>
    <n v="187"/>
  </r>
  <r>
    <x v="7"/>
    <x v="1"/>
    <n v="140"/>
  </r>
  <r>
    <x v="8"/>
    <x v="1"/>
    <n v="203"/>
  </r>
  <r>
    <x v="9"/>
    <x v="1"/>
    <n v="243"/>
  </r>
  <r>
    <x v="10"/>
    <x v="1"/>
    <n v="172"/>
  </r>
  <r>
    <x v="11"/>
    <x v="2"/>
    <n v="1"/>
  </r>
  <r>
    <x v="12"/>
    <x v="0"/>
    <n v="2"/>
  </r>
  <r>
    <x v="13"/>
    <x v="0"/>
    <n v="1"/>
  </r>
  <r>
    <x v="14"/>
    <x v="1"/>
    <n v="69"/>
  </r>
  <r>
    <x v="15"/>
    <x v="0"/>
    <n v="6"/>
  </r>
  <r>
    <x v="16"/>
    <x v="1"/>
    <n v="6"/>
  </r>
  <r>
    <x v="17"/>
    <x v="1"/>
    <n v="106"/>
  </r>
  <r>
    <x v="18"/>
    <x v="2"/>
    <n v="1"/>
  </r>
  <r>
    <x v="19"/>
    <x v="0"/>
    <n v="9"/>
  </r>
  <r>
    <x v="20"/>
    <x v="1"/>
    <n v="208"/>
  </r>
  <r>
    <x v="2"/>
    <x v="1"/>
    <n v="146"/>
  </r>
  <r>
    <x v="6"/>
    <x v="0"/>
    <n v="2"/>
  </r>
  <r>
    <x v="21"/>
    <x v="1"/>
    <n v="132"/>
  </r>
  <r>
    <x v="22"/>
    <x v="1"/>
    <n v="186"/>
  </r>
  <r>
    <x v="23"/>
    <x v="0"/>
    <n v="3"/>
  </r>
  <r>
    <x v="24"/>
    <x v="0"/>
    <n v="59"/>
  </r>
  <r>
    <x v="25"/>
    <x v="1"/>
    <n v="92"/>
  </r>
  <r>
    <x v="26"/>
    <x v="1"/>
    <n v="194"/>
  </r>
  <r>
    <x v="27"/>
    <x v="1"/>
    <n v="17"/>
  </r>
  <r>
    <x v="28"/>
    <x v="1"/>
    <n v="100"/>
  </r>
  <r>
    <x v="29"/>
    <x v="1"/>
    <n v="270"/>
  </r>
  <r>
    <x v="30"/>
    <x v="1"/>
    <n v="259"/>
  </r>
  <r>
    <x v="31"/>
    <x v="1"/>
    <n v="88"/>
  </r>
  <r>
    <x v="32"/>
    <x v="1"/>
    <n v="260"/>
  </r>
  <r>
    <x v="33"/>
    <x v="0"/>
    <n v="21"/>
  </r>
  <r>
    <x v="34"/>
    <x v="1"/>
    <n v="12"/>
  </r>
  <r>
    <x v="35"/>
    <x v="0"/>
    <n v="1"/>
  </r>
  <r>
    <x v="36"/>
    <x v="1"/>
    <n v="158"/>
  </r>
  <r>
    <x v="37"/>
    <x v="1"/>
    <n v="147"/>
  </r>
  <r>
    <x v="38"/>
    <x v="0"/>
    <n v="1"/>
  </r>
  <r>
    <x v="39"/>
    <x v="0"/>
    <n v="1"/>
  </r>
  <r>
    <x v="40"/>
    <x v="1"/>
    <n v="85"/>
  </r>
  <r>
    <x v="13"/>
    <x v="2"/>
    <n v="4"/>
  </r>
  <r>
    <x v="41"/>
    <x v="1"/>
    <n v="202"/>
  </r>
  <r>
    <x v="23"/>
    <x v="1"/>
    <n v="208"/>
  </r>
  <r>
    <x v="42"/>
    <x v="1"/>
    <n v="10"/>
  </r>
  <r>
    <x v="22"/>
    <x v="0"/>
    <n v="37"/>
  </r>
  <r>
    <x v="43"/>
    <x v="0"/>
    <n v="11"/>
  </r>
  <r>
    <x v="44"/>
    <x v="1"/>
    <n v="105"/>
  </r>
  <r>
    <x v="45"/>
    <x v="0"/>
    <n v="2"/>
  </r>
  <r>
    <x v="11"/>
    <x v="1"/>
    <n v="213"/>
  </r>
  <r>
    <x v="44"/>
    <x v="0"/>
    <n v="1"/>
  </r>
  <r>
    <x v="46"/>
    <x v="1"/>
    <n v="7"/>
  </r>
  <r>
    <x v="47"/>
    <x v="0"/>
    <n v="2"/>
  </r>
  <r>
    <x v="48"/>
    <x v="1"/>
    <n v="175"/>
  </r>
  <r>
    <x v="24"/>
    <x v="2"/>
    <n v="2"/>
  </r>
  <r>
    <x v="49"/>
    <x v="1"/>
    <n v="169"/>
  </r>
  <r>
    <x v="50"/>
    <x v="0"/>
    <n v="33"/>
  </r>
  <r>
    <x v="51"/>
    <x v="1"/>
    <n v="308"/>
  </r>
  <r>
    <x v="52"/>
    <x v="1"/>
    <n v="9"/>
  </r>
  <r>
    <x v="0"/>
    <x v="1"/>
    <n v="162"/>
  </r>
  <r>
    <x v="53"/>
    <x v="0"/>
    <n v="42"/>
  </r>
  <r>
    <x v="54"/>
    <x v="1"/>
    <n v="237"/>
  </r>
  <r>
    <x v="55"/>
    <x v="0"/>
    <n v="5"/>
  </r>
  <r>
    <x v="56"/>
    <x v="1"/>
    <n v="123"/>
  </r>
  <r>
    <x v="43"/>
    <x v="1"/>
    <n v="250"/>
  </r>
  <r>
    <x v="57"/>
    <x v="1"/>
    <n v="198"/>
  </r>
  <r>
    <x v="41"/>
    <x v="0"/>
    <n v="6"/>
  </r>
  <r>
    <x v="58"/>
    <x v="0"/>
    <n v="33"/>
  </r>
  <r>
    <x v="12"/>
    <x v="1"/>
    <n v="225"/>
  </r>
  <r>
    <x v="59"/>
    <x v="1"/>
    <n v="102"/>
  </r>
  <r>
    <x v="60"/>
    <x v="1"/>
    <n v="197"/>
  </r>
  <r>
    <x v="61"/>
    <x v="0"/>
    <n v="1"/>
  </r>
  <r>
    <x v="62"/>
    <x v="1"/>
    <n v="221"/>
  </r>
  <r>
    <x v="63"/>
    <x v="0"/>
    <n v="69"/>
  </r>
  <r>
    <x v="54"/>
    <x v="0"/>
    <n v="5"/>
  </r>
  <r>
    <x v="53"/>
    <x v="1"/>
    <n v="191"/>
  </r>
  <r>
    <x v="24"/>
    <x v="1"/>
    <n v="241"/>
  </r>
  <r>
    <x v="33"/>
    <x v="1"/>
    <n v="225"/>
  </r>
  <r>
    <x v="29"/>
    <x v="0"/>
    <n v="7"/>
  </r>
  <r>
    <x v="37"/>
    <x v="0"/>
    <n v="27"/>
  </r>
  <r>
    <x v="64"/>
    <x v="1"/>
    <n v="151"/>
  </r>
  <r>
    <x v="65"/>
    <x v="1"/>
    <n v="47"/>
  </r>
  <r>
    <x v="45"/>
    <x v="1"/>
    <n v="199"/>
  </r>
  <r>
    <x v="48"/>
    <x v="0"/>
    <n v="60"/>
  </r>
  <r>
    <x v="56"/>
    <x v="0"/>
    <n v="62"/>
  </r>
  <r>
    <x v="5"/>
    <x v="1"/>
    <n v="243"/>
  </r>
  <r>
    <x v="66"/>
    <x v="1"/>
    <n v="160"/>
  </r>
  <r>
    <x v="67"/>
    <x v="0"/>
    <n v="16"/>
  </r>
  <r>
    <x v="4"/>
    <x v="0"/>
    <n v="6"/>
  </r>
  <r>
    <x v="68"/>
    <x v="2"/>
    <n v="13"/>
  </r>
  <r>
    <x v="69"/>
    <x v="1"/>
    <n v="245"/>
  </r>
  <r>
    <x v="70"/>
    <x v="0"/>
    <n v="50"/>
  </r>
  <r>
    <x v="71"/>
    <x v="1"/>
    <n v="188"/>
  </r>
  <r>
    <x v="18"/>
    <x v="1"/>
    <n v="102"/>
  </r>
  <r>
    <x v="1"/>
    <x v="0"/>
    <n v="4"/>
  </r>
  <r>
    <x v="72"/>
    <x v="0"/>
    <n v="2"/>
  </r>
  <r>
    <x v="73"/>
    <x v="1"/>
    <n v="223"/>
  </r>
  <r>
    <x v="74"/>
    <x v="1"/>
    <n v="229"/>
  </r>
  <r>
    <x v="68"/>
    <x v="0"/>
    <n v="163"/>
  </r>
  <r>
    <x v="38"/>
    <x v="1"/>
    <n v="55"/>
  </r>
  <r>
    <x v="13"/>
    <x v="1"/>
    <n v="13"/>
  </r>
  <r>
    <x v="9"/>
    <x v="0"/>
    <n v="4"/>
  </r>
  <r>
    <x v="36"/>
    <x v="0"/>
    <n v="23"/>
  </r>
  <r>
    <x v="75"/>
    <x v="1"/>
    <n v="12"/>
  </r>
  <r>
    <x v="67"/>
    <x v="1"/>
    <n v="155"/>
  </r>
  <r>
    <x v="73"/>
    <x v="0"/>
    <n v="15"/>
  </r>
  <r>
    <x v="35"/>
    <x v="1"/>
    <n v="233"/>
  </r>
  <r>
    <x v="32"/>
    <x v="0"/>
    <n v="65"/>
  </r>
  <r>
    <x v="76"/>
    <x v="1"/>
    <n v="216"/>
  </r>
  <r>
    <x v="16"/>
    <x v="0"/>
    <n v="37"/>
  </r>
  <r>
    <x v="77"/>
    <x v="1"/>
    <n v="178"/>
  </r>
  <r>
    <x v="78"/>
    <x v="1"/>
    <n v="107"/>
  </r>
  <r>
    <x v="61"/>
    <x v="1"/>
    <n v="193"/>
  </r>
  <r>
    <x v="68"/>
    <x v="1"/>
    <n v="109"/>
  </r>
  <r>
    <x v="79"/>
    <x v="1"/>
    <n v="7"/>
  </r>
  <r>
    <x v="57"/>
    <x v="0"/>
    <n v="59"/>
  </r>
  <r>
    <x v="74"/>
    <x v="0"/>
    <n v="1"/>
  </r>
  <r>
    <x v="80"/>
    <x v="1"/>
    <n v="10"/>
  </r>
  <r>
    <x v="15"/>
    <x v="1"/>
    <n v="196"/>
  </r>
  <r>
    <x v="50"/>
    <x v="1"/>
    <n v="204"/>
  </r>
  <r>
    <x v="11"/>
    <x v="0"/>
    <n v="39"/>
  </r>
  <r>
    <x v="55"/>
    <x v="1"/>
    <n v="99"/>
  </r>
  <r>
    <x v="81"/>
    <x v="1"/>
    <n v="185"/>
  </r>
  <r>
    <x v="77"/>
    <x v="0"/>
    <n v="2"/>
  </r>
  <r>
    <x v="19"/>
    <x v="1"/>
    <n v="180"/>
  </r>
  <r>
    <x v="47"/>
    <x v="1"/>
    <n v="216"/>
  </r>
  <r>
    <x v="20"/>
    <x v="0"/>
    <n v="24"/>
  </r>
  <r>
    <x v="66"/>
    <x v="0"/>
    <n v="3"/>
  </r>
  <r>
    <x v="39"/>
    <x v="1"/>
    <n v="148"/>
  </r>
  <r>
    <x v="72"/>
    <x v="1"/>
    <n v="163"/>
  </r>
  <r>
    <x v="26"/>
    <x v="0"/>
    <n v="1"/>
  </r>
  <r>
    <x v="81"/>
    <x v="0"/>
    <n v="6"/>
  </r>
  <r>
    <x v="82"/>
    <x v="1"/>
    <n v="284"/>
  </r>
  <r>
    <x v="83"/>
    <x v="1"/>
    <n v="206"/>
  </r>
  <r>
    <x v="60"/>
    <x v="0"/>
    <n v="2"/>
  </r>
  <r>
    <x v="59"/>
    <x v="0"/>
    <n v="1"/>
  </r>
  <r>
    <x v="84"/>
    <x v="1"/>
    <n v="18"/>
  </r>
  <r>
    <x v="63"/>
    <x v="1"/>
    <n v="3"/>
  </r>
  <r>
    <x v="64"/>
    <x v="0"/>
    <n v="41"/>
  </r>
  <r>
    <x v="58"/>
    <x v="1"/>
    <n v="193"/>
  </r>
  <r>
    <x v="69"/>
    <x v="0"/>
    <n v="2"/>
  </r>
  <r>
    <x v="85"/>
    <x v="1"/>
    <n v="2"/>
  </r>
  <r>
    <x v="18"/>
    <x v="0"/>
    <n v="2"/>
  </r>
  <r>
    <x v="86"/>
    <x v="1"/>
    <n v="268"/>
  </r>
  <r>
    <x v="87"/>
    <x v="1"/>
    <n v="268"/>
  </r>
  <r>
    <x v="62"/>
    <x v="0"/>
    <n v="2"/>
  </r>
  <r>
    <x v="88"/>
    <x v="1"/>
    <n v="2"/>
  </r>
  <r>
    <x v="70"/>
    <x v="1"/>
    <n v="15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  <x v="0"/>
    <n v="3"/>
  </r>
  <r>
    <x v="0"/>
    <x v="1"/>
    <n v="46"/>
  </r>
  <r>
    <x v="1"/>
    <x v="2"/>
    <n v="32"/>
  </r>
  <r>
    <x v="1"/>
    <x v="3"/>
    <n v="65"/>
  </r>
  <r>
    <x v="2"/>
    <x v="1"/>
    <n v="79"/>
  </r>
  <r>
    <x v="2"/>
    <x v="4"/>
    <n v="85"/>
  </r>
  <r>
    <x v="3"/>
    <x v="3"/>
    <n v="2673"/>
  </r>
  <r>
    <x v="4"/>
    <x v="4"/>
    <n v="263"/>
  </r>
  <r>
    <x v="5"/>
    <x v="0"/>
    <n v="58"/>
  </r>
  <r>
    <x v="6"/>
    <x v="2"/>
    <n v="118"/>
  </r>
  <r>
    <x v="3"/>
    <x v="0"/>
    <n v="77"/>
  </r>
  <r>
    <x v="1"/>
    <x v="4"/>
    <n v="61"/>
  </r>
  <r>
    <x v="7"/>
    <x v="3"/>
    <n v="84"/>
  </r>
  <r>
    <x v="5"/>
    <x v="1"/>
    <n v="70"/>
  </r>
  <r>
    <x v="0"/>
    <x v="2"/>
    <n v="272"/>
  </r>
  <r>
    <x v="4"/>
    <x v="1"/>
    <n v="464"/>
  </r>
  <r>
    <x v="3"/>
    <x v="2"/>
    <n v="4006"/>
  </r>
  <r>
    <x v="3"/>
    <x v="1"/>
    <n v="333"/>
  </r>
  <r>
    <x v="6"/>
    <x v="1"/>
    <n v="7"/>
  </r>
  <r>
    <x v="7"/>
    <x v="2"/>
    <n v="18"/>
  </r>
  <r>
    <x v="4"/>
    <x v="2"/>
    <n v="103"/>
  </r>
  <r>
    <x v="5"/>
    <x v="4"/>
    <n v="172"/>
  </r>
  <r>
    <x v="7"/>
    <x v="4"/>
    <n v="11"/>
  </r>
  <r>
    <x v="7"/>
    <x v="0"/>
    <n v="5"/>
  </r>
  <r>
    <x v="2"/>
    <x v="0"/>
    <n v="22"/>
  </r>
  <r>
    <x v="4"/>
    <x v="0"/>
    <n v="5"/>
  </r>
  <r>
    <x v="5"/>
    <x v="3"/>
    <n v="918"/>
  </r>
  <r>
    <x v="6"/>
    <x v="0"/>
    <n v="166"/>
  </r>
  <r>
    <x v="6"/>
    <x v="4"/>
    <n v="323"/>
  </r>
  <r>
    <x v="0"/>
    <x v="4"/>
    <n v="34"/>
  </r>
  <r>
    <x v="5"/>
    <x v="2"/>
    <n v="146"/>
  </r>
  <r>
    <x v="3"/>
    <x v="4"/>
    <n v="82"/>
  </r>
  <r>
    <x v="2"/>
    <x v="3"/>
    <n v="434"/>
  </r>
  <r>
    <x v="2"/>
    <x v="2"/>
    <n v="720"/>
  </r>
  <r>
    <x v="6"/>
    <x v="3"/>
    <n v="854"/>
  </r>
  <r>
    <x v="0"/>
    <x v="3"/>
    <n v="1531"/>
  </r>
  <r>
    <x v="4"/>
    <x v="3"/>
    <n v="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5">
  <location ref="A1:E92" firstHeaderRow="1" firstDataRow="2" firstDataCol="1"/>
  <pivotFields count="3">
    <pivotField axis="axisRow" numFmtId="14" showAll="0">
      <items count="90">
        <item x="50"/>
        <item x="28"/>
        <item x="63"/>
        <item x="35"/>
        <item x="10"/>
        <item x="5"/>
        <item x="69"/>
        <item x="76"/>
        <item x="78"/>
        <item x="84"/>
        <item x="29"/>
        <item x="9"/>
        <item x="74"/>
        <item x="65"/>
        <item x="88"/>
        <item x="34"/>
        <item x="87"/>
        <item x="23"/>
        <item x="12"/>
        <item x="33"/>
        <item x="62"/>
        <item x="21"/>
        <item x="52"/>
        <item x="51"/>
        <item x="61"/>
        <item x="43"/>
        <item x="45"/>
        <item x="60"/>
        <item x="14"/>
        <item x="85"/>
        <item x="1"/>
        <item x="86"/>
        <item x="30"/>
        <item x="47"/>
        <item x="26"/>
        <item x="44"/>
        <item x="75"/>
        <item x="82"/>
        <item x="2"/>
        <item x="20"/>
        <item x="73"/>
        <item x="66"/>
        <item x="40"/>
        <item x="27"/>
        <item x="72"/>
        <item x="67"/>
        <item x="19"/>
        <item x="6"/>
        <item x="81"/>
        <item x="31"/>
        <item x="46"/>
        <item x="83"/>
        <item x="49"/>
        <item x="8"/>
        <item x="18"/>
        <item x="71"/>
        <item x="17"/>
        <item x="79"/>
        <item x="54"/>
        <item x="48"/>
        <item x="41"/>
        <item x="57"/>
        <item x="53"/>
        <item x="55"/>
        <item x="3"/>
        <item x="58"/>
        <item x="37"/>
        <item x="7"/>
        <item x="22"/>
        <item x="64"/>
        <item x="38"/>
        <item x="80"/>
        <item x="0"/>
        <item x="56"/>
        <item x="68"/>
        <item x="13"/>
        <item x="24"/>
        <item x="25"/>
        <item x="16"/>
        <item x="32"/>
        <item x="70"/>
        <item x="4"/>
        <item x="15"/>
        <item x="36"/>
        <item x="59"/>
        <item x="42"/>
        <item x="11"/>
        <item x="39"/>
        <item x="77"/>
        <item t="default"/>
      </items>
    </pivotField>
    <pivotField axis="axisCol" showAll="0">
      <items count="4">
        <item x="2"/>
        <item x="1"/>
        <item x="0"/>
        <item t="default"/>
      </items>
    </pivotField>
    <pivotField dataField="1" showAll="0"/>
  </pivotFields>
  <rowFields count="1">
    <field x="0"/>
  </rowFields>
  <rowItems count="9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Cantidad" fld="2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grandTotalCaption="Total General" updatedVersion="5" minRefreshableVersion="3" useAutoFormatting="1" itemPrintTitles="1" createdVersion="5" indent="0" outline="1" outlineData="1" multipleFieldFilters="0" rowHeaderCaption="SECTOR/MOVIMIENTO" colHeaderCaption=" ">
  <location ref="A3:G13" firstHeaderRow="1" firstDataRow="2" firstDataCol="1"/>
  <pivotFields count="3">
    <pivotField axis="axisRow" showAll="0">
      <items count="9">
        <item x="5"/>
        <item x="1"/>
        <item x="3"/>
        <item x="6"/>
        <item x="7"/>
        <item x="2"/>
        <item x="0"/>
        <item x="4"/>
        <item t="default"/>
      </items>
    </pivotField>
    <pivotField axis="axisCol" showAll="0">
      <items count="6">
        <item x="4"/>
        <item x="3"/>
        <item x="1"/>
        <item x="2"/>
        <item x="0"/>
        <item t="default"/>
      </items>
    </pivotField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ECTOR/MOVIMIENTO" fld="2" baseField="0" baseItem="0"/>
  </dataFields>
  <formats count="2">
    <format dxfId="1">
      <pivotArea dataOnly="0" labelOnly="1" fieldPosition="0">
        <references count="1">
          <reference field="1" count="1">
            <x v="4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3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1" max="1" width="72.85546875" bestFit="1" customWidth="1"/>
    <col min="2" max="2" width="12.5703125" bestFit="1" customWidth="1"/>
  </cols>
  <sheetData>
    <row r="1" spans="1:2" x14ac:dyDescent="0.25">
      <c r="A1" s="15" t="s">
        <v>159</v>
      </c>
    </row>
    <row r="5" spans="1:2" x14ac:dyDescent="0.25">
      <c r="A5" s="5" t="s">
        <v>129</v>
      </c>
    </row>
    <row r="7" spans="1:2" x14ac:dyDescent="0.25">
      <c r="A7" s="1" t="s">
        <v>0</v>
      </c>
      <c r="B7" s="31" t="s">
        <v>1</v>
      </c>
    </row>
    <row r="8" spans="1:2" x14ac:dyDescent="0.25">
      <c r="A8" s="1" t="s">
        <v>2</v>
      </c>
      <c r="B8" s="1">
        <v>7865</v>
      </c>
    </row>
    <row r="9" spans="1:2" x14ac:dyDescent="0.25">
      <c r="A9" s="1" t="s">
        <v>3</v>
      </c>
      <c r="B9" s="1">
        <v>1514</v>
      </c>
    </row>
    <row r="10" spans="1:2" x14ac:dyDescent="0.25">
      <c r="A10" s="1" t="s">
        <v>4</v>
      </c>
      <c r="B10" s="1">
        <v>1</v>
      </c>
    </row>
    <row r="11" spans="1:2" x14ac:dyDescent="0.25">
      <c r="A11" s="1" t="s">
        <v>5</v>
      </c>
      <c r="B11" s="1">
        <v>76</v>
      </c>
    </row>
    <row r="12" spans="1:2" x14ac:dyDescent="0.25">
      <c r="A12" s="1" t="s">
        <v>6</v>
      </c>
      <c r="B12" s="1">
        <v>1013</v>
      </c>
    </row>
    <row r="13" spans="1:2" x14ac:dyDescent="0.25">
      <c r="A13" s="1" t="s">
        <v>7</v>
      </c>
      <c r="B13" s="1">
        <v>333</v>
      </c>
    </row>
    <row r="14" spans="1:2" x14ac:dyDescent="0.25">
      <c r="A14" s="1" t="s">
        <v>8</v>
      </c>
      <c r="B14" s="1">
        <v>44</v>
      </c>
    </row>
    <row r="15" spans="1:2" x14ac:dyDescent="0.25">
      <c r="A15" s="1" t="s">
        <v>9</v>
      </c>
      <c r="B15" s="1">
        <v>244</v>
      </c>
    </row>
    <row r="16" spans="1:2" x14ac:dyDescent="0.25">
      <c r="A16" s="1" t="s">
        <v>10</v>
      </c>
      <c r="B16" s="1">
        <v>919</v>
      </c>
    </row>
    <row r="17" spans="1:2" x14ac:dyDescent="0.25">
      <c r="A17" s="1" t="s">
        <v>11</v>
      </c>
      <c r="B17" s="1">
        <v>3</v>
      </c>
    </row>
    <row r="18" spans="1:2" x14ac:dyDescent="0.25">
      <c r="A18" s="1" t="s">
        <v>12</v>
      </c>
      <c r="B18" s="1">
        <v>339</v>
      </c>
    </row>
    <row r="20" spans="1:2" x14ac:dyDescent="0.25">
      <c r="A20" t="s">
        <v>140</v>
      </c>
      <c r="B20" s="14">
        <f>SUM(B8:B19)</f>
        <v>12351</v>
      </c>
    </row>
    <row r="23" spans="1:2" x14ac:dyDescent="0.25">
      <c r="A23" s="4" t="s">
        <v>130</v>
      </c>
    </row>
    <row r="26" spans="1:2" x14ac:dyDescent="0.25">
      <c r="A26" s="1" t="s">
        <v>13</v>
      </c>
      <c r="B26" s="31" t="s">
        <v>1</v>
      </c>
    </row>
    <row r="27" spans="1:2" x14ac:dyDescent="0.25">
      <c r="A27" s="1" t="s">
        <v>14</v>
      </c>
      <c r="B27" s="1">
        <v>2757</v>
      </c>
    </row>
    <row r="28" spans="1:2" x14ac:dyDescent="0.25">
      <c r="A28" s="1" t="s">
        <v>15</v>
      </c>
      <c r="B28" s="1">
        <v>1815</v>
      </c>
    </row>
    <row r="29" spans="1:2" x14ac:dyDescent="0.25">
      <c r="A29" s="1" t="s">
        <v>16</v>
      </c>
      <c r="B29" s="1">
        <v>1435</v>
      </c>
    </row>
    <row r="30" spans="1:2" x14ac:dyDescent="0.25">
      <c r="A30" s="1" t="s">
        <v>17</v>
      </c>
      <c r="B30" s="1">
        <v>1132</v>
      </c>
    </row>
    <row r="31" spans="1:2" x14ac:dyDescent="0.25">
      <c r="A31" s="1" t="s">
        <v>18</v>
      </c>
      <c r="B31" s="1">
        <v>1039</v>
      </c>
    </row>
    <row r="32" spans="1:2" x14ac:dyDescent="0.25">
      <c r="A32" s="1" t="s">
        <v>19</v>
      </c>
      <c r="B32" s="1">
        <v>913</v>
      </c>
    </row>
    <row r="33" spans="1:2" x14ac:dyDescent="0.25">
      <c r="A33" s="1" t="s">
        <v>20</v>
      </c>
      <c r="B33" s="1">
        <v>697</v>
      </c>
    </row>
    <row r="34" spans="1:2" x14ac:dyDescent="0.25">
      <c r="A34" s="1" t="s">
        <v>21</v>
      </c>
      <c r="B34" s="1">
        <v>558</v>
      </c>
    </row>
    <row r="35" spans="1:2" x14ac:dyDescent="0.25">
      <c r="A35" s="1" t="s">
        <v>22</v>
      </c>
      <c r="B35" s="1">
        <v>346</v>
      </c>
    </row>
    <row r="36" spans="1:2" x14ac:dyDescent="0.25">
      <c r="A36" s="1" t="s">
        <v>23</v>
      </c>
      <c r="B36" s="1">
        <v>235</v>
      </c>
    </row>
    <row r="37" spans="1:2" x14ac:dyDescent="0.25">
      <c r="A37" s="1" t="s">
        <v>24</v>
      </c>
      <c r="B37" s="1">
        <v>187</v>
      </c>
    </row>
    <row r="38" spans="1:2" x14ac:dyDescent="0.25">
      <c r="A38" s="1" t="s">
        <v>25</v>
      </c>
      <c r="B38" s="1">
        <v>126</v>
      </c>
    </row>
    <row r="39" spans="1:2" x14ac:dyDescent="0.25">
      <c r="A39" s="1" t="s">
        <v>26</v>
      </c>
      <c r="B39" s="1">
        <v>99</v>
      </c>
    </row>
    <row r="40" spans="1:2" x14ac:dyDescent="0.25">
      <c r="A40" s="1" t="s">
        <v>27</v>
      </c>
      <c r="B40" s="1">
        <v>83</v>
      </c>
    </row>
    <row r="41" spans="1:2" x14ac:dyDescent="0.25">
      <c r="A41" s="1" t="s">
        <v>28</v>
      </c>
      <c r="B41" s="1">
        <v>68</v>
      </c>
    </row>
    <row r="42" spans="1:2" x14ac:dyDescent="0.25">
      <c r="A42" s="1" t="s">
        <v>29</v>
      </c>
      <c r="B42" s="1">
        <v>64</v>
      </c>
    </row>
    <row r="43" spans="1:2" x14ac:dyDescent="0.25">
      <c r="A43" s="1" t="s">
        <v>30</v>
      </c>
      <c r="B43" s="1">
        <v>55</v>
      </c>
    </row>
    <row r="44" spans="1:2" x14ac:dyDescent="0.25">
      <c r="A44" s="1" t="s">
        <v>31</v>
      </c>
      <c r="B44" s="1">
        <v>55</v>
      </c>
    </row>
    <row r="45" spans="1:2" x14ac:dyDescent="0.25">
      <c r="A45" s="1" t="s">
        <v>32</v>
      </c>
      <c r="B45" s="1">
        <v>49</v>
      </c>
    </row>
    <row r="46" spans="1:2" x14ac:dyDescent="0.25">
      <c r="A46" s="1" t="s">
        <v>33</v>
      </c>
      <c r="B46" s="1">
        <v>47</v>
      </c>
    </row>
    <row r="47" spans="1:2" x14ac:dyDescent="0.25">
      <c r="A47" s="1" t="s">
        <v>34</v>
      </c>
      <c r="B47" s="1">
        <v>40</v>
      </c>
    </row>
    <row r="48" spans="1:2" x14ac:dyDescent="0.25">
      <c r="A48" s="1" t="s">
        <v>35</v>
      </c>
      <c r="B48" s="1">
        <v>36</v>
      </c>
    </row>
    <row r="49" spans="1:2" x14ac:dyDescent="0.25">
      <c r="A49" s="1" t="s">
        <v>36</v>
      </c>
      <c r="B49" s="1">
        <v>36</v>
      </c>
    </row>
    <row r="50" spans="1:2" x14ac:dyDescent="0.25">
      <c r="A50" s="1" t="s">
        <v>37</v>
      </c>
      <c r="B50" s="1">
        <v>33</v>
      </c>
    </row>
    <row r="51" spans="1:2" x14ac:dyDescent="0.25">
      <c r="A51" s="1" t="s">
        <v>38</v>
      </c>
      <c r="B51" s="1">
        <v>33</v>
      </c>
    </row>
    <row r="52" spans="1:2" x14ac:dyDescent="0.25">
      <c r="A52" s="1" t="s">
        <v>39</v>
      </c>
      <c r="B52" s="1">
        <v>32</v>
      </c>
    </row>
    <row r="53" spans="1:2" x14ac:dyDescent="0.25">
      <c r="A53" s="1" t="s">
        <v>40</v>
      </c>
      <c r="B53" s="1">
        <v>26</v>
      </c>
    </row>
    <row r="54" spans="1:2" x14ac:dyDescent="0.25">
      <c r="A54" s="1" t="s">
        <v>41</v>
      </c>
      <c r="B54" s="1">
        <v>22</v>
      </c>
    </row>
    <row r="55" spans="1:2" x14ac:dyDescent="0.25">
      <c r="A55" s="1" t="s">
        <v>42</v>
      </c>
      <c r="B55" s="1">
        <v>19</v>
      </c>
    </row>
    <row r="56" spans="1:2" x14ac:dyDescent="0.25">
      <c r="A56" s="1" t="s">
        <v>43</v>
      </c>
      <c r="B56" s="1">
        <v>19</v>
      </c>
    </row>
    <row r="57" spans="1:2" x14ac:dyDescent="0.25">
      <c r="A57" s="1" t="s">
        <v>44</v>
      </c>
      <c r="B57" s="1">
        <v>14</v>
      </c>
    </row>
    <row r="58" spans="1:2" x14ac:dyDescent="0.25">
      <c r="A58" s="1" t="s">
        <v>45</v>
      </c>
      <c r="B58" s="1">
        <v>13</v>
      </c>
    </row>
    <row r="59" spans="1:2" x14ac:dyDescent="0.25">
      <c r="A59" s="1" t="s">
        <v>46</v>
      </c>
      <c r="B59" s="1">
        <v>13</v>
      </c>
    </row>
    <row r="60" spans="1:2" x14ac:dyDescent="0.25">
      <c r="A60" s="1" t="s">
        <v>47</v>
      </c>
      <c r="B60" s="1">
        <v>12</v>
      </c>
    </row>
    <row r="61" spans="1:2" x14ac:dyDescent="0.25">
      <c r="A61" s="1" t="s">
        <v>48</v>
      </c>
      <c r="B61" s="1">
        <v>12</v>
      </c>
    </row>
    <row r="62" spans="1:2" x14ac:dyDescent="0.25">
      <c r="A62" s="1" t="s">
        <v>49</v>
      </c>
      <c r="B62" s="1">
        <v>11</v>
      </c>
    </row>
    <row r="63" spans="1:2" x14ac:dyDescent="0.25">
      <c r="A63" s="1" t="s">
        <v>50</v>
      </c>
      <c r="B63" s="1">
        <v>10</v>
      </c>
    </row>
    <row r="64" spans="1:2" x14ac:dyDescent="0.25">
      <c r="A64" s="1" t="s">
        <v>51</v>
      </c>
      <c r="B64" s="1">
        <v>10</v>
      </c>
    </row>
    <row r="65" spans="1:2" x14ac:dyDescent="0.25">
      <c r="A65" s="1" t="s">
        <v>52</v>
      </c>
      <c r="B65" s="1">
        <v>9</v>
      </c>
    </row>
    <row r="66" spans="1:2" x14ac:dyDescent="0.25">
      <c r="A66" s="1" t="s">
        <v>53</v>
      </c>
      <c r="B66" s="1">
        <v>9</v>
      </c>
    </row>
    <row r="67" spans="1:2" x14ac:dyDescent="0.25">
      <c r="A67" s="1" t="s">
        <v>54</v>
      </c>
      <c r="B67" s="1">
        <v>8</v>
      </c>
    </row>
    <row r="68" spans="1:2" x14ac:dyDescent="0.25">
      <c r="A68" s="1" t="s">
        <v>55</v>
      </c>
      <c r="B68" s="1">
        <v>7</v>
      </c>
    </row>
    <row r="69" spans="1:2" x14ac:dyDescent="0.25">
      <c r="A69" s="1" t="s">
        <v>56</v>
      </c>
      <c r="B69" s="1">
        <v>7</v>
      </c>
    </row>
    <row r="70" spans="1:2" x14ac:dyDescent="0.25">
      <c r="A70" s="1" t="s">
        <v>57</v>
      </c>
      <c r="B70" s="1">
        <v>6</v>
      </c>
    </row>
    <row r="71" spans="1:2" x14ac:dyDescent="0.25">
      <c r="A71" s="1" t="s">
        <v>58</v>
      </c>
      <c r="B71" s="1">
        <v>6</v>
      </c>
    </row>
    <row r="72" spans="1:2" x14ac:dyDescent="0.25">
      <c r="A72" s="1" t="s">
        <v>59</v>
      </c>
      <c r="B72" s="1">
        <v>5</v>
      </c>
    </row>
    <row r="73" spans="1:2" x14ac:dyDescent="0.25">
      <c r="A73" s="1" t="s">
        <v>60</v>
      </c>
      <c r="B73" s="1">
        <v>5</v>
      </c>
    </row>
    <row r="74" spans="1:2" x14ac:dyDescent="0.25">
      <c r="A74" s="1" t="s">
        <v>61</v>
      </c>
      <c r="B74" s="1">
        <v>5</v>
      </c>
    </row>
    <row r="75" spans="1:2" x14ac:dyDescent="0.25">
      <c r="A75" s="1" t="s">
        <v>62</v>
      </c>
      <c r="B75" s="1">
        <v>5</v>
      </c>
    </row>
    <row r="76" spans="1:2" x14ac:dyDescent="0.25">
      <c r="A76" s="1" t="s">
        <v>63</v>
      </c>
      <c r="B76" s="1">
        <v>4</v>
      </c>
    </row>
    <row r="77" spans="1:2" x14ac:dyDescent="0.25">
      <c r="A77" s="1" t="s">
        <v>64</v>
      </c>
      <c r="B77" s="1">
        <v>4</v>
      </c>
    </row>
    <row r="78" spans="1:2" x14ac:dyDescent="0.25">
      <c r="A78" s="1" t="s">
        <v>65</v>
      </c>
      <c r="B78" s="1">
        <v>4</v>
      </c>
    </row>
    <row r="79" spans="1:2" x14ac:dyDescent="0.25">
      <c r="A79" s="1" t="s">
        <v>66</v>
      </c>
      <c r="B79" s="1">
        <v>4</v>
      </c>
    </row>
    <row r="80" spans="1:2" x14ac:dyDescent="0.25">
      <c r="A80" s="1" t="s">
        <v>67</v>
      </c>
      <c r="B80" s="1">
        <v>4</v>
      </c>
    </row>
    <row r="81" spans="1:2" x14ac:dyDescent="0.25">
      <c r="A81" s="1" t="s">
        <v>68</v>
      </c>
      <c r="B81" s="1">
        <v>4</v>
      </c>
    </row>
    <row r="82" spans="1:2" x14ac:dyDescent="0.25">
      <c r="A82" s="1" t="s">
        <v>69</v>
      </c>
      <c r="B82" s="1">
        <v>4</v>
      </c>
    </row>
    <row r="83" spans="1:2" x14ac:dyDescent="0.25">
      <c r="A83" s="1" t="s">
        <v>70</v>
      </c>
      <c r="B83" s="1">
        <v>4</v>
      </c>
    </row>
    <row r="84" spans="1:2" x14ac:dyDescent="0.25">
      <c r="A84" s="1" t="s">
        <v>71</v>
      </c>
      <c r="B84" s="1">
        <v>4</v>
      </c>
    </row>
    <row r="85" spans="1:2" x14ac:dyDescent="0.25">
      <c r="A85" s="1" t="s">
        <v>72</v>
      </c>
      <c r="B85" s="1">
        <v>4</v>
      </c>
    </row>
    <row r="86" spans="1:2" x14ac:dyDescent="0.25">
      <c r="A86" s="1" t="s">
        <v>73</v>
      </c>
      <c r="B86" s="1">
        <v>4</v>
      </c>
    </row>
    <row r="87" spans="1:2" x14ac:dyDescent="0.25">
      <c r="A87" s="1" t="s">
        <v>74</v>
      </c>
      <c r="B87" s="1">
        <v>4</v>
      </c>
    </row>
    <row r="88" spans="1:2" x14ac:dyDescent="0.25">
      <c r="A88" s="1" t="s">
        <v>75</v>
      </c>
      <c r="B88" s="1">
        <v>3</v>
      </c>
    </row>
    <row r="89" spans="1:2" x14ac:dyDescent="0.25">
      <c r="A89" s="1" t="s">
        <v>76</v>
      </c>
      <c r="B89" s="1">
        <v>3</v>
      </c>
    </row>
    <row r="90" spans="1:2" x14ac:dyDescent="0.25">
      <c r="A90" s="1" t="s">
        <v>77</v>
      </c>
      <c r="B90" s="1">
        <v>3</v>
      </c>
    </row>
    <row r="91" spans="1:2" x14ac:dyDescent="0.25">
      <c r="A91" s="1" t="s">
        <v>78</v>
      </c>
      <c r="B91" s="1">
        <v>3</v>
      </c>
    </row>
    <row r="92" spans="1:2" x14ac:dyDescent="0.25">
      <c r="A92" s="1" t="s">
        <v>79</v>
      </c>
      <c r="B92" s="1">
        <v>3</v>
      </c>
    </row>
    <row r="93" spans="1:2" x14ac:dyDescent="0.25">
      <c r="A93" s="1" t="s">
        <v>80</v>
      </c>
      <c r="B93" s="1">
        <v>3</v>
      </c>
    </row>
    <row r="94" spans="1:2" x14ac:dyDescent="0.25">
      <c r="A94" s="1" t="s">
        <v>81</v>
      </c>
      <c r="B94" s="1">
        <v>3</v>
      </c>
    </row>
    <row r="95" spans="1:2" x14ac:dyDescent="0.25">
      <c r="A95" s="1" t="s">
        <v>82</v>
      </c>
      <c r="B95" s="1">
        <v>2</v>
      </c>
    </row>
    <row r="96" spans="1:2" x14ac:dyDescent="0.25">
      <c r="A96" s="1" t="s">
        <v>83</v>
      </c>
      <c r="B96" s="1">
        <v>2</v>
      </c>
    </row>
    <row r="97" spans="1:2" x14ac:dyDescent="0.25">
      <c r="A97" s="1" t="s">
        <v>84</v>
      </c>
      <c r="B97" s="1">
        <v>2</v>
      </c>
    </row>
    <row r="98" spans="1:2" x14ac:dyDescent="0.25">
      <c r="A98" s="1" t="s">
        <v>85</v>
      </c>
      <c r="B98" s="1">
        <v>2</v>
      </c>
    </row>
    <row r="99" spans="1:2" x14ac:dyDescent="0.25">
      <c r="A99" s="1" t="s">
        <v>86</v>
      </c>
      <c r="B99" s="1">
        <v>2</v>
      </c>
    </row>
    <row r="100" spans="1:2" x14ac:dyDescent="0.25">
      <c r="A100" s="1" t="s">
        <v>87</v>
      </c>
      <c r="B100" s="1">
        <v>2</v>
      </c>
    </row>
    <row r="101" spans="1:2" x14ac:dyDescent="0.25">
      <c r="A101" s="1" t="s">
        <v>88</v>
      </c>
      <c r="B101" s="1">
        <v>2</v>
      </c>
    </row>
    <row r="102" spans="1:2" x14ac:dyDescent="0.25">
      <c r="A102" s="1" t="s">
        <v>89</v>
      </c>
      <c r="B102" s="1">
        <v>2</v>
      </c>
    </row>
    <row r="103" spans="1:2" x14ac:dyDescent="0.25">
      <c r="A103" s="1" t="s">
        <v>90</v>
      </c>
      <c r="B103" s="1">
        <v>2</v>
      </c>
    </row>
    <row r="104" spans="1:2" x14ac:dyDescent="0.25">
      <c r="A104" s="1" t="s">
        <v>91</v>
      </c>
      <c r="B104" s="1">
        <v>2</v>
      </c>
    </row>
    <row r="105" spans="1:2" x14ac:dyDescent="0.25">
      <c r="A105" s="1" t="s">
        <v>92</v>
      </c>
      <c r="B105" s="1">
        <v>2</v>
      </c>
    </row>
    <row r="106" spans="1:2" x14ac:dyDescent="0.25">
      <c r="A106" s="1" t="s">
        <v>93</v>
      </c>
      <c r="B106" s="1">
        <v>2</v>
      </c>
    </row>
    <row r="107" spans="1:2" x14ac:dyDescent="0.25">
      <c r="A107" s="1" t="s">
        <v>94</v>
      </c>
      <c r="B107" s="1">
        <v>1</v>
      </c>
    </row>
    <row r="108" spans="1:2" x14ac:dyDescent="0.25">
      <c r="A108" s="1" t="s">
        <v>95</v>
      </c>
      <c r="B108" s="1">
        <v>1</v>
      </c>
    </row>
    <row r="109" spans="1:2" x14ac:dyDescent="0.25">
      <c r="A109" s="1" t="s">
        <v>96</v>
      </c>
      <c r="B109" s="1">
        <v>1</v>
      </c>
    </row>
    <row r="110" spans="1:2" x14ac:dyDescent="0.25">
      <c r="A110" s="1" t="s">
        <v>97</v>
      </c>
      <c r="B110" s="1">
        <v>1</v>
      </c>
    </row>
    <row r="111" spans="1:2" x14ac:dyDescent="0.25">
      <c r="A111" s="1" t="s">
        <v>98</v>
      </c>
      <c r="B111" s="1">
        <v>1</v>
      </c>
    </row>
    <row r="112" spans="1:2" x14ac:dyDescent="0.25">
      <c r="A112" s="1" t="s">
        <v>99</v>
      </c>
      <c r="B112" s="1">
        <v>1</v>
      </c>
    </row>
    <row r="113" spans="1:2" x14ac:dyDescent="0.25">
      <c r="A113" s="1" t="s">
        <v>100</v>
      </c>
      <c r="B113" s="1">
        <v>1</v>
      </c>
    </row>
    <row r="114" spans="1:2" x14ac:dyDescent="0.25">
      <c r="A114" s="1" t="s">
        <v>101</v>
      </c>
      <c r="B114" s="1">
        <v>1</v>
      </c>
    </row>
    <row r="115" spans="1:2" x14ac:dyDescent="0.25">
      <c r="A115" s="1" t="s">
        <v>102</v>
      </c>
      <c r="B115" s="1">
        <v>1</v>
      </c>
    </row>
    <row r="116" spans="1:2" x14ac:dyDescent="0.25">
      <c r="A116" s="1" t="s">
        <v>103</v>
      </c>
      <c r="B116" s="1">
        <v>1</v>
      </c>
    </row>
    <row r="117" spans="1:2" x14ac:dyDescent="0.25">
      <c r="A117" s="1" t="s">
        <v>104</v>
      </c>
      <c r="B117" s="1">
        <v>1</v>
      </c>
    </row>
    <row r="118" spans="1:2" x14ac:dyDescent="0.25">
      <c r="A118" s="1" t="s">
        <v>105</v>
      </c>
      <c r="B118" s="1">
        <v>1</v>
      </c>
    </row>
    <row r="119" spans="1:2" x14ac:dyDescent="0.25">
      <c r="A119" s="1" t="s">
        <v>106</v>
      </c>
      <c r="B119" s="1">
        <v>1</v>
      </c>
    </row>
    <row r="120" spans="1:2" x14ac:dyDescent="0.25">
      <c r="A120" s="1" t="s">
        <v>107</v>
      </c>
      <c r="B120" s="1">
        <v>1</v>
      </c>
    </row>
    <row r="121" spans="1:2" x14ac:dyDescent="0.25">
      <c r="A121" s="1" t="s">
        <v>108</v>
      </c>
      <c r="B121" s="1">
        <v>1</v>
      </c>
    </row>
    <row r="122" spans="1:2" x14ac:dyDescent="0.25">
      <c r="A122" s="1" t="s">
        <v>109</v>
      </c>
      <c r="B122" s="1">
        <v>1</v>
      </c>
    </row>
    <row r="123" spans="1:2" x14ac:dyDescent="0.25">
      <c r="A123" s="1" t="s">
        <v>110</v>
      </c>
      <c r="B123" s="1">
        <v>1</v>
      </c>
    </row>
    <row r="124" spans="1:2" x14ac:dyDescent="0.25">
      <c r="A124" s="1" t="s">
        <v>111</v>
      </c>
      <c r="B124" s="1">
        <v>1</v>
      </c>
    </row>
    <row r="125" spans="1:2" x14ac:dyDescent="0.25">
      <c r="A125" s="1" t="s">
        <v>112</v>
      </c>
      <c r="B125" s="1">
        <v>1</v>
      </c>
    </row>
    <row r="126" spans="1:2" x14ac:dyDescent="0.25">
      <c r="A126" s="1" t="s">
        <v>113</v>
      </c>
      <c r="B126" s="1">
        <v>1</v>
      </c>
    </row>
    <row r="127" spans="1:2" x14ac:dyDescent="0.25">
      <c r="A127" s="1" t="s">
        <v>114</v>
      </c>
      <c r="B127" s="1">
        <v>1</v>
      </c>
    </row>
    <row r="128" spans="1:2" x14ac:dyDescent="0.25">
      <c r="A128" s="1" t="s">
        <v>115</v>
      </c>
      <c r="B128" s="1">
        <v>1</v>
      </c>
    </row>
    <row r="129" spans="1:2" x14ac:dyDescent="0.25">
      <c r="A129" s="1" t="s">
        <v>116</v>
      </c>
      <c r="B129" s="1">
        <v>1</v>
      </c>
    </row>
    <row r="130" spans="1:2" x14ac:dyDescent="0.25">
      <c r="A130" s="1" t="s">
        <v>117</v>
      </c>
      <c r="B130" s="1">
        <v>1</v>
      </c>
    </row>
    <row r="131" spans="1:2" x14ac:dyDescent="0.25">
      <c r="A131" s="1" t="s">
        <v>118</v>
      </c>
      <c r="B131" s="1">
        <v>1</v>
      </c>
    </row>
    <row r="132" spans="1:2" x14ac:dyDescent="0.25">
      <c r="A132" s="1" t="s">
        <v>119</v>
      </c>
      <c r="B132" s="1">
        <v>1</v>
      </c>
    </row>
    <row r="133" spans="1:2" x14ac:dyDescent="0.25">
      <c r="A133" s="1" t="s">
        <v>120</v>
      </c>
      <c r="B133" s="1">
        <v>1</v>
      </c>
    </row>
    <row r="134" spans="1:2" x14ac:dyDescent="0.25">
      <c r="A134" s="1" t="s">
        <v>121</v>
      </c>
      <c r="B134" s="1">
        <v>1</v>
      </c>
    </row>
    <row r="135" spans="1:2" x14ac:dyDescent="0.25">
      <c r="A135" s="1" t="s">
        <v>122</v>
      </c>
      <c r="B135" s="1">
        <v>1</v>
      </c>
    </row>
    <row r="136" spans="1:2" x14ac:dyDescent="0.25">
      <c r="A136" s="1" t="s">
        <v>123</v>
      </c>
      <c r="B136" s="1">
        <v>1</v>
      </c>
    </row>
    <row r="137" spans="1:2" x14ac:dyDescent="0.25">
      <c r="A137" s="1" t="s">
        <v>124</v>
      </c>
      <c r="B137" s="1">
        <v>1</v>
      </c>
    </row>
    <row r="138" spans="1:2" x14ac:dyDescent="0.25">
      <c r="A138" s="1" t="s">
        <v>125</v>
      </c>
      <c r="B138" s="1">
        <v>1</v>
      </c>
    </row>
    <row r="139" spans="1:2" x14ac:dyDescent="0.25">
      <c r="A139" s="1" t="s">
        <v>126</v>
      </c>
      <c r="B139" s="1">
        <v>1</v>
      </c>
    </row>
    <row r="140" spans="1:2" x14ac:dyDescent="0.25">
      <c r="A140" s="1" t="s">
        <v>127</v>
      </c>
      <c r="B140" s="1">
        <v>1</v>
      </c>
    </row>
    <row r="141" spans="1:2" x14ac:dyDescent="0.25">
      <c r="A141" s="1" t="s">
        <v>128</v>
      </c>
      <c r="B141" s="1">
        <v>1</v>
      </c>
    </row>
    <row r="143" spans="1:2" x14ac:dyDescent="0.25">
      <c r="A143" t="s">
        <v>140</v>
      </c>
      <c r="B143" s="14">
        <f>SUM(B27:B142)</f>
        <v>12351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F1" workbookViewId="0">
      <selection activeCell="Z29" sqref="Z29"/>
    </sheetView>
  </sheetViews>
  <sheetFormatPr baseColWidth="10" defaultColWidth="9.140625" defaultRowHeight="15" x14ac:dyDescent="0.25"/>
  <cols>
    <col min="1" max="1" width="15.5703125" hidden="1" customWidth="1"/>
    <col min="2" max="2" width="16.28515625" hidden="1" customWidth="1"/>
    <col min="3" max="3" width="9.5703125" hidden="1" customWidth="1"/>
    <col min="4" max="4" width="12.42578125" hidden="1" customWidth="1"/>
    <col min="5" max="5" width="11.28515625" hidden="1" customWidth="1"/>
  </cols>
  <sheetData>
    <row r="1" spans="1:13" x14ac:dyDescent="0.25">
      <c r="A1" s="7" t="s">
        <v>138</v>
      </c>
      <c r="B1" s="7" t="s">
        <v>136</v>
      </c>
      <c r="F1" s="52" t="s">
        <v>177</v>
      </c>
      <c r="G1" s="52"/>
      <c r="H1" s="52"/>
      <c r="I1" s="52"/>
      <c r="J1" s="52"/>
      <c r="K1" s="52"/>
      <c r="L1" s="52"/>
      <c r="M1" s="52"/>
    </row>
    <row r="2" spans="1:13" x14ac:dyDescent="0.25">
      <c r="A2" s="7" t="s">
        <v>134</v>
      </c>
      <c r="B2" t="s">
        <v>133</v>
      </c>
      <c r="C2" t="s">
        <v>131</v>
      </c>
      <c r="D2" t="s">
        <v>132</v>
      </c>
      <c r="E2" t="s">
        <v>135</v>
      </c>
    </row>
    <row r="3" spans="1:13" x14ac:dyDescent="0.25">
      <c r="A3" s="6">
        <v>44652</v>
      </c>
      <c r="B3" s="9"/>
      <c r="C3" s="9">
        <v>204</v>
      </c>
      <c r="D3" s="9">
        <v>33</v>
      </c>
      <c r="E3" s="9">
        <v>237</v>
      </c>
    </row>
    <row r="4" spans="1:13" x14ac:dyDescent="0.25">
      <c r="A4" s="6">
        <v>44653</v>
      </c>
      <c r="B4" s="9"/>
      <c r="C4" s="9">
        <v>100</v>
      </c>
      <c r="D4" s="9"/>
      <c r="E4" s="9">
        <v>100</v>
      </c>
    </row>
    <row r="5" spans="1:13" x14ac:dyDescent="0.25">
      <c r="A5" s="6">
        <v>44654</v>
      </c>
      <c r="B5" s="9"/>
      <c r="C5" s="9">
        <v>3</v>
      </c>
      <c r="D5" s="9">
        <v>69</v>
      </c>
      <c r="E5" s="9">
        <v>72</v>
      </c>
    </row>
    <row r="6" spans="1:13" x14ac:dyDescent="0.25">
      <c r="A6" s="6">
        <v>44655</v>
      </c>
      <c r="B6" s="9"/>
      <c r="C6" s="9">
        <v>233</v>
      </c>
      <c r="D6" s="9">
        <v>1</v>
      </c>
      <c r="E6" s="9">
        <v>234</v>
      </c>
    </row>
    <row r="7" spans="1:13" x14ac:dyDescent="0.25">
      <c r="A7" s="6">
        <v>44656</v>
      </c>
      <c r="B7" s="9"/>
      <c r="C7" s="9">
        <v>172</v>
      </c>
      <c r="D7" s="9"/>
      <c r="E7" s="9">
        <v>172</v>
      </c>
    </row>
    <row r="8" spans="1:13" x14ac:dyDescent="0.25">
      <c r="A8" s="6">
        <v>44657</v>
      </c>
      <c r="B8" s="9"/>
      <c r="C8" s="9">
        <v>243</v>
      </c>
      <c r="D8" s="9">
        <v>1</v>
      </c>
      <c r="E8" s="9">
        <v>244</v>
      </c>
    </row>
    <row r="9" spans="1:13" x14ac:dyDescent="0.25">
      <c r="A9" s="6">
        <v>44658</v>
      </c>
      <c r="B9" s="9"/>
      <c r="C9" s="9">
        <v>245</v>
      </c>
      <c r="D9" s="9">
        <v>2</v>
      </c>
      <c r="E9" s="9">
        <v>247</v>
      </c>
    </row>
    <row r="10" spans="1:13" x14ac:dyDescent="0.25">
      <c r="A10" s="6">
        <v>44659</v>
      </c>
      <c r="B10" s="9"/>
      <c r="C10" s="9">
        <v>216</v>
      </c>
      <c r="D10" s="9"/>
      <c r="E10" s="9">
        <v>216</v>
      </c>
    </row>
    <row r="11" spans="1:13" x14ac:dyDescent="0.25">
      <c r="A11" s="6">
        <v>44660</v>
      </c>
      <c r="B11" s="9"/>
      <c r="C11" s="9">
        <v>107</v>
      </c>
      <c r="D11" s="9"/>
      <c r="E11" s="9">
        <v>107</v>
      </c>
    </row>
    <row r="12" spans="1:13" x14ac:dyDescent="0.25">
      <c r="A12" s="6">
        <v>44661</v>
      </c>
      <c r="B12" s="9"/>
      <c r="C12" s="9">
        <v>18</v>
      </c>
      <c r="D12" s="9"/>
      <c r="E12" s="9">
        <v>18</v>
      </c>
    </row>
    <row r="13" spans="1:13" x14ac:dyDescent="0.25">
      <c r="A13" s="6">
        <v>44662</v>
      </c>
      <c r="B13" s="9"/>
      <c r="C13" s="9">
        <v>270</v>
      </c>
      <c r="D13" s="9">
        <v>7</v>
      </c>
      <c r="E13" s="9">
        <v>277</v>
      </c>
    </row>
    <row r="14" spans="1:13" x14ac:dyDescent="0.25">
      <c r="A14" s="6">
        <v>44663</v>
      </c>
      <c r="B14" s="9"/>
      <c r="C14" s="9">
        <v>243</v>
      </c>
      <c r="D14" s="9">
        <v>4</v>
      </c>
      <c r="E14" s="9">
        <v>247</v>
      </c>
    </row>
    <row r="15" spans="1:13" x14ac:dyDescent="0.25">
      <c r="A15" s="6">
        <v>44664</v>
      </c>
      <c r="B15" s="9"/>
      <c r="C15" s="9">
        <v>229</v>
      </c>
      <c r="D15" s="9">
        <v>1</v>
      </c>
      <c r="E15" s="9">
        <v>230</v>
      </c>
    </row>
    <row r="16" spans="1:13" x14ac:dyDescent="0.25">
      <c r="A16" s="6">
        <v>44665</v>
      </c>
      <c r="B16" s="9"/>
      <c r="C16" s="9">
        <v>47</v>
      </c>
      <c r="D16" s="9"/>
      <c r="E16" s="9">
        <v>47</v>
      </c>
    </row>
    <row r="17" spans="1:5" x14ac:dyDescent="0.25">
      <c r="A17" s="6">
        <v>44667</v>
      </c>
      <c r="B17" s="9"/>
      <c r="C17" s="9">
        <v>2</v>
      </c>
      <c r="D17" s="9"/>
      <c r="E17" s="9">
        <v>2</v>
      </c>
    </row>
    <row r="18" spans="1:5" x14ac:dyDescent="0.25">
      <c r="A18" s="6">
        <v>44668</v>
      </c>
      <c r="B18" s="9"/>
      <c r="C18" s="9">
        <v>12</v>
      </c>
      <c r="D18" s="9"/>
      <c r="E18" s="9">
        <v>12</v>
      </c>
    </row>
    <row r="19" spans="1:5" x14ac:dyDescent="0.25">
      <c r="A19" s="6">
        <v>44669</v>
      </c>
      <c r="B19" s="9"/>
      <c r="C19" s="9">
        <v>268</v>
      </c>
      <c r="D19" s="9"/>
      <c r="E19" s="9">
        <v>268</v>
      </c>
    </row>
    <row r="20" spans="1:5" x14ac:dyDescent="0.25">
      <c r="A20" s="6">
        <v>44670</v>
      </c>
      <c r="B20" s="9"/>
      <c r="C20" s="9">
        <v>208</v>
      </c>
      <c r="D20" s="9">
        <v>3</v>
      </c>
      <c r="E20" s="9">
        <v>211</v>
      </c>
    </row>
    <row r="21" spans="1:5" x14ac:dyDescent="0.25">
      <c r="A21" s="6">
        <v>44671</v>
      </c>
      <c r="B21" s="9"/>
      <c r="C21" s="9">
        <v>225</v>
      </c>
      <c r="D21" s="9">
        <v>2</v>
      </c>
      <c r="E21" s="9">
        <v>227</v>
      </c>
    </row>
    <row r="22" spans="1:5" x14ac:dyDescent="0.25">
      <c r="A22" s="6">
        <v>44672</v>
      </c>
      <c r="B22" s="9"/>
      <c r="C22" s="9">
        <v>225</v>
      </c>
      <c r="D22" s="9">
        <v>21</v>
      </c>
      <c r="E22" s="9">
        <v>246</v>
      </c>
    </row>
    <row r="23" spans="1:5" x14ac:dyDescent="0.25">
      <c r="A23" s="6">
        <v>44673</v>
      </c>
      <c r="B23" s="9"/>
      <c r="C23" s="9">
        <v>221</v>
      </c>
      <c r="D23" s="9">
        <v>2</v>
      </c>
      <c r="E23" s="9">
        <v>223</v>
      </c>
    </row>
    <row r="24" spans="1:5" x14ac:dyDescent="0.25">
      <c r="A24" s="6">
        <v>44674</v>
      </c>
      <c r="B24" s="9"/>
      <c r="C24" s="9">
        <v>132</v>
      </c>
      <c r="D24" s="9"/>
      <c r="E24" s="9">
        <v>132</v>
      </c>
    </row>
    <row r="25" spans="1:5" x14ac:dyDescent="0.25">
      <c r="A25" s="6">
        <v>44675</v>
      </c>
      <c r="B25" s="9"/>
      <c r="C25" s="9">
        <v>9</v>
      </c>
      <c r="D25" s="9"/>
      <c r="E25" s="9">
        <v>9</v>
      </c>
    </row>
    <row r="26" spans="1:5" x14ac:dyDescent="0.25">
      <c r="A26" s="6">
        <v>44676</v>
      </c>
      <c r="B26" s="9"/>
      <c r="C26" s="9">
        <v>308</v>
      </c>
      <c r="D26" s="9"/>
      <c r="E26" s="9">
        <v>308</v>
      </c>
    </row>
    <row r="27" spans="1:5" x14ac:dyDescent="0.25">
      <c r="A27" s="6">
        <v>44677</v>
      </c>
      <c r="B27" s="9"/>
      <c r="C27" s="9">
        <v>193</v>
      </c>
      <c r="D27" s="9">
        <v>1</v>
      </c>
      <c r="E27" s="9">
        <v>194</v>
      </c>
    </row>
    <row r="28" spans="1:5" x14ac:dyDescent="0.25">
      <c r="A28" s="6">
        <v>44678</v>
      </c>
      <c r="B28" s="9"/>
      <c r="C28" s="9">
        <v>250</v>
      </c>
      <c r="D28" s="9">
        <v>11</v>
      </c>
      <c r="E28" s="9">
        <v>261</v>
      </c>
    </row>
    <row r="29" spans="1:5" x14ac:dyDescent="0.25">
      <c r="A29" s="6">
        <v>44679</v>
      </c>
      <c r="B29" s="9"/>
      <c r="C29" s="9">
        <v>199</v>
      </c>
      <c r="D29" s="9">
        <v>2</v>
      </c>
      <c r="E29" s="9">
        <v>201</v>
      </c>
    </row>
    <row r="30" spans="1:5" x14ac:dyDescent="0.25">
      <c r="A30" s="6">
        <v>44680</v>
      </c>
      <c r="B30" s="9"/>
      <c r="C30" s="9">
        <v>197</v>
      </c>
      <c r="D30" s="9">
        <v>2</v>
      </c>
      <c r="E30" s="9">
        <v>199</v>
      </c>
    </row>
    <row r="31" spans="1:5" x14ac:dyDescent="0.25">
      <c r="A31" s="6">
        <v>44681</v>
      </c>
      <c r="B31" s="9"/>
      <c r="C31" s="9">
        <v>69</v>
      </c>
      <c r="D31" s="9"/>
      <c r="E31" s="9">
        <v>69</v>
      </c>
    </row>
    <row r="32" spans="1:5" x14ac:dyDescent="0.25">
      <c r="A32" s="6">
        <v>44682</v>
      </c>
      <c r="B32" s="9"/>
      <c r="C32" s="9">
        <v>2</v>
      </c>
      <c r="D32" s="9"/>
      <c r="E32" s="9">
        <v>2</v>
      </c>
    </row>
    <row r="33" spans="1:5" x14ac:dyDescent="0.25">
      <c r="A33" s="6">
        <v>44683</v>
      </c>
      <c r="B33" s="9"/>
      <c r="C33" s="9">
        <v>18</v>
      </c>
      <c r="D33" s="9">
        <v>4</v>
      </c>
      <c r="E33" s="9">
        <v>22</v>
      </c>
    </row>
    <row r="34" spans="1:5" x14ac:dyDescent="0.25">
      <c r="A34" s="6">
        <v>44684</v>
      </c>
      <c r="B34" s="9"/>
      <c r="C34" s="9">
        <v>268</v>
      </c>
      <c r="D34" s="9"/>
      <c r="E34" s="9">
        <v>268</v>
      </c>
    </row>
    <row r="35" spans="1:5" x14ac:dyDescent="0.25">
      <c r="A35" s="6">
        <v>44685</v>
      </c>
      <c r="B35" s="9"/>
      <c r="C35" s="9">
        <v>259</v>
      </c>
      <c r="D35" s="9"/>
      <c r="E35" s="9">
        <v>259</v>
      </c>
    </row>
    <row r="36" spans="1:5" x14ac:dyDescent="0.25">
      <c r="A36" s="6">
        <v>44686</v>
      </c>
      <c r="B36" s="9"/>
      <c r="C36" s="9">
        <v>216</v>
      </c>
      <c r="D36" s="9">
        <v>2</v>
      </c>
      <c r="E36" s="9">
        <v>218</v>
      </c>
    </row>
    <row r="37" spans="1:5" x14ac:dyDescent="0.25">
      <c r="A37" s="6">
        <v>44687</v>
      </c>
      <c r="B37" s="9"/>
      <c r="C37" s="9">
        <v>194</v>
      </c>
      <c r="D37" s="9">
        <v>1</v>
      </c>
      <c r="E37" s="9">
        <v>195</v>
      </c>
    </row>
    <row r="38" spans="1:5" x14ac:dyDescent="0.25">
      <c r="A38" s="6">
        <v>44688</v>
      </c>
      <c r="B38" s="9"/>
      <c r="C38" s="9">
        <v>105</v>
      </c>
      <c r="D38" s="9">
        <v>1</v>
      </c>
      <c r="E38" s="9">
        <v>106</v>
      </c>
    </row>
    <row r="39" spans="1:5" x14ac:dyDescent="0.25">
      <c r="A39" s="6">
        <v>44689</v>
      </c>
      <c r="B39" s="9"/>
      <c r="C39" s="9">
        <v>12</v>
      </c>
      <c r="D39" s="9"/>
      <c r="E39" s="9">
        <v>12</v>
      </c>
    </row>
    <row r="40" spans="1:5" x14ac:dyDescent="0.25">
      <c r="A40" s="6">
        <v>44690</v>
      </c>
      <c r="B40" s="9"/>
      <c r="C40" s="9">
        <v>284</v>
      </c>
      <c r="D40" s="9"/>
      <c r="E40" s="9">
        <v>284</v>
      </c>
    </row>
    <row r="41" spans="1:5" x14ac:dyDescent="0.25">
      <c r="A41" s="6">
        <v>44691</v>
      </c>
      <c r="B41" s="9"/>
      <c r="C41" s="9">
        <v>146</v>
      </c>
      <c r="D41" s="9">
        <v>1</v>
      </c>
      <c r="E41" s="9">
        <v>147</v>
      </c>
    </row>
    <row r="42" spans="1:5" x14ac:dyDescent="0.25">
      <c r="A42" s="6">
        <v>44692</v>
      </c>
      <c r="B42" s="9"/>
      <c r="C42" s="9">
        <v>208</v>
      </c>
      <c r="D42" s="9">
        <v>24</v>
      </c>
      <c r="E42" s="9">
        <v>232</v>
      </c>
    </row>
    <row r="43" spans="1:5" x14ac:dyDescent="0.25">
      <c r="A43" s="6">
        <v>44693</v>
      </c>
      <c r="B43" s="9"/>
      <c r="C43" s="9">
        <v>223</v>
      </c>
      <c r="D43" s="9">
        <v>15</v>
      </c>
      <c r="E43" s="9">
        <v>238</v>
      </c>
    </row>
    <row r="44" spans="1:5" x14ac:dyDescent="0.25">
      <c r="A44" s="6">
        <v>44694</v>
      </c>
      <c r="B44" s="9"/>
      <c r="C44" s="9">
        <v>160</v>
      </c>
      <c r="D44" s="9">
        <v>3</v>
      </c>
      <c r="E44" s="9">
        <v>163</v>
      </c>
    </row>
    <row r="45" spans="1:5" x14ac:dyDescent="0.25">
      <c r="A45" s="6">
        <v>44695</v>
      </c>
      <c r="B45" s="9"/>
      <c r="C45" s="9">
        <v>85</v>
      </c>
      <c r="D45" s="9"/>
      <c r="E45" s="9">
        <v>85</v>
      </c>
    </row>
    <row r="46" spans="1:5" x14ac:dyDescent="0.25">
      <c r="A46" s="6">
        <v>44696</v>
      </c>
      <c r="B46" s="9"/>
      <c r="C46" s="9">
        <v>17</v>
      </c>
      <c r="D46" s="9"/>
      <c r="E46" s="9">
        <v>17</v>
      </c>
    </row>
    <row r="47" spans="1:5" x14ac:dyDescent="0.25">
      <c r="A47" s="6">
        <v>44697</v>
      </c>
      <c r="B47" s="9"/>
      <c r="C47" s="9">
        <v>163</v>
      </c>
      <c r="D47" s="9">
        <v>2</v>
      </c>
      <c r="E47" s="9">
        <v>165</v>
      </c>
    </row>
    <row r="48" spans="1:5" x14ac:dyDescent="0.25">
      <c r="A48" s="6">
        <v>44698</v>
      </c>
      <c r="B48" s="9"/>
      <c r="C48" s="9">
        <v>155</v>
      </c>
      <c r="D48" s="9">
        <v>16</v>
      </c>
      <c r="E48" s="9">
        <v>171</v>
      </c>
    </row>
    <row r="49" spans="1:5" x14ac:dyDescent="0.25">
      <c r="A49" s="6">
        <v>44699</v>
      </c>
      <c r="B49" s="9"/>
      <c r="C49" s="9">
        <v>180</v>
      </c>
      <c r="D49" s="9">
        <v>9</v>
      </c>
      <c r="E49" s="9">
        <v>189</v>
      </c>
    </row>
    <row r="50" spans="1:5" x14ac:dyDescent="0.25">
      <c r="A50" s="6">
        <v>44700</v>
      </c>
      <c r="B50" s="9"/>
      <c r="C50" s="9">
        <v>187</v>
      </c>
      <c r="D50" s="9">
        <v>2</v>
      </c>
      <c r="E50" s="9">
        <v>189</v>
      </c>
    </row>
    <row r="51" spans="1:5" x14ac:dyDescent="0.25">
      <c r="A51" s="6">
        <v>44701</v>
      </c>
      <c r="B51" s="9"/>
      <c r="C51" s="9">
        <v>185</v>
      </c>
      <c r="D51" s="9">
        <v>6</v>
      </c>
      <c r="E51" s="9">
        <v>191</v>
      </c>
    </row>
    <row r="52" spans="1:5" x14ac:dyDescent="0.25">
      <c r="A52" s="6">
        <v>44702</v>
      </c>
      <c r="B52" s="9"/>
      <c r="C52" s="9">
        <v>88</v>
      </c>
      <c r="D52" s="9"/>
      <c r="E52" s="9">
        <v>88</v>
      </c>
    </row>
    <row r="53" spans="1:5" x14ac:dyDescent="0.25">
      <c r="A53" s="6">
        <v>44703</v>
      </c>
      <c r="B53" s="9"/>
      <c r="C53" s="9">
        <v>7</v>
      </c>
      <c r="D53" s="9"/>
      <c r="E53" s="9">
        <v>7</v>
      </c>
    </row>
    <row r="54" spans="1:5" x14ac:dyDescent="0.25">
      <c r="A54" s="6">
        <v>44704</v>
      </c>
      <c r="B54" s="9"/>
      <c r="C54" s="9">
        <v>206</v>
      </c>
      <c r="D54" s="9"/>
      <c r="E54" s="9">
        <v>206</v>
      </c>
    </row>
    <row r="55" spans="1:5" x14ac:dyDescent="0.25">
      <c r="A55" s="6">
        <v>44705</v>
      </c>
      <c r="B55" s="9"/>
      <c r="C55" s="9">
        <v>169</v>
      </c>
      <c r="D55" s="9"/>
      <c r="E55" s="9">
        <v>169</v>
      </c>
    </row>
    <row r="56" spans="1:5" x14ac:dyDescent="0.25">
      <c r="A56" s="6">
        <v>44706</v>
      </c>
      <c r="B56" s="9"/>
      <c r="C56" s="9">
        <v>203</v>
      </c>
      <c r="D56" s="9"/>
      <c r="E56" s="9">
        <v>203</v>
      </c>
    </row>
    <row r="57" spans="1:5" x14ac:dyDescent="0.25">
      <c r="A57" s="6">
        <v>44707</v>
      </c>
      <c r="B57" s="9">
        <v>1</v>
      </c>
      <c r="C57" s="9">
        <v>102</v>
      </c>
      <c r="D57" s="9">
        <v>2</v>
      </c>
      <c r="E57" s="9">
        <v>105</v>
      </c>
    </row>
    <row r="58" spans="1:5" x14ac:dyDescent="0.25">
      <c r="A58" s="6">
        <v>44708</v>
      </c>
      <c r="B58" s="9"/>
      <c r="C58" s="9">
        <v>188</v>
      </c>
      <c r="D58" s="9"/>
      <c r="E58" s="9">
        <v>188</v>
      </c>
    </row>
    <row r="59" spans="1:5" x14ac:dyDescent="0.25">
      <c r="A59" s="6">
        <v>44709</v>
      </c>
      <c r="B59" s="9"/>
      <c r="C59" s="9">
        <v>106</v>
      </c>
      <c r="D59" s="9"/>
      <c r="E59" s="9">
        <v>106</v>
      </c>
    </row>
    <row r="60" spans="1:5" x14ac:dyDescent="0.25">
      <c r="A60" s="6">
        <v>44710</v>
      </c>
      <c r="B60" s="9"/>
      <c r="C60" s="9">
        <v>7</v>
      </c>
      <c r="D60" s="9"/>
      <c r="E60" s="9">
        <v>7</v>
      </c>
    </row>
    <row r="61" spans="1:5" x14ac:dyDescent="0.25">
      <c r="A61" s="6">
        <v>44711</v>
      </c>
      <c r="B61" s="9"/>
      <c r="C61" s="9">
        <v>237</v>
      </c>
      <c r="D61" s="9">
        <v>5</v>
      </c>
      <c r="E61" s="9">
        <v>242</v>
      </c>
    </row>
    <row r="62" spans="1:5" x14ac:dyDescent="0.25">
      <c r="A62" s="6">
        <v>44712</v>
      </c>
      <c r="B62" s="9"/>
      <c r="C62" s="9">
        <v>175</v>
      </c>
      <c r="D62" s="9">
        <v>60</v>
      </c>
      <c r="E62" s="9">
        <v>235</v>
      </c>
    </row>
    <row r="63" spans="1:5" x14ac:dyDescent="0.25">
      <c r="A63" s="6">
        <v>44713</v>
      </c>
      <c r="B63" s="9"/>
      <c r="C63" s="9">
        <v>202</v>
      </c>
      <c r="D63" s="9">
        <v>6</v>
      </c>
      <c r="E63" s="9">
        <v>208</v>
      </c>
    </row>
    <row r="64" spans="1:5" x14ac:dyDescent="0.25">
      <c r="A64" s="6">
        <v>44714</v>
      </c>
      <c r="B64" s="9"/>
      <c r="C64" s="9">
        <v>198</v>
      </c>
      <c r="D64" s="9">
        <v>59</v>
      </c>
      <c r="E64" s="9">
        <v>257</v>
      </c>
    </row>
    <row r="65" spans="1:5" x14ac:dyDescent="0.25">
      <c r="A65" s="6">
        <v>44715</v>
      </c>
      <c r="B65" s="9"/>
      <c r="C65" s="9">
        <v>191</v>
      </c>
      <c r="D65" s="9">
        <v>42</v>
      </c>
      <c r="E65" s="9">
        <v>233</v>
      </c>
    </row>
    <row r="66" spans="1:5" x14ac:dyDescent="0.25">
      <c r="A66" s="6">
        <v>44716</v>
      </c>
      <c r="B66" s="9"/>
      <c r="C66" s="9">
        <v>99</v>
      </c>
      <c r="D66" s="9">
        <v>5</v>
      </c>
      <c r="E66" s="9">
        <v>104</v>
      </c>
    </row>
    <row r="67" spans="1:5" x14ac:dyDescent="0.25">
      <c r="A67" s="6">
        <v>44717</v>
      </c>
      <c r="B67" s="9"/>
      <c r="C67" s="9">
        <v>23</v>
      </c>
      <c r="D67" s="9"/>
      <c r="E67" s="9">
        <v>23</v>
      </c>
    </row>
    <row r="68" spans="1:5" x14ac:dyDescent="0.25">
      <c r="A68" s="6">
        <v>44718</v>
      </c>
      <c r="B68" s="9"/>
      <c r="C68" s="9">
        <v>193</v>
      </c>
      <c r="D68" s="9">
        <v>33</v>
      </c>
      <c r="E68" s="9">
        <v>226</v>
      </c>
    </row>
    <row r="69" spans="1:5" x14ac:dyDescent="0.25">
      <c r="A69" s="6">
        <v>44719</v>
      </c>
      <c r="B69" s="9"/>
      <c r="C69" s="9">
        <v>147</v>
      </c>
      <c r="D69" s="9">
        <v>27</v>
      </c>
      <c r="E69" s="9">
        <v>174</v>
      </c>
    </row>
    <row r="70" spans="1:5" x14ac:dyDescent="0.25">
      <c r="A70" s="6">
        <v>44720</v>
      </c>
      <c r="B70" s="9"/>
      <c r="C70" s="9">
        <v>140</v>
      </c>
      <c r="D70" s="9"/>
      <c r="E70" s="9">
        <v>140</v>
      </c>
    </row>
    <row r="71" spans="1:5" x14ac:dyDescent="0.25">
      <c r="A71" s="6">
        <v>44721</v>
      </c>
      <c r="B71" s="9"/>
      <c r="C71" s="9">
        <v>186</v>
      </c>
      <c r="D71" s="9">
        <v>37</v>
      </c>
      <c r="E71" s="9">
        <v>223</v>
      </c>
    </row>
    <row r="72" spans="1:5" x14ac:dyDescent="0.25">
      <c r="A72" s="6">
        <v>44722</v>
      </c>
      <c r="B72" s="9"/>
      <c r="C72" s="9">
        <v>151</v>
      </c>
      <c r="D72" s="9">
        <v>41</v>
      </c>
      <c r="E72" s="9">
        <v>192</v>
      </c>
    </row>
    <row r="73" spans="1:5" x14ac:dyDescent="0.25">
      <c r="A73" s="6">
        <v>44723</v>
      </c>
      <c r="B73" s="9"/>
      <c r="C73" s="9">
        <v>55</v>
      </c>
      <c r="D73" s="9">
        <v>1</v>
      </c>
      <c r="E73" s="9">
        <v>56</v>
      </c>
    </row>
    <row r="74" spans="1:5" x14ac:dyDescent="0.25">
      <c r="A74" s="6">
        <v>44724</v>
      </c>
      <c r="B74" s="9"/>
      <c r="C74" s="9">
        <v>10</v>
      </c>
      <c r="D74" s="9"/>
      <c r="E74" s="9">
        <v>10</v>
      </c>
    </row>
    <row r="75" spans="1:5" x14ac:dyDescent="0.25">
      <c r="A75" s="6">
        <v>44725</v>
      </c>
      <c r="B75" s="9"/>
      <c r="C75" s="9">
        <v>162</v>
      </c>
      <c r="D75" s="9">
        <v>42</v>
      </c>
      <c r="E75" s="9">
        <v>204</v>
      </c>
    </row>
    <row r="76" spans="1:5" x14ac:dyDescent="0.25">
      <c r="A76" s="6">
        <v>44726</v>
      </c>
      <c r="B76" s="9"/>
      <c r="C76" s="9">
        <v>123</v>
      </c>
      <c r="D76" s="9">
        <v>62</v>
      </c>
      <c r="E76" s="9">
        <v>185</v>
      </c>
    </row>
    <row r="77" spans="1:5" x14ac:dyDescent="0.25">
      <c r="A77" s="6">
        <v>44727</v>
      </c>
      <c r="B77" s="9">
        <v>13</v>
      </c>
      <c r="C77" s="9">
        <v>109</v>
      </c>
      <c r="D77" s="9">
        <v>163</v>
      </c>
      <c r="E77" s="9">
        <v>285</v>
      </c>
    </row>
    <row r="78" spans="1:5" x14ac:dyDescent="0.25">
      <c r="A78" s="6">
        <v>44728</v>
      </c>
      <c r="B78" s="9">
        <v>4</v>
      </c>
      <c r="C78" s="9">
        <v>13</v>
      </c>
      <c r="D78" s="9">
        <v>1</v>
      </c>
      <c r="E78" s="9">
        <v>18</v>
      </c>
    </row>
    <row r="79" spans="1:5" x14ac:dyDescent="0.25">
      <c r="A79" s="6">
        <v>44729</v>
      </c>
      <c r="B79" s="9">
        <v>2</v>
      </c>
      <c r="C79" s="9">
        <v>241</v>
      </c>
      <c r="D79" s="9">
        <v>59</v>
      </c>
      <c r="E79" s="9">
        <v>302</v>
      </c>
    </row>
    <row r="80" spans="1:5" x14ac:dyDescent="0.25">
      <c r="A80" s="6">
        <v>44730</v>
      </c>
      <c r="B80" s="9"/>
      <c r="C80" s="9">
        <v>92</v>
      </c>
      <c r="D80" s="9"/>
      <c r="E80" s="9">
        <v>92</v>
      </c>
    </row>
    <row r="81" spans="1:5" x14ac:dyDescent="0.25">
      <c r="A81" s="6">
        <v>44731</v>
      </c>
      <c r="B81" s="9"/>
      <c r="C81" s="9">
        <v>6</v>
      </c>
      <c r="D81" s="9">
        <v>37</v>
      </c>
      <c r="E81" s="9">
        <v>43</v>
      </c>
    </row>
    <row r="82" spans="1:5" x14ac:dyDescent="0.25">
      <c r="A82" s="6">
        <v>44732</v>
      </c>
      <c r="B82" s="9"/>
      <c r="C82" s="9">
        <v>260</v>
      </c>
      <c r="D82" s="9">
        <v>65</v>
      </c>
      <c r="E82" s="9">
        <v>325</v>
      </c>
    </row>
    <row r="83" spans="1:5" x14ac:dyDescent="0.25">
      <c r="A83" s="6">
        <v>44733</v>
      </c>
      <c r="B83" s="9"/>
      <c r="C83" s="9">
        <v>150</v>
      </c>
      <c r="D83" s="9">
        <v>50</v>
      </c>
      <c r="E83" s="9">
        <v>200</v>
      </c>
    </row>
    <row r="84" spans="1:5" x14ac:dyDescent="0.25">
      <c r="A84" s="6">
        <v>44734</v>
      </c>
      <c r="B84" s="9"/>
      <c r="C84" s="9">
        <v>127</v>
      </c>
      <c r="D84" s="9">
        <v>6</v>
      </c>
      <c r="E84" s="9">
        <v>133</v>
      </c>
    </row>
    <row r="85" spans="1:5" x14ac:dyDescent="0.25">
      <c r="A85" s="6">
        <v>44735</v>
      </c>
      <c r="B85" s="9"/>
      <c r="C85" s="9">
        <v>196</v>
      </c>
      <c r="D85" s="9">
        <v>6</v>
      </c>
      <c r="E85" s="9">
        <v>202</v>
      </c>
    </row>
    <row r="86" spans="1:5" x14ac:dyDescent="0.25">
      <c r="A86" s="6">
        <v>44736</v>
      </c>
      <c r="B86" s="9"/>
      <c r="C86" s="9">
        <v>158</v>
      </c>
      <c r="D86" s="9">
        <v>23</v>
      </c>
      <c r="E86" s="9">
        <v>181</v>
      </c>
    </row>
    <row r="87" spans="1:5" x14ac:dyDescent="0.25">
      <c r="A87" s="6">
        <v>44737</v>
      </c>
      <c r="B87" s="9"/>
      <c r="C87" s="9">
        <v>102</v>
      </c>
      <c r="D87" s="9">
        <v>1</v>
      </c>
      <c r="E87" s="9">
        <v>103</v>
      </c>
    </row>
    <row r="88" spans="1:5" x14ac:dyDescent="0.25">
      <c r="A88" s="6">
        <v>44738</v>
      </c>
      <c r="B88" s="9"/>
      <c r="C88" s="9">
        <v>10</v>
      </c>
      <c r="D88" s="9"/>
      <c r="E88" s="9">
        <v>10</v>
      </c>
    </row>
    <row r="89" spans="1:5" x14ac:dyDescent="0.25">
      <c r="A89" s="6">
        <v>44739</v>
      </c>
      <c r="B89" s="9">
        <v>1</v>
      </c>
      <c r="C89" s="9">
        <v>213</v>
      </c>
      <c r="D89" s="9">
        <v>39</v>
      </c>
      <c r="E89" s="9">
        <v>253</v>
      </c>
    </row>
    <row r="90" spans="1:5" x14ac:dyDescent="0.25">
      <c r="A90" s="6">
        <v>44740</v>
      </c>
      <c r="B90" s="9"/>
      <c r="C90" s="9">
        <v>148</v>
      </c>
      <c r="D90" s="9">
        <v>1</v>
      </c>
      <c r="E90" s="9">
        <v>149</v>
      </c>
    </row>
    <row r="91" spans="1:5" x14ac:dyDescent="0.25">
      <c r="A91" s="6">
        <v>44741</v>
      </c>
      <c r="B91" s="9"/>
      <c r="C91" s="9">
        <v>178</v>
      </c>
      <c r="D91" s="9">
        <v>2</v>
      </c>
      <c r="E91" s="9">
        <v>180</v>
      </c>
    </row>
    <row r="92" spans="1:5" x14ac:dyDescent="0.25">
      <c r="A92" s="6" t="s">
        <v>135</v>
      </c>
      <c r="B92" s="9">
        <v>21</v>
      </c>
      <c r="C92" s="9">
        <v>13286</v>
      </c>
      <c r="D92" s="9">
        <v>1123</v>
      </c>
      <c r="E92" s="9">
        <v>14430</v>
      </c>
    </row>
  </sheetData>
  <mergeCells count="1">
    <mergeCell ref="F1:M1"/>
  </mergeCell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R26" sqref="R26"/>
    </sheetView>
  </sheetViews>
  <sheetFormatPr baseColWidth="10" defaultColWidth="9.140625" defaultRowHeight="15" x14ac:dyDescent="0.25"/>
  <cols>
    <col min="1" max="1" width="15.5703125" bestFit="1" customWidth="1"/>
    <col min="2" max="2" width="13.5703125" customWidth="1"/>
    <col min="3" max="3" width="15.5703125" customWidth="1"/>
  </cols>
  <sheetData>
    <row r="1" spans="1:11" x14ac:dyDescent="0.25">
      <c r="A1" s="52" t="s">
        <v>139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4" spans="1:11" x14ac:dyDescent="0.25">
      <c r="A4" t="s">
        <v>13</v>
      </c>
      <c r="B4" t="s">
        <v>1</v>
      </c>
      <c r="C4" s="12" t="s">
        <v>152</v>
      </c>
    </row>
    <row r="5" spans="1:11" x14ac:dyDescent="0.25">
      <c r="A5" t="s">
        <v>16</v>
      </c>
      <c r="B5">
        <v>4943</v>
      </c>
      <c r="C5" s="11">
        <f>(B5/B62) * 100</f>
        <v>34.255024255024253</v>
      </c>
    </row>
    <row r="6" spans="1:11" x14ac:dyDescent="0.25">
      <c r="A6" t="s">
        <v>18</v>
      </c>
      <c r="B6">
        <v>3778</v>
      </c>
      <c r="C6" s="13">
        <f>(B6/B62) * 100</f>
        <v>26.181566181566179</v>
      </c>
    </row>
    <row r="7" spans="1:11" x14ac:dyDescent="0.25">
      <c r="A7" t="s">
        <v>21</v>
      </c>
      <c r="B7">
        <v>2167</v>
      </c>
      <c r="C7" s="13">
        <f>(B7/B62) * 100</f>
        <v>15.017325017325017</v>
      </c>
    </row>
    <row r="8" spans="1:11" x14ac:dyDescent="0.25">
      <c r="A8" t="s">
        <v>25</v>
      </c>
      <c r="B8">
        <v>1473</v>
      </c>
      <c r="C8" s="13">
        <f>(B8/B62) * 100</f>
        <v>10.207900207900208</v>
      </c>
    </row>
    <row r="9" spans="1:11" x14ac:dyDescent="0.25">
      <c r="A9" t="s">
        <v>29</v>
      </c>
      <c r="B9">
        <v>582</v>
      </c>
      <c r="C9" s="13">
        <f>(B9/B62) * 100</f>
        <v>4.0332640332640333</v>
      </c>
    </row>
    <row r="10" spans="1:11" x14ac:dyDescent="0.25">
      <c r="A10" t="s">
        <v>36</v>
      </c>
      <c r="B10">
        <v>280</v>
      </c>
      <c r="C10" s="13">
        <f>(B10/B62) * 100</f>
        <v>1.9404019404019404</v>
      </c>
    </row>
    <row r="11" spans="1:11" x14ac:dyDescent="0.25">
      <c r="A11" t="s">
        <v>33</v>
      </c>
      <c r="B11">
        <v>178</v>
      </c>
      <c r="C11" s="13">
        <f>(B11/B62) * 100</f>
        <v>1.2335412335412335</v>
      </c>
    </row>
    <row r="12" spans="1:11" x14ac:dyDescent="0.25">
      <c r="A12" t="s">
        <v>24</v>
      </c>
      <c r="B12">
        <v>162</v>
      </c>
      <c r="C12" s="13">
        <f>(B12/B62) * 100</f>
        <v>1.1226611226611227</v>
      </c>
    </row>
    <row r="13" spans="1:11" x14ac:dyDescent="0.25">
      <c r="A13" t="s">
        <v>57</v>
      </c>
      <c r="B13">
        <v>109</v>
      </c>
      <c r="C13" s="13">
        <f>(B13/B62) * 100</f>
        <v>0.75537075537075538</v>
      </c>
    </row>
    <row r="14" spans="1:11" x14ac:dyDescent="0.25">
      <c r="A14" t="s">
        <v>44</v>
      </c>
      <c r="B14">
        <v>105</v>
      </c>
      <c r="C14" s="13">
        <f>(B14/B62) * 100</f>
        <v>0.72765072765072769</v>
      </c>
    </row>
    <row r="15" spans="1:11" x14ac:dyDescent="0.25">
      <c r="A15" t="s">
        <v>30</v>
      </c>
      <c r="B15">
        <v>74</v>
      </c>
      <c r="C15" s="13">
        <f>(B15/B62) * 100</f>
        <v>0.51282051282051277</v>
      </c>
    </row>
    <row r="16" spans="1:11" x14ac:dyDescent="0.25">
      <c r="A16" t="s">
        <v>37</v>
      </c>
      <c r="B16">
        <v>67</v>
      </c>
      <c r="C16" s="13">
        <f>(B16/B62) * 100</f>
        <v>0.4643104643104643</v>
      </c>
    </row>
    <row r="17" spans="1:3" x14ac:dyDescent="0.25">
      <c r="A17" t="s">
        <v>72</v>
      </c>
      <c r="B17">
        <v>49</v>
      </c>
      <c r="C17" s="13">
        <f>(B17/B62) * 100</f>
        <v>0.33957033957033955</v>
      </c>
    </row>
    <row r="18" spans="1:3" x14ac:dyDescent="0.25">
      <c r="A18" t="s">
        <v>31</v>
      </c>
      <c r="B18">
        <v>43</v>
      </c>
      <c r="C18" s="13">
        <f>(B18/B62) * 100</f>
        <v>0.29799029799029797</v>
      </c>
    </row>
    <row r="19" spans="1:3" x14ac:dyDescent="0.25">
      <c r="A19" t="s">
        <v>90</v>
      </c>
      <c r="B19">
        <v>42</v>
      </c>
      <c r="C19" s="13">
        <f>(B19/B62) * 100</f>
        <v>0.29106029106029108</v>
      </c>
    </row>
    <row r="20" spans="1:3" x14ac:dyDescent="0.25">
      <c r="A20" t="s">
        <v>69</v>
      </c>
      <c r="B20">
        <v>35</v>
      </c>
      <c r="C20" s="13">
        <f>(B20/B62) * 100</f>
        <v>0.24255024255024255</v>
      </c>
    </row>
    <row r="21" spans="1:3" x14ac:dyDescent="0.25">
      <c r="A21" t="s">
        <v>53</v>
      </c>
      <c r="B21">
        <v>31</v>
      </c>
      <c r="C21" s="13">
        <f>(B21/B62) * 100</f>
        <v>0.21483021483021483</v>
      </c>
    </row>
    <row r="22" spans="1:3" x14ac:dyDescent="0.25">
      <c r="A22" t="s">
        <v>20</v>
      </c>
      <c r="B22">
        <v>31</v>
      </c>
      <c r="C22" s="13">
        <f>(B22/B62) * 100</f>
        <v>0.21483021483021483</v>
      </c>
    </row>
    <row r="23" spans="1:3" x14ac:dyDescent="0.25">
      <c r="A23" t="s">
        <v>14</v>
      </c>
      <c r="B23">
        <v>22</v>
      </c>
      <c r="C23" s="13">
        <f>(B23/B62) * 100</f>
        <v>0.15246015246015246</v>
      </c>
    </row>
    <row r="24" spans="1:3" x14ac:dyDescent="0.25">
      <c r="A24" t="s">
        <v>27</v>
      </c>
      <c r="B24">
        <v>21</v>
      </c>
      <c r="C24" s="13">
        <f>(B24/B62) * 100</f>
        <v>0.14553014553014554</v>
      </c>
    </row>
    <row r="25" spans="1:3" x14ac:dyDescent="0.25">
      <c r="A25" t="s">
        <v>45</v>
      </c>
      <c r="B25">
        <v>16</v>
      </c>
      <c r="C25" s="13">
        <f>(B25/B62) * 100</f>
        <v>0.11088011088011088</v>
      </c>
    </row>
    <row r="26" spans="1:3" x14ac:dyDescent="0.25">
      <c r="A26" t="s">
        <v>103</v>
      </c>
      <c r="B26">
        <v>16</v>
      </c>
      <c r="C26" s="13">
        <f>(B26/B62) * 100</f>
        <v>0.11088011088011088</v>
      </c>
    </row>
    <row r="27" spans="1:3" x14ac:dyDescent="0.25">
      <c r="A27" t="s">
        <v>141</v>
      </c>
      <c r="B27">
        <v>15</v>
      </c>
      <c r="C27" s="13">
        <f>(B27/B62) * 100</f>
        <v>0.10395010395010396</v>
      </c>
    </row>
    <row r="28" spans="1:3" x14ac:dyDescent="0.25">
      <c r="A28" t="s">
        <v>80</v>
      </c>
      <c r="B28">
        <v>15</v>
      </c>
      <c r="C28" s="13">
        <f>(B28/B62) * 100</f>
        <v>0.10395010395010396</v>
      </c>
    </row>
    <row r="29" spans="1:3" x14ac:dyDescent="0.25">
      <c r="A29" t="s">
        <v>93</v>
      </c>
      <c r="B29">
        <v>14</v>
      </c>
      <c r="C29" s="13">
        <f>(B29/B62) * 100</f>
        <v>9.7020097020097021E-2</v>
      </c>
    </row>
    <row r="30" spans="1:3" x14ac:dyDescent="0.25">
      <c r="A30" t="s">
        <v>142</v>
      </c>
      <c r="B30">
        <v>13</v>
      </c>
      <c r="C30" s="13">
        <f>(B30/B62) * 100</f>
        <v>9.0090090090090086E-2</v>
      </c>
    </row>
    <row r="31" spans="1:3" x14ac:dyDescent="0.25">
      <c r="A31" t="s">
        <v>98</v>
      </c>
      <c r="B31">
        <v>13</v>
      </c>
      <c r="C31" s="13">
        <f>(B31/B62) * 100</f>
        <v>9.0090090090090086E-2</v>
      </c>
    </row>
    <row r="32" spans="1:3" x14ac:dyDescent="0.25">
      <c r="A32" t="s">
        <v>17</v>
      </c>
      <c r="B32">
        <v>12</v>
      </c>
      <c r="C32" s="13">
        <f>(B32/B62) * 100</f>
        <v>8.3160083160083165E-2</v>
      </c>
    </row>
    <row r="33" spans="1:3" x14ac:dyDescent="0.25">
      <c r="A33" t="s">
        <v>66</v>
      </c>
      <c r="B33">
        <v>12</v>
      </c>
      <c r="C33" s="13">
        <f>(B33/B62) * 100</f>
        <v>8.3160083160083165E-2</v>
      </c>
    </row>
    <row r="34" spans="1:3" x14ac:dyDescent="0.25">
      <c r="A34" t="s">
        <v>110</v>
      </c>
      <c r="B34">
        <v>11</v>
      </c>
      <c r="C34" s="13">
        <f>(B34/B62) * 100</f>
        <v>7.623007623007623E-2</v>
      </c>
    </row>
    <row r="35" spans="1:3" x14ac:dyDescent="0.25">
      <c r="A35" t="s">
        <v>15</v>
      </c>
      <c r="B35">
        <v>9</v>
      </c>
      <c r="C35" s="13">
        <f>(B35/B62) * 100</f>
        <v>6.2370062370062374E-2</v>
      </c>
    </row>
    <row r="36" spans="1:3" x14ac:dyDescent="0.25">
      <c r="A36" t="s">
        <v>79</v>
      </c>
      <c r="B36">
        <v>9</v>
      </c>
      <c r="C36" s="13">
        <f>(B36/B62) * 100</f>
        <v>6.2370062370062374E-2</v>
      </c>
    </row>
    <row r="37" spans="1:3" x14ac:dyDescent="0.25">
      <c r="A37" t="s">
        <v>143</v>
      </c>
      <c r="B37">
        <v>9</v>
      </c>
      <c r="C37" s="13">
        <f>(B37/B62) * 100</f>
        <v>6.2370062370062374E-2</v>
      </c>
    </row>
    <row r="38" spans="1:3" x14ac:dyDescent="0.25">
      <c r="A38" t="s">
        <v>144</v>
      </c>
      <c r="B38">
        <v>8</v>
      </c>
      <c r="C38" s="13">
        <f>(B38/B62) * 100</f>
        <v>5.5440055440055439E-2</v>
      </c>
    </row>
    <row r="39" spans="1:3" x14ac:dyDescent="0.25">
      <c r="A39" t="s">
        <v>78</v>
      </c>
      <c r="B39">
        <v>7</v>
      </c>
      <c r="C39" s="13">
        <f>(B39/B62) * 100</f>
        <v>4.851004851004851E-2</v>
      </c>
    </row>
    <row r="40" spans="1:3" x14ac:dyDescent="0.25">
      <c r="A40" t="s">
        <v>22</v>
      </c>
      <c r="B40">
        <v>7</v>
      </c>
      <c r="C40" s="13">
        <f>(B40/B62) * 100</f>
        <v>4.851004851004851E-2</v>
      </c>
    </row>
    <row r="41" spans="1:3" x14ac:dyDescent="0.25">
      <c r="A41" t="s">
        <v>145</v>
      </c>
      <c r="B41">
        <v>7</v>
      </c>
      <c r="C41" s="13">
        <f>(B41/B62) * 100</f>
        <v>4.851004851004851E-2</v>
      </c>
    </row>
    <row r="42" spans="1:3" x14ac:dyDescent="0.25">
      <c r="A42" t="s">
        <v>40</v>
      </c>
      <c r="B42">
        <v>6</v>
      </c>
      <c r="C42" s="13">
        <f>(B42/B62) * 100</f>
        <v>4.1580041580041582E-2</v>
      </c>
    </row>
    <row r="43" spans="1:3" x14ac:dyDescent="0.25">
      <c r="A43" t="s">
        <v>146</v>
      </c>
      <c r="B43">
        <v>6</v>
      </c>
      <c r="C43" s="13">
        <f>(B43/B62) * 100</f>
        <v>4.1580041580041582E-2</v>
      </c>
    </row>
    <row r="44" spans="1:3" x14ac:dyDescent="0.25">
      <c r="A44" t="s">
        <v>49</v>
      </c>
      <c r="B44">
        <v>5</v>
      </c>
      <c r="C44" s="13">
        <f>(B44/B62) * 100</f>
        <v>3.4650034650034647E-2</v>
      </c>
    </row>
    <row r="45" spans="1:3" x14ac:dyDescent="0.25">
      <c r="A45" t="s">
        <v>47</v>
      </c>
      <c r="B45">
        <v>5</v>
      </c>
      <c r="C45" s="13">
        <f>(B45/B62) * 100</f>
        <v>3.4650034650034647E-2</v>
      </c>
    </row>
    <row r="46" spans="1:3" x14ac:dyDescent="0.25">
      <c r="A46" t="s">
        <v>127</v>
      </c>
      <c r="B46">
        <v>3</v>
      </c>
      <c r="C46" s="13">
        <f>(B46/B62) * 100</f>
        <v>2.0790020790020791E-2</v>
      </c>
    </row>
    <row r="47" spans="1:3" x14ac:dyDescent="0.25">
      <c r="A47" t="s">
        <v>52</v>
      </c>
      <c r="B47">
        <v>3</v>
      </c>
      <c r="C47" s="13">
        <f>(B47/B62) * 100</f>
        <v>2.0790020790020791E-2</v>
      </c>
    </row>
    <row r="48" spans="1:3" x14ac:dyDescent="0.25">
      <c r="A48" t="s">
        <v>96</v>
      </c>
      <c r="B48">
        <v>2</v>
      </c>
      <c r="C48" s="13">
        <f>(B48/B62) * 100</f>
        <v>1.386001386001386E-2</v>
      </c>
    </row>
    <row r="49" spans="1:3" x14ac:dyDescent="0.25">
      <c r="A49" t="s">
        <v>62</v>
      </c>
      <c r="B49">
        <v>2</v>
      </c>
      <c r="C49" s="13">
        <f>(B49/B62) * 100</f>
        <v>1.386001386001386E-2</v>
      </c>
    </row>
    <row r="50" spans="1:3" x14ac:dyDescent="0.25">
      <c r="A50" t="s">
        <v>38</v>
      </c>
      <c r="B50">
        <v>2</v>
      </c>
      <c r="C50" s="13">
        <f>(B50/B62) * 100</f>
        <v>1.386001386001386E-2</v>
      </c>
    </row>
    <row r="51" spans="1:3" x14ac:dyDescent="0.25">
      <c r="A51" t="s">
        <v>19</v>
      </c>
      <c r="B51">
        <v>2</v>
      </c>
      <c r="C51" s="13">
        <f>(B51/B62) * 100</f>
        <v>1.386001386001386E-2</v>
      </c>
    </row>
    <row r="52" spans="1:3" x14ac:dyDescent="0.25">
      <c r="A52" t="s">
        <v>147</v>
      </c>
      <c r="B52">
        <v>1</v>
      </c>
      <c r="C52" s="13">
        <f>(B52/B62) * 100</f>
        <v>6.9300069300069298E-3</v>
      </c>
    </row>
    <row r="53" spans="1:3" x14ac:dyDescent="0.25">
      <c r="A53" t="s">
        <v>82</v>
      </c>
      <c r="B53">
        <v>1</v>
      </c>
      <c r="C53" s="13">
        <f>(B53/B62) * 100</f>
        <v>6.9300069300069298E-3</v>
      </c>
    </row>
    <row r="54" spans="1:3" x14ac:dyDescent="0.25">
      <c r="A54" t="s">
        <v>51</v>
      </c>
      <c r="B54">
        <v>1</v>
      </c>
      <c r="C54" s="13">
        <f>(B54/B62) * 100</f>
        <v>6.9300069300069298E-3</v>
      </c>
    </row>
    <row r="55" spans="1:3" x14ac:dyDescent="0.25">
      <c r="A55" t="s">
        <v>39</v>
      </c>
      <c r="B55">
        <v>1</v>
      </c>
      <c r="C55" s="13">
        <f>(B55/B62) * 100</f>
        <v>6.9300069300069298E-3</v>
      </c>
    </row>
    <row r="56" spans="1:3" x14ac:dyDescent="0.25">
      <c r="A56" t="s">
        <v>148</v>
      </c>
      <c r="B56">
        <v>1</v>
      </c>
      <c r="C56" s="13">
        <f>(B56/B62) * 100</f>
        <v>6.9300069300069298E-3</v>
      </c>
    </row>
    <row r="57" spans="1:3" x14ac:dyDescent="0.25">
      <c r="A57" t="s">
        <v>149</v>
      </c>
      <c r="B57">
        <v>1</v>
      </c>
      <c r="C57" s="13">
        <f>(B57/B62) * 100</f>
        <v>6.9300069300069298E-3</v>
      </c>
    </row>
    <row r="58" spans="1:3" x14ac:dyDescent="0.25">
      <c r="A58" t="s">
        <v>150</v>
      </c>
      <c r="B58">
        <v>1</v>
      </c>
      <c r="C58" s="13">
        <f>(B58/B62) * 100</f>
        <v>6.9300069300069298E-3</v>
      </c>
    </row>
    <row r="59" spans="1:3" x14ac:dyDescent="0.25">
      <c r="A59" t="s">
        <v>35</v>
      </c>
      <c r="B59">
        <v>1</v>
      </c>
      <c r="C59" s="13">
        <f>(B59/B62) * 100</f>
        <v>6.9300069300069298E-3</v>
      </c>
    </row>
    <row r="60" spans="1:3" x14ac:dyDescent="0.25">
      <c r="A60" t="s">
        <v>32</v>
      </c>
      <c r="B60">
        <v>1</v>
      </c>
      <c r="C60" s="13">
        <f>(B60/B62) * 100</f>
        <v>6.9300069300069298E-3</v>
      </c>
    </row>
    <row r="62" spans="1:3" x14ac:dyDescent="0.25">
      <c r="A62" s="3" t="s">
        <v>140</v>
      </c>
      <c r="B62" s="3">
        <f>SUM(B5:B61)</f>
        <v>14430</v>
      </c>
    </row>
  </sheetData>
  <mergeCells count="1">
    <mergeCell ref="A1:K1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15" sqref="B15"/>
    </sheetView>
  </sheetViews>
  <sheetFormatPr baseColWidth="10" defaultColWidth="9.140625" defaultRowHeight="15" x14ac:dyDescent="0.25"/>
  <cols>
    <col min="1" max="1" width="19.42578125" customWidth="1"/>
  </cols>
  <sheetData>
    <row r="1" spans="1:8" ht="15.75" x14ac:dyDescent="0.25">
      <c r="A1" s="53" t="s">
        <v>153</v>
      </c>
      <c r="B1" s="53"/>
      <c r="C1" s="53"/>
      <c r="D1" s="53"/>
      <c r="E1" s="53"/>
      <c r="F1" s="53"/>
      <c r="G1" s="53"/>
      <c r="H1" s="53"/>
    </row>
    <row r="4" spans="1:8" x14ac:dyDescent="0.25">
      <c r="A4" s="1" t="s">
        <v>154</v>
      </c>
      <c r="B4" s="1" t="s">
        <v>137</v>
      </c>
    </row>
    <row r="5" spans="1:8" x14ac:dyDescent="0.25">
      <c r="A5" s="1" t="s">
        <v>155</v>
      </c>
      <c r="B5" s="1">
        <v>8742</v>
      </c>
    </row>
    <row r="6" spans="1:8" x14ac:dyDescent="0.25">
      <c r="A6" s="1" t="s">
        <v>156</v>
      </c>
      <c r="B6" s="1">
        <v>4707</v>
      </c>
    </row>
    <row r="7" spans="1:8" x14ac:dyDescent="0.25">
      <c r="A7" s="1" t="s">
        <v>157</v>
      </c>
      <c r="B7" s="1">
        <v>960</v>
      </c>
    </row>
    <row r="8" spans="1:8" x14ac:dyDescent="0.25">
      <c r="A8" s="1" t="s">
        <v>158</v>
      </c>
      <c r="B8" s="1">
        <v>21</v>
      </c>
    </row>
    <row r="10" spans="1:8" x14ac:dyDescent="0.25">
      <c r="A10" s="3" t="s">
        <v>140</v>
      </c>
      <c r="B10" s="3">
        <f>SUM(B5:B9)</f>
        <v>14430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J12" sqref="J12"/>
    </sheetView>
  </sheetViews>
  <sheetFormatPr baseColWidth="10" defaultColWidth="9.140625" defaultRowHeight="15" x14ac:dyDescent="0.25"/>
  <cols>
    <col min="1" max="1" width="23.5703125" customWidth="1"/>
    <col min="2" max="2" width="23.85546875" bestFit="1" customWidth="1"/>
    <col min="3" max="3" width="23.42578125" bestFit="1" customWidth="1"/>
    <col min="4" max="4" width="19.85546875" bestFit="1" customWidth="1"/>
    <col min="5" max="5" width="20.140625" bestFit="1" customWidth="1"/>
    <col min="6" max="6" width="25.5703125" bestFit="1" customWidth="1"/>
    <col min="7" max="7" width="13.140625" bestFit="1" customWidth="1"/>
    <col min="8" max="8" width="9.5703125" bestFit="1" customWidth="1"/>
  </cols>
  <sheetData>
    <row r="1" spans="1:8" x14ac:dyDescent="0.25">
      <c r="A1" s="52" t="s">
        <v>174</v>
      </c>
      <c r="B1" s="52"/>
      <c r="C1" s="52"/>
    </row>
    <row r="3" spans="1:8" x14ac:dyDescent="0.25">
      <c r="A3" s="7" t="s">
        <v>173</v>
      </c>
      <c r="B3" s="7" t="s">
        <v>176</v>
      </c>
      <c r="H3" s="8"/>
    </row>
    <row r="4" spans="1:8" x14ac:dyDescent="0.25">
      <c r="A4" s="7" t="s">
        <v>173</v>
      </c>
      <c r="B4" t="s">
        <v>167</v>
      </c>
      <c r="C4" t="s">
        <v>165</v>
      </c>
      <c r="D4" t="s">
        <v>162</v>
      </c>
      <c r="E4" s="12" t="s">
        <v>164</v>
      </c>
      <c r="F4" s="12" t="s">
        <v>161</v>
      </c>
      <c r="G4" t="s">
        <v>175</v>
      </c>
      <c r="H4" s="16" t="s">
        <v>151</v>
      </c>
    </row>
    <row r="5" spans="1:8" x14ac:dyDescent="0.25">
      <c r="A5" s="2" t="s">
        <v>170</v>
      </c>
      <c r="B5" s="9">
        <v>172</v>
      </c>
      <c r="C5" s="9">
        <v>918</v>
      </c>
      <c r="D5" s="9">
        <v>70</v>
      </c>
      <c r="E5" s="9">
        <v>146</v>
      </c>
      <c r="F5" s="9">
        <v>58</v>
      </c>
      <c r="G5" s="9">
        <v>1364</v>
      </c>
      <c r="H5" s="11">
        <f>(GETPIVOTDATA("Cantidad",$A$3,"TIPO_SECTOR","Alimentos                ") / 14430) * 100</f>
        <v>9.4525294525294523</v>
      </c>
    </row>
    <row r="6" spans="1:8" x14ac:dyDescent="0.25">
      <c r="A6" s="2" t="s">
        <v>163</v>
      </c>
      <c r="B6" s="9">
        <v>61</v>
      </c>
      <c r="C6" s="9">
        <v>65</v>
      </c>
      <c r="D6" s="9"/>
      <c r="E6" s="9">
        <v>32</v>
      </c>
      <c r="F6" s="9"/>
      <c r="G6" s="9">
        <v>158</v>
      </c>
      <c r="H6" s="11">
        <f>(GETPIVOTDATA("Cantidad",$A$3,"TIPO_SECTOR","Bebidas                  ") / 14430) * 100</f>
        <v>1.0949410949410949</v>
      </c>
    </row>
    <row r="7" spans="1:8" x14ac:dyDescent="0.25">
      <c r="A7" s="2" t="s">
        <v>168</v>
      </c>
      <c r="B7" s="9">
        <v>82</v>
      </c>
      <c r="C7" s="9">
        <v>2673</v>
      </c>
      <c r="D7" s="9">
        <v>333</v>
      </c>
      <c r="E7" s="9">
        <v>4006</v>
      </c>
      <c r="F7" s="9">
        <v>77</v>
      </c>
      <c r="G7" s="9">
        <v>7171</v>
      </c>
      <c r="H7" s="11">
        <f>(GETPIVOTDATA("Cantidad",$A$3,"TIPO_SECTOR","Comercio                 ")  / 14430) * 100</f>
        <v>49.695079695079698</v>
      </c>
    </row>
    <row r="8" spans="1:8" x14ac:dyDescent="0.25">
      <c r="A8" s="2" t="s">
        <v>171</v>
      </c>
      <c r="B8" s="9">
        <v>323</v>
      </c>
      <c r="C8" s="9">
        <v>854</v>
      </c>
      <c r="D8" s="9">
        <v>7</v>
      </c>
      <c r="E8" s="9">
        <v>118</v>
      </c>
      <c r="F8" s="9">
        <v>166</v>
      </c>
      <c r="G8" s="9">
        <v>1468</v>
      </c>
      <c r="H8" s="11">
        <f>(GETPIVOTDATA("Cantidad",$A$3,"TIPO_SECTOR","Construcción             ") / 14430) * 100</f>
        <v>10.173250173250173</v>
      </c>
    </row>
    <row r="9" spans="1:8" x14ac:dyDescent="0.25">
      <c r="A9" s="2" t="s">
        <v>172</v>
      </c>
      <c r="B9" s="9">
        <v>11</v>
      </c>
      <c r="C9" s="9">
        <v>84</v>
      </c>
      <c r="D9" s="9"/>
      <c r="E9" s="9">
        <v>18</v>
      </c>
      <c r="F9" s="9">
        <v>5</v>
      </c>
      <c r="G9" s="9">
        <v>118</v>
      </c>
      <c r="H9" s="11">
        <f>(GETPIVOTDATA("Cantidad",$A$3,"TIPO_SECTOR","Energía                  ") / 14430) * 100</f>
        <v>0.81774081774081775</v>
      </c>
    </row>
    <row r="10" spans="1:8" x14ac:dyDescent="0.25">
      <c r="A10" s="2" t="s">
        <v>166</v>
      </c>
      <c r="B10" s="9">
        <v>85</v>
      </c>
      <c r="C10" s="9">
        <v>434</v>
      </c>
      <c r="D10" s="9">
        <v>79</v>
      </c>
      <c r="E10" s="9">
        <v>720</v>
      </c>
      <c r="F10" s="9">
        <v>22</v>
      </c>
      <c r="G10" s="9">
        <v>1340</v>
      </c>
      <c r="H10" s="11">
        <f>(GETPIVOTDATA("Cantidad",$A$3,"TIPO_SECTOR","Industria Manofacturera  ") / 14430) * 100</f>
        <v>9.2862092862092869</v>
      </c>
    </row>
    <row r="11" spans="1:8" x14ac:dyDescent="0.25">
      <c r="A11" s="2" t="s">
        <v>160</v>
      </c>
      <c r="B11" s="9">
        <v>34</v>
      </c>
      <c r="C11" s="9">
        <v>1531</v>
      </c>
      <c r="D11" s="9">
        <v>46</v>
      </c>
      <c r="E11" s="9">
        <v>272</v>
      </c>
      <c r="F11" s="9">
        <v>3</v>
      </c>
      <c r="G11" s="9">
        <v>1886</v>
      </c>
      <c r="H11" s="11">
        <f>(GETPIVOTDATA("Cantidad",$A$3,"TIPO_SECTOR","Salud                    ") / 14430) *100</f>
        <v>13.069993069993069</v>
      </c>
    </row>
    <row r="12" spans="1:8" x14ac:dyDescent="0.25">
      <c r="A12" s="2" t="s">
        <v>169</v>
      </c>
      <c r="B12" s="9">
        <v>263</v>
      </c>
      <c r="C12" s="9">
        <v>90</v>
      </c>
      <c r="D12" s="9">
        <v>464</v>
      </c>
      <c r="E12" s="9">
        <v>103</v>
      </c>
      <c r="F12" s="9">
        <v>5</v>
      </c>
      <c r="G12" s="9">
        <v>925</v>
      </c>
      <c r="H12" s="11">
        <f>(GETPIVOTDATA("Cantidad",$A$3,"TIPO_SECTOR","Zonas Francas            ") / 14430) *100</f>
        <v>6.4102564102564097</v>
      </c>
    </row>
    <row r="13" spans="1:8" x14ac:dyDescent="0.25">
      <c r="A13" s="2" t="s">
        <v>175</v>
      </c>
      <c r="B13" s="9">
        <v>1031</v>
      </c>
      <c r="C13" s="9">
        <v>6649</v>
      </c>
      <c r="D13" s="9">
        <v>999</v>
      </c>
      <c r="E13" s="9">
        <v>5415</v>
      </c>
      <c r="F13" s="9">
        <v>336</v>
      </c>
      <c r="G13" s="9">
        <v>14430</v>
      </c>
      <c r="H13" s="10">
        <f>SUM(H5:H12)</f>
        <v>100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9" workbookViewId="0">
      <selection activeCell="J9" sqref="J9"/>
    </sheetView>
  </sheetViews>
  <sheetFormatPr baseColWidth="10" defaultColWidth="18" defaultRowHeight="15" x14ac:dyDescent="0.25"/>
  <cols>
    <col min="4" max="4" width="20.7109375" customWidth="1"/>
    <col min="10" max="10" width="23" customWidth="1"/>
  </cols>
  <sheetData>
    <row r="1" spans="1:12" x14ac:dyDescent="0.25">
      <c r="A1" s="52" t="s">
        <v>209</v>
      </c>
      <c r="B1" s="52"/>
      <c r="C1" s="52"/>
      <c r="D1" s="52"/>
    </row>
    <row r="4" spans="1:12" ht="6.75" customHeight="1" x14ac:dyDescent="0.25"/>
    <row r="5" spans="1:12" ht="52.5" customHeight="1" x14ac:dyDescent="0.25">
      <c r="A5" s="17" t="s">
        <v>178</v>
      </c>
      <c r="B5" s="18" t="s">
        <v>179</v>
      </c>
      <c r="C5" s="18" t="s">
        <v>180</v>
      </c>
      <c r="D5" s="18" t="s">
        <v>181</v>
      </c>
      <c r="E5" s="17" t="s">
        <v>182</v>
      </c>
      <c r="F5" s="17" t="s">
        <v>183</v>
      </c>
      <c r="G5" s="19" t="s">
        <v>184</v>
      </c>
      <c r="H5" s="20" t="s">
        <v>185</v>
      </c>
      <c r="I5" s="20" t="s">
        <v>186</v>
      </c>
      <c r="J5" s="19" t="s">
        <v>187</v>
      </c>
      <c r="K5" s="19" t="s">
        <v>188</v>
      </c>
      <c r="L5" s="28" t="s">
        <v>208</v>
      </c>
    </row>
    <row r="6" spans="1:12" ht="28.5" x14ac:dyDescent="0.25">
      <c r="A6" s="21" t="s">
        <v>189</v>
      </c>
      <c r="B6" s="22">
        <v>1</v>
      </c>
      <c r="C6" s="22">
        <v>0</v>
      </c>
      <c r="D6" s="23">
        <v>0</v>
      </c>
      <c r="E6" s="24">
        <v>0</v>
      </c>
      <c r="F6" s="25">
        <v>0</v>
      </c>
      <c r="G6" s="25">
        <v>0</v>
      </c>
      <c r="H6" s="25">
        <v>0</v>
      </c>
      <c r="I6" s="25">
        <v>0</v>
      </c>
      <c r="J6" s="26">
        <v>0</v>
      </c>
      <c r="K6" s="25">
        <v>0</v>
      </c>
      <c r="L6" s="27">
        <f>SUM(B6:K6)</f>
        <v>1</v>
      </c>
    </row>
    <row r="7" spans="1:12" ht="28.5" x14ac:dyDescent="0.25">
      <c r="A7" s="21" t="s">
        <v>190</v>
      </c>
      <c r="B7" s="22">
        <v>1154</v>
      </c>
      <c r="C7" s="22">
        <v>1090</v>
      </c>
      <c r="D7" s="23">
        <v>38</v>
      </c>
      <c r="E7" s="24">
        <v>3053</v>
      </c>
      <c r="F7" s="25">
        <v>123</v>
      </c>
      <c r="G7" s="25">
        <v>17</v>
      </c>
      <c r="H7" s="25">
        <v>0</v>
      </c>
      <c r="I7" s="25">
        <v>0</v>
      </c>
      <c r="J7" s="26">
        <v>0</v>
      </c>
      <c r="K7" s="25">
        <v>1</v>
      </c>
      <c r="L7" s="27">
        <f>SUM(B7:K7)</f>
        <v>5476</v>
      </c>
    </row>
    <row r="8" spans="1:12" ht="39" customHeight="1" x14ac:dyDescent="0.25">
      <c r="A8" s="21" t="s">
        <v>191</v>
      </c>
      <c r="B8" s="22">
        <v>0</v>
      </c>
      <c r="C8" s="22">
        <v>0</v>
      </c>
      <c r="D8" s="23">
        <v>0</v>
      </c>
      <c r="E8" s="24">
        <v>3964</v>
      </c>
      <c r="F8" s="25">
        <v>365</v>
      </c>
      <c r="G8" s="25">
        <v>0</v>
      </c>
      <c r="H8" s="25">
        <v>0</v>
      </c>
      <c r="I8" s="25">
        <v>0</v>
      </c>
      <c r="J8" s="26">
        <v>0</v>
      </c>
      <c r="K8" s="25">
        <v>7</v>
      </c>
      <c r="L8" s="27">
        <f t="shared" ref="L8:L24" si="0">SUM(B8:K8)</f>
        <v>4336</v>
      </c>
    </row>
    <row r="9" spans="1:12" ht="57" x14ac:dyDescent="0.25">
      <c r="A9" s="21" t="s">
        <v>192</v>
      </c>
      <c r="B9" s="22">
        <v>1158</v>
      </c>
      <c r="C9" s="22">
        <v>1165</v>
      </c>
      <c r="D9" s="23">
        <v>17</v>
      </c>
      <c r="E9" s="24">
        <v>3653</v>
      </c>
      <c r="F9" s="25">
        <v>124</v>
      </c>
      <c r="G9" s="25">
        <v>242</v>
      </c>
      <c r="H9" s="25">
        <v>0</v>
      </c>
      <c r="I9" s="25">
        <v>0</v>
      </c>
      <c r="J9" s="26">
        <v>0</v>
      </c>
      <c r="K9" s="25">
        <v>21</v>
      </c>
      <c r="L9" s="27">
        <f t="shared" si="0"/>
        <v>6380</v>
      </c>
    </row>
    <row r="10" spans="1:12" ht="48" customHeight="1" x14ac:dyDescent="0.25">
      <c r="A10" s="21" t="s">
        <v>193</v>
      </c>
      <c r="B10" s="22">
        <v>0</v>
      </c>
      <c r="C10" s="22">
        <v>0</v>
      </c>
      <c r="D10" s="23">
        <v>0</v>
      </c>
      <c r="E10" s="24">
        <v>848</v>
      </c>
      <c r="F10" s="25">
        <v>51</v>
      </c>
      <c r="G10" s="25">
        <v>0</v>
      </c>
      <c r="H10" s="25">
        <v>0</v>
      </c>
      <c r="I10" s="25">
        <v>0</v>
      </c>
      <c r="J10" s="26">
        <v>0</v>
      </c>
      <c r="K10" s="25">
        <v>1</v>
      </c>
      <c r="L10" s="27">
        <f t="shared" si="0"/>
        <v>900</v>
      </c>
    </row>
    <row r="11" spans="1:12" ht="71.25" x14ac:dyDescent="0.25">
      <c r="A11" s="21" t="s">
        <v>194</v>
      </c>
      <c r="B11" s="22">
        <v>457</v>
      </c>
      <c r="C11" s="22">
        <v>466</v>
      </c>
      <c r="D11" s="23">
        <v>6</v>
      </c>
      <c r="E11" s="24">
        <v>1113</v>
      </c>
      <c r="F11" s="25">
        <v>30</v>
      </c>
      <c r="G11" s="25">
        <v>10</v>
      </c>
      <c r="H11" s="25">
        <v>0</v>
      </c>
      <c r="I11" s="25">
        <v>0</v>
      </c>
      <c r="J11" s="26">
        <v>0</v>
      </c>
      <c r="K11" s="25">
        <v>8</v>
      </c>
      <c r="L11" s="27">
        <f t="shared" si="0"/>
        <v>2090</v>
      </c>
    </row>
    <row r="12" spans="1:12" ht="33" customHeight="1" x14ac:dyDescent="0.25">
      <c r="A12" s="21" t="s">
        <v>195</v>
      </c>
      <c r="B12" s="22">
        <v>2008</v>
      </c>
      <c r="C12" s="22">
        <v>1995</v>
      </c>
      <c r="D12" s="23">
        <v>32</v>
      </c>
      <c r="E12" s="24">
        <v>2171</v>
      </c>
      <c r="F12" s="25">
        <v>102</v>
      </c>
      <c r="G12" s="25">
        <v>522</v>
      </c>
      <c r="H12" s="25">
        <v>0</v>
      </c>
      <c r="I12" s="25">
        <v>0</v>
      </c>
      <c r="J12" s="26">
        <v>0</v>
      </c>
      <c r="K12" s="25">
        <v>10</v>
      </c>
      <c r="L12" s="27">
        <f t="shared" si="0"/>
        <v>6840</v>
      </c>
    </row>
    <row r="13" spans="1:12" x14ac:dyDescent="0.25">
      <c r="A13" s="21" t="s">
        <v>196</v>
      </c>
      <c r="B13" s="22">
        <v>641</v>
      </c>
      <c r="C13" s="22">
        <v>559</v>
      </c>
      <c r="D13" s="23">
        <v>0</v>
      </c>
      <c r="E13" s="24">
        <v>901</v>
      </c>
      <c r="F13" s="25">
        <v>56</v>
      </c>
      <c r="G13" s="25">
        <v>8</v>
      </c>
      <c r="H13" s="25">
        <v>0</v>
      </c>
      <c r="I13" s="25">
        <v>0</v>
      </c>
      <c r="J13" s="26">
        <v>0</v>
      </c>
      <c r="K13" s="25">
        <v>6</v>
      </c>
      <c r="L13" s="27">
        <f t="shared" si="0"/>
        <v>2171</v>
      </c>
    </row>
    <row r="14" spans="1:12" x14ac:dyDescent="0.25">
      <c r="A14" s="21" t="s">
        <v>197</v>
      </c>
      <c r="B14" s="22">
        <v>2433</v>
      </c>
      <c r="C14" s="22">
        <v>2406</v>
      </c>
      <c r="D14" s="23">
        <v>0</v>
      </c>
      <c r="E14" s="24">
        <v>1354</v>
      </c>
      <c r="F14" s="25">
        <v>90</v>
      </c>
      <c r="G14" s="25">
        <v>2</v>
      </c>
      <c r="H14" s="25">
        <v>0</v>
      </c>
      <c r="I14" s="25">
        <v>0</v>
      </c>
      <c r="J14" s="26">
        <v>0</v>
      </c>
      <c r="K14" s="25">
        <v>2</v>
      </c>
      <c r="L14" s="27">
        <f t="shared" si="0"/>
        <v>6287</v>
      </c>
    </row>
    <row r="15" spans="1:12" ht="36" customHeight="1" x14ac:dyDescent="0.25">
      <c r="A15" s="21" t="s">
        <v>198</v>
      </c>
      <c r="B15" s="22">
        <v>981</v>
      </c>
      <c r="C15" s="22">
        <v>971</v>
      </c>
      <c r="D15" s="23">
        <v>8</v>
      </c>
      <c r="E15" s="24">
        <v>1621</v>
      </c>
      <c r="F15" s="25">
        <v>59</v>
      </c>
      <c r="G15" s="25">
        <v>18</v>
      </c>
      <c r="H15" s="25">
        <v>0</v>
      </c>
      <c r="I15" s="25">
        <v>0</v>
      </c>
      <c r="J15" s="26">
        <v>0</v>
      </c>
      <c r="K15" s="25">
        <v>13</v>
      </c>
      <c r="L15" s="27">
        <f t="shared" si="0"/>
        <v>3671</v>
      </c>
    </row>
    <row r="16" spans="1:12" x14ac:dyDescent="0.25">
      <c r="A16" s="21" t="s">
        <v>199</v>
      </c>
      <c r="B16" s="22">
        <v>4048</v>
      </c>
      <c r="C16" s="22">
        <v>3708</v>
      </c>
      <c r="D16" s="23">
        <v>0</v>
      </c>
      <c r="E16" s="24">
        <v>8288</v>
      </c>
      <c r="F16" s="25">
        <v>389</v>
      </c>
      <c r="G16" s="25">
        <v>554</v>
      </c>
      <c r="H16" s="25">
        <v>0</v>
      </c>
      <c r="I16" s="25">
        <v>0</v>
      </c>
      <c r="J16" s="26">
        <v>0</v>
      </c>
      <c r="K16" s="25">
        <v>24</v>
      </c>
      <c r="L16" s="27">
        <f t="shared" si="0"/>
        <v>17011</v>
      </c>
    </row>
    <row r="17" spans="1:12" x14ac:dyDescent="0.25">
      <c r="A17" s="21" t="s">
        <v>200</v>
      </c>
      <c r="B17" s="22">
        <v>0</v>
      </c>
      <c r="C17" s="22">
        <v>0</v>
      </c>
      <c r="D17" s="23">
        <v>0</v>
      </c>
      <c r="E17" s="24">
        <v>5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  <c r="K17" s="25">
        <v>0</v>
      </c>
      <c r="L17" s="27">
        <f t="shared" si="0"/>
        <v>5</v>
      </c>
    </row>
    <row r="18" spans="1:12" x14ac:dyDescent="0.25">
      <c r="A18" s="21" t="s">
        <v>201</v>
      </c>
      <c r="B18" s="22">
        <v>2256</v>
      </c>
      <c r="C18" s="22">
        <v>2254</v>
      </c>
      <c r="D18" s="23">
        <v>4</v>
      </c>
      <c r="E18" s="24">
        <v>3935</v>
      </c>
      <c r="F18" s="25">
        <v>196</v>
      </c>
      <c r="G18" s="25">
        <v>388</v>
      </c>
      <c r="H18" s="25">
        <v>0</v>
      </c>
      <c r="I18" s="25">
        <v>0</v>
      </c>
      <c r="J18" s="26">
        <v>0</v>
      </c>
      <c r="K18" s="25">
        <v>11</v>
      </c>
      <c r="L18" s="27">
        <f t="shared" si="0"/>
        <v>9044</v>
      </c>
    </row>
    <row r="19" spans="1:12" x14ac:dyDescent="0.25">
      <c r="A19" s="21" t="s">
        <v>202</v>
      </c>
      <c r="B19" s="22">
        <v>2139</v>
      </c>
      <c r="C19" s="22">
        <v>1846</v>
      </c>
      <c r="D19" s="23">
        <v>34</v>
      </c>
      <c r="E19" s="24">
        <v>4596</v>
      </c>
      <c r="F19" s="25">
        <v>151</v>
      </c>
      <c r="G19" s="25">
        <v>26</v>
      </c>
      <c r="H19" s="25">
        <v>0</v>
      </c>
      <c r="I19" s="25">
        <v>0</v>
      </c>
      <c r="J19" s="26">
        <v>0</v>
      </c>
      <c r="K19" s="25">
        <v>14</v>
      </c>
      <c r="L19" s="27">
        <f t="shared" si="0"/>
        <v>8806</v>
      </c>
    </row>
    <row r="20" spans="1:12" ht="28.5" x14ac:dyDescent="0.25">
      <c r="A20" s="21" t="s">
        <v>203</v>
      </c>
      <c r="B20" s="22">
        <v>0</v>
      </c>
      <c r="C20" s="22">
        <v>0</v>
      </c>
      <c r="D20" s="23">
        <v>0</v>
      </c>
      <c r="E20" s="24">
        <v>18703</v>
      </c>
      <c r="F20" s="25">
        <v>813</v>
      </c>
      <c r="G20" s="25">
        <v>0</v>
      </c>
      <c r="H20" s="25">
        <v>0</v>
      </c>
      <c r="I20" s="25">
        <v>0</v>
      </c>
      <c r="J20" s="26">
        <v>0</v>
      </c>
      <c r="K20" s="25">
        <v>26</v>
      </c>
      <c r="L20" s="27">
        <f t="shared" si="0"/>
        <v>19542</v>
      </c>
    </row>
    <row r="21" spans="1:12" x14ac:dyDescent="0.25">
      <c r="A21" s="21" t="s">
        <v>204</v>
      </c>
      <c r="B21" s="22">
        <v>1285</v>
      </c>
      <c r="C21" s="22">
        <v>1255</v>
      </c>
      <c r="D21" s="23">
        <v>7</v>
      </c>
      <c r="E21" s="24">
        <v>3773</v>
      </c>
      <c r="F21" s="25">
        <v>85</v>
      </c>
      <c r="G21" s="25">
        <v>21</v>
      </c>
      <c r="H21" s="25">
        <v>0</v>
      </c>
      <c r="I21" s="25">
        <v>0</v>
      </c>
      <c r="J21" s="26">
        <v>0</v>
      </c>
      <c r="K21" s="25">
        <v>17</v>
      </c>
      <c r="L21" s="27">
        <f t="shared" si="0"/>
        <v>6443</v>
      </c>
    </row>
    <row r="22" spans="1:12" x14ac:dyDescent="0.25">
      <c r="A22" s="21" t="s">
        <v>205</v>
      </c>
      <c r="B22" s="22">
        <v>0</v>
      </c>
      <c r="C22" s="22">
        <v>0</v>
      </c>
      <c r="D22" s="23">
        <v>0</v>
      </c>
      <c r="E22" s="24">
        <v>6845</v>
      </c>
      <c r="F22" s="25">
        <v>536</v>
      </c>
      <c r="G22" s="25">
        <v>0</v>
      </c>
      <c r="H22" s="25">
        <v>0</v>
      </c>
      <c r="I22" s="25">
        <v>0</v>
      </c>
      <c r="J22" s="26">
        <v>0</v>
      </c>
      <c r="K22" s="25">
        <v>8</v>
      </c>
      <c r="L22" s="27">
        <f t="shared" si="0"/>
        <v>7389</v>
      </c>
    </row>
    <row r="23" spans="1:12" x14ac:dyDescent="0.25">
      <c r="A23" s="21" t="s">
        <v>206</v>
      </c>
      <c r="B23" s="22">
        <v>12388</v>
      </c>
      <c r="C23" s="22">
        <v>12390</v>
      </c>
      <c r="D23" s="23">
        <v>105</v>
      </c>
      <c r="E23" s="24">
        <v>9230</v>
      </c>
      <c r="F23" s="25">
        <v>854</v>
      </c>
      <c r="G23" s="25">
        <v>2846</v>
      </c>
      <c r="H23" s="25">
        <v>677</v>
      </c>
      <c r="I23" s="25">
        <v>41</v>
      </c>
      <c r="J23" s="26">
        <v>446</v>
      </c>
      <c r="K23" s="25">
        <v>201</v>
      </c>
      <c r="L23" s="27">
        <f t="shared" si="0"/>
        <v>39178</v>
      </c>
    </row>
    <row r="24" spans="1:12" x14ac:dyDescent="0.25">
      <c r="A24" s="21" t="s">
        <v>207</v>
      </c>
      <c r="B24" s="22">
        <v>1889</v>
      </c>
      <c r="C24" s="22">
        <v>1711</v>
      </c>
      <c r="D24" s="23">
        <v>0</v>
      </c>
      <c r="E24" s="24">
        <v>2733</v>
      </c>
      <c r="F24" s="25">
        <v>194</v>
      </c>
      <c r="G24" s="25">
        <v>45</v>
      </c>
      <c r="H24" s="25">
        <v>0</v>
      </c>
      <c r="I24" s="12">
        <v>0</v>
      </c>
      <c r="J24" s="26">
        <v>0</v>
      </c>
      <c r="K24" s="25">
        <v>13</v>
      </c>
      <c r="L24" s="27">
        <f t="shared" si="0"/>
        <v>6585</v>
      </c>
    </row>
    <row r="26" spans="1:12" x14ac:dyDescent="0.25">
      <c r="A26" s="29" t="s">
        <v>208</v>
      </c>
      <c r="B26" s="30">
        <f>SUM(B6:B25)</f>
        <v>32838</v>
      </c>
      <c r="C26" s="30">
        <f>SUM(C6:C25)</f>
        <v>31816</v>
      </c>
      <c r="D26" s="30">
        <f>SUM(B26:C26)</f>
        <v>64654</v>
      </c>
      <c r="E26" s="30">
        <f>SUM(E6:E25)</f>
        <v>76786</v>
      </c>
      <c r="F26" s="30">
        <f>SUM(F6:F25)</f>
        <v>4218</v>
      </c>
      <c r="G26" s="30">
        <f>SUM(E26:F26)</f>
        <v>81004</v>
      </c>
      <c r="H26" s="30">
        <f>SUM(H6:H25)</f>
        <v>677</v>
      </c>
      <c r="I26" s="30">
        <f>SUM(I6:I25)</f>
        <v>41</v>
      </c>
      <c r="J26" s="30">
        <f>SUM(H26:I26)</f>
        <v>718</v>
      </c>
      <c r="K26" s="30">
        <f>SUM(K6:K25)</f>
        <v>383</v>
      </c>
      <c r="L26" s="30">
        <f>SUM(L6:L25)</f>
        <v>152155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F1"/>
    </sheetView>
  </sheetViews>
  <sheetFormatPr baseColWidth="10" defaultColWidth="9.140625" defaultRowHeight="15" x14ac:dyDescent="0.25"/>
  <cols>
    <col min="1" max="1" width="16" customWidth="1"/>
    <col min="2" max="2" width="34.5703125" bestFit="1" customWidth="1"/>
    <col min="3" max="3" width="23.85546875" customWidth="1"/>
    <col min="4" max="4" width="22" customWidth="1"/>
    <col min="5" max="5" width="28.28515625" customWidth="1"/>
    <col min="6" max="6" width="24.28515625" customWidth="1"/>
    <col min="7" max="7" width="24" customWidth="1"/>
    <col min="8" max="8" width="29.5703125" customWidth="1"/>
  </cols>
  <sheetData>
    <row r="1" spans="1:8" ht="18.75" x14ac:dyDescent="0.3">
      <c r="A1" s="54" t="s">
        <v>210</v>
      </c>
      <c r="B1" s="54"/>
      <c r="C1" s="54"/>
      <c r="D1" s="54"/>
      <c r="E1" s="54"/>
      <c r="F1" s="54"/>
    </row>
    <row r="3" spans="1:8" ht="63.75" customHeight="1" x14ac:dyDescent="0.25">
      <c r="A3" s="32" t="s">
        <v>218</v>
      </c>
      <c r="B3" s="33" t="s">
        <v>213</v>
      </c>
      <c r="C3" s="33" t="s">
        <v>214</v>
      </c>
      <c r="D3" s="34" t="s">
        <v>212</v>
      </c>
      <c r="E3" s="35" t="s">
        <v>215</v>
      </c>
      <c r="F3" s="35" t="s">
        <v>211</v>
      </c>
      <c r="G3" s="35" t="s">
        <v>216</v>
      </c>
      <c r="H3" s="35" t="s">
        <v>140</v>
      </c>
    </row>
    <row r="4" spans="1:8" ht="28.5" x14ac:dyDescent="0.25">
      <c r="A4" s="40" t="s">
        <v>217</v>
      </c>
      <c r="B4" s="41">
        <v>47</v>
      </c>
      <c r="C4" s="41">
        <v>0</v>
      </c>
      <c r="D4" s="42">
        <v>1050</v>
      </c>
      <c r="E4" s="43">
        <v>49</v>
      </c>
      <c r="F4" s="43">
        <v>310</v>
      </c>
      <c r="G4" s="43">
        <v>78</v>
      </c>
      <c r="H4" s="44">
        <f>SUM(B4:G4)</f>
        <v>1534</v>
      </c>
    </row>
    <row r="5" spans="1:8" ht="28.5" x14ac:dyDescent="0.25">
      <c r="A5" s="40" t="s">
        <v>189</v>
      </c>
      <c r="B5" s="41">
        <v>0</v>
      </c>
      <c r="C5" s="41">
        <v>0</v>
      </c>
      <c r="D5" s="42">
        <v>133</v>
      </c>
      <c r="E5" s="43">
        <v>10</v>
      </c>
      <c r="F5" s="43">
        <v>65</v>
      </c>
      <c r="G5" s="43">
        <v>5</v>
      </c>
      <c r="H5" s="44">
        <f>SUM(B5:G5)</f>
        <v>213</v>
      </c>
    </row>
    <row r="6" spans="1:8" x14ac:dyDescent="0.25">
      <c r="A6" s="29" t="s">
        <v>219</v>
      </c>
      <c r="B6" s="45">
        <f t="shared" ref="B6:H6" si="0">SUM(B4:B5)</f>
        <v>47</v>
      </c>
      <c r="C6" s="45">
        <f t="shared" si="0"/>
        <v>0</v>
      </c>
      <c r="D6" s="46">
        <f t="shared" si="0"/>
        <v>1183</v>
      </c>
      <c r="E6" s="44">
        <f t="shared" si="0"/>
        <v>59</v>
      </c>
      <c r="F6" s="44">
        <f t="shared" si="0"/>
        <v>375</v>
      </c>
      <c r="G6" s="44">
        <f t="shared" si="0"/>
        <v>83</v>
      </c>
      <c r="H6" s="44">
        <f t="shared" si="0"/>
        <v>1747</v>
      </c>
    </row>
    <row r="7" spans="1:8" x14ac:dyDescent="0.25">
      <c r="A7" s="36"/>
      <c r="B7" s="37"/>
      <c r="C7" s="37"/>
      <c r="D7" s="38"/>
      <c r="E7" s="39"/>
      <c r="F7" s="39"/>
      <c r="G7" s="39"/>
      <c r="H7" s="39"/>
    </row>
    <row r="8" spans="1:8" x14ac:dyDescent="0.25">
      <c r="A8" s="21"/>
      <c r="B8" s="22"/>
      <c r="C8" s="22"/>
      <c r="D8" s="23"/>
      <c r="E8" s="25"/>
      <c r="F8" s="25"/>
      <c r="G8" s="25"/>
      <c r="H8" s="25"/>
    </row>
    <row r="9" spans="1:8" x14ac:dyDescent="0.25">
      <c r="A9" s="21"/>
      <c r="B9" s="22"/>
      <c r="C9" s="22"/>
      <c r="D9" s="23"/>
      <c r="E9" s="25"/>
      <c r="F9" s="25"/>
      <c r="G9" s="25"/>
      <c r="H9" s="25"/>
    </row>
    <row r="10" spans="1:8" x14ac:dyDescent="0.25">
      <c r="A10" s="21"/>
      <c r="B10" s="22"/>
      <c r="C10" s="22"/>
      <c r="D10" s="23"/>
      <c r="E10" s="25"/>
      <c r="F10" s="25"/>
      <c r="G10" s="25"/>
      <c r="H10" s="25"/>
    </row>
    <row r="11" spans="1:8" x14ac:dyDescent="0.25">
      <c r="A11" s="21"/>
      <c r="B11" s="22"/>
      <c r="C11" s="22"/>
      <c r="D11" s="23"/>
      <c r="E11" s="25"/>
      <c r="F11" s="25"/>
      <c r="G11" s="25"/>
      <c r="H11" s="25"/>
    </row>
    <row r="12" spans="1:8" x14ac:dyDescent="0.25">
      <c r="A12" s="21"/>
      <c r="B12" s="22"/>
      <c r="C12" s="22"/>
      <c r="D12" s="23"/>
      <c r="E12" s="25"/>
      <c r="F12" s="25"/>
      <c r="G12" s="25"/>
      <c r="H12" s="25"/>
    </row>
    <row r="13" spans="1:8" x14ac:dyDescent="0.25">
      <c r="A13" s="21"/>
      <c r="B13" s="22"/>
      <c r="C13" s="22"/>
      <c r="D13" s="23"/>
      <c r="E13" s="25"/>
      <c r="F13" s="25"/>
      <c r="G13" s="25"/>
      <c r="H13" s="25"/>
    </row>
    <row r="14" spans="1:8" x14ac:dyDescent="0.25">
      <c r="A14" s="21"/>
      <c r="B14" s="22"/>
      <c r="C14" s="22"/>
      <c r="D14" s="23"/>
      <c r="E14" s="25"/>
      <c r="F14" s="25"/>
      <c r="G14" s="25"/>
      <c r="H14" s="25"/>
    </row>
    <row r="15" spans="1:8" x14ac:dyDescent="0.25">
      <c r="A15" s="21"/>
      <c r="B15" s="22"/>
      <c r="C15" s="22"/>
      <c r="D15" s="23"/>
      <c r="E15" s="25"/>
      <c r="F15" s="25"/>
      <c r="G15" s="25"/>
      <c r="H15" s="25"/>
    </row>
    <row r="16" spans="1:8" x14ac:dyDescent="0.25">
      <c r="A16" s="21"/>
      <c r="B16" s="22"/>
      <c r="C16" s="22"/>
      <c r="D16" s="23"/>
      <c r="E16" s="25"/>
      <c r="F16" s="25"/>
      <c r="G16" s="25"/>
      <c r="H16" s="25"/>
    </row>
    <row r="17" spans="1:8" x14ac:dyDescent="0.25">
      <c r="A17" s="21"/>
      <c r="B17" s="22"/>
      <c r="C17" s="22"/>
      <c r="D17" s="23"/>
      <c r="E17" s="25"/>
      <c r="F17" s="25"/>
      <c r="G17" s="25"/>
      <c r="H17" s="25"/>
    </row>
    <row r="18" spans="1:8" x14ac:dyDescent="0.25">
      <c r="A18" s="21"/>
      <c r="B18" s="22"/>
      <c r="C18" s="22"/>
      <c r="D18" s="23"/>
      <c r="E18" s="25"/>
      <c r="F18" s="25"/>
      <c r="G18" s="25"/>
      <c r="H18" s="25"/>
    </row>
    <row r="19" spans="1:8" x14ac:dyDescent="0.25">
      <c r="A19" s="21"/>
      <c r="B19" s="22"/>
      <c r="C19" s="22"/>
      <c r="D19" s="23"/>
      <c r="E19" s="25"/>
      <c r="F19" s="25"/>
      <c r="G19" s="25"/>
      <c r="H19" s="25"/>
    </row>
    <row r="20" spans="1:8" x14ac:dyDescent="0.25">
      <c r="A20" s="21"/>
      <c r="B20" s="22"/>
      <c r="C20" s="22"/>
      <c r="D20" s="23"/>
      <c r="E20" s="25"/>
      <c r="F20" s="25"/>
      <c r="G20" s="25"/>
      <c r="H20" s="25"/>
    </row>
    <row r="21" spans="1:8" x14ac:dyDescent="0.25">
      <c r="A21" s="21"/>
      <c r="B21" s="22"/>
      <c r="C21" s="22"/>
      <c r="D21" s="23"/>
      <c r="E21" s="25"/>
      <c r="F21" s="25"/>
      <c r="G21" s="25"/>
      <c r="H21" s="12"/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28.5703125" customWidth="1"/>
    <col min="2" max="2" width="23.5703125" customWidth="1"/>
    <col min="3" max="3" width="34" customWidth="1"/>
    <col min="4" max="4" width="38.5703125" customWidth="1"/>
    <col min="5" max="5" width="53.85546875" customWidth="1"/>
  </cols>
  <sheetData>
    <row r="1" spans="1:6" ht="18.75" x14ac:dyDescent="0.3">
      <c r="A1" s="54" t="s">
        <v>221</v>
      </c>
      <c r="B1" s="54"/>
      <c r="C1" s="54"/>
      <c r="D1" s="54"/>
    </row>
    <row r="2" spans="1:6" ht="18.75" customHeight="1" x14ac:dyDescent="0.25"/>
    <row r="3" spans="1:6" ht="12.75" customHeight="1" x14ac:dyDescent="0.25"/>
    <row r="4" spans="1:6" ht="45" customHeight="1" x14ac:dyDescent="0.25">
      <c r="A4" s="32" t="s">
        <v>218</v>
      </c>
      <c r="B4" s="33" t="s">
        <v>214</v>
      </c>
      <c r="C4" s="32" t="s">
        <v>212</v>
      </c>
      <c r="D4" s="33" t="s">
        <v>215</v>
      </c>
      <c r="E4" s="32" t="s">
        <v>211</v>
      </c>
      <c r="F4" s="47" t="s">
        <v>140</v>
      </c>
    </row>
    <row r="5" spans="1:6" ht="40.5" x14ac:dyDescent="0.25">
      <c r="A5" s="48" t="s">
        <v>220</v>
      </c>
      <c r="B5" s="49">
        <v>35</v>
      </c>
      <c r="C5" s="48">
        <v>2658</v>
      </c>
      <c r="D5" s="49">
        <v>94</v>
      </c>
      <c r="E5" s="48">
        <v>484</v>
      </c>
      <c r="F5" s="48">
        <f>SUM(B5:E5)</f>
        <v>3271</v>
      </c>
    </row>
    <row r="6" spans="1:6" ht="23.25" x14ac:dyDescent="0.35">
      <c r="A6" s="50" t="s">
        <v>219</v>
      </c>
      <c r="B6" s="51">
        <f>SUM(B5)</f>
        <v>35</v>
      </c>
      <c r="C6" s="50">
        <f>SUM(C5)</f>
        <v>2658</v>
      </c>
      <c r="D6" s="51">
        <f>SUM(D5)</f>
        <v>94</v>
      </c>
      <c r="E6" s="50">
        <f>SUM(E5)</f>
        <v>484</v>
      </c>
      <c r="F6" s="51">
        <f>SUM(B6:E6)</f>
        <v>3271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Permisos carga por tipo de carg</vt:lpstr>
      <vt:lpstr>Evolucion Cronologica (ZAR)</vt:lpstr>
      <vt:lpstr>Vehiculos que han solicitado</vt:lpstr>
      <vt:lpstr>Tamaño de los ejes</vt:lpstr>
      <vt:lpstr>Tipo Sector-Movimiento</vt:lpstr>
      <vt:lpstr>Consolidado Licencias de Conduc</vt:lpstr>
      <vt:lpstr>Licencias Policias</vt:lpstr>
      <vt:lpstr>Licencias Militares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Perez Ogando</dc:creator>
  <cp:lastModifiedBy>Cecilia Guzman</cp:lastModifiedBy>
  <dcterms:created xsi:type="dcterms:W3CDTF">2022-08-01T12:45:54Z</dcterms:created>
  <dcterms:modified xsi:type="dcterms:W3CDTF">2025-05-20T18:22:50Z</dcterms:modified>
</cp:coreProperties>
</file>