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6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externalReferences>
    <externalReference r:id="rId7"/>
  </externalReferences>
  <definedNames>
    <definedName name="_xlnm.Print_Area" localSheetId="5">ENEVIAL!$A$1:$AA$78</definedName>
    <definedName name="_xlnm.Print_Area" localSheetId="4">'TRÁNSITO Y VIALIDAD'!$A$1:$T$134</definedName>
    <definedName name="_xlnm.Print_Area" localSheetId="1">'TRANSPORTE DE CARGA '!$A$4:$T$263</definedName>
    <definedName name="_xlnm.Print_Area" localSheetId="3">'TRANSPORTE DE PASAJEROS'!$A$1:$U$73</definedName>
    <definedName name="_xlnm.Print_Area" localSheetId="2">'VEHICULOS DE MOTOR'!$A$1:$U$54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4" i="1" l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70" i="1"/>
  <c r="N9" i="6" l="1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S8" i="5" l="1"/>
  <c r="N12" i="5"/>
  <c r="O994" i="1"/>
  <c r="O995" i="1"/>
  <c r="O996" i="1"/>
  <c r="O997" i="1"/>
  <c r="O998" i="1"/>
  <c r="O999" i="1"/>
  <c r="O1000" i="1"/>
  <c r="O1001" i="1"/>
  <c r="O1002" i="1"/>
  <c r="O1003" i="1"/>
  <c r="O1004" i="1"/>
  <c r="O993" i="1"/>
  <c r="N10" i="4"/>
  <c r="N11" i="4"/>
  <c r="N12" i="4"/>
  <c r="N13" i="4"/>
  <c r="N14" i="4"/>
  <c r="N15" i="4"/>
  <c r="N9" i="4"/>
  <c r="N12" i="2" l="1"/>
  <c r="N13" i="2"/>
  <c r="N14" i="2"/>
  <c r="N15" i="2"/>
  <c r="N11" i="2"/>
  <c r="N11" i="8"/>
  <c r="N12" i="8"/>
  <c r="N13" i="8"/>
  <c r="N14" i="8"/>
  <c r="N15" i="8"/>
  <c r="N16" i="8"/>
  <c r="N17" i="8"/>
  <c r="N18" i="8"/>
  <c r="N10" i="8"/>
  <c r="N9" i="5"/>
  <c r="N10" i="5"/>
  <c r="N11" i="5"/>
  <c r="N8" i="5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37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48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05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190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53" i="1"/>
  <c r="G1257" i="1"/>
  <c r="K1257" i="1"/>
  <c r="O1310" i="1"/>
  <c r="O1311" i="1"/>
  <c r="O1312" i="1"/>
  <c r="O1313" i="1"/>
  <c r="O1309" i="1"/>
  <c r="O1357" i="1"/>
  <c r="O1358" i="1"/>
  <c r="O1359" i="1"/>
  <c r="O1360" i="1"/>
  <c r="O1356" i="1"/>
  <c r="O1411" i="1"/>
  <c r="O1412" i="1"/>
  <c r="O1413" i="1"/>
  <c r="O1410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75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790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28" i="1"/>
  <c r="O573" i="1"/>
  <c r="O574" i="1"/>
  <c r="O575" i="1"/>
  <c r="O576" i="1"/>
  <c r="O577" i="1"/>
  <c r="O578" i="1"/>
  <c r="O579" i="1"/>
  <c r="O580" i="1"/>
  <c r="O581" i="1"/>
  <c r="O582" i="1"/>
  <c r="O583" i="1"/>
  <c r="O585" i="1"/>
  <c r="O586" i="1"/>
  <c r="O587" i="1"/>
  <c r="O588" i="1"/>
  <c r="O572" i="1"/>
  <c r="O518" i="1"/>
  <c r="O519" i="1"/>
  <c r="O520" i="1"/>
  <c r="O521" i="1"/>
  <c r="O522" i="1"/>
  <c r="O523" i="1"/>
  <c r="O524" i="1"/>
  <c r="O525" i="1"/>
  <c r="O526" i="1"/>
  <c r="O527" i="1"/>
  <c r="O517" i="1"/>
  <c r="O461" i="1"/>
  <c r="O462" i="1"/>
  <c r="O463" i="1"/>
  <c r="O464" i="1"/>
  <c r="O465" i="1"/>
  <c r="O460" i="1"/>
  <c r="O393" i="1"/>
  <c r="O394" i="1"/>
  <c r="O395" i="1"/>
  <c r="O396" i="1"/>
  <c r="O397" i="1"/>
  <c r="O392" i="1"/>
  <c r="O348" i="1"/>
  <c r="O349" i="1"/>
  <c r="O350" i="1"/>
  <c r="O351" i="1"/>
  <c r="O352" i="1"/>
  <c r="O347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54" i="1"/>
  <c r="O32" i="1"/>
  <c r="O31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3" i="1"/>
  <c r="O34" i="1"/>
  <c r="O7" i="1"/>
  <c r="K8" i="1"/>
  <c r="J15" i="2"/>
  <c r="J14" i="2"/>
  <c r="J13" i="2"/>
  <c r="J12" i="2"/>
  <c r="J11" i="2"/>
  <c r="J18" i="6"/>
  <c r="S9" i="6"/>
  <c r="S8" i="6"/>
  <c r="J29" i="6"/>
  <c r="I29" i="6"/>
  <c r="H29" i="6"/>
  <c r="G29" i="6"/>
  <c r="J28" i="6"/>
  <c r="J27" i="6"/>
  <c r="S10" i="6"/>
  <c r="S11" i="6"/>
  <c r="T1257" i="1" l="1"/>
  <c r="E189" i="2"/>
  <c r="E190" i="2"/>
  <c r="E133" i="2"/>
  <c r="K133" i="2" s="1"/>
  <c r="E134" i="2"/>
  <c r="E135" i="2"/>
  <c r="E136" i="2"/>
  <c r="E137" i="2"/>
  <c r="E138" i="2"/>
  <c r="E139" i="2"/>
  <c r="E140" i="2"/>
  <c r="K1411" i="1"/>
  <c r="K1412" i="1"/>
  <c r="K1413" i="1"/>
  <c r="K1410" i="1"/>
  <c r="K1357" i="1"/>
  <c r="K1358" i="1"/>
  <c r="K1359" i="1"/>
  <c r="K1360" i="1"/>
  <c r="K1356" i="1"/>
  <c r="K1310" i="1"/>
  <c r="K1311" i="1"/>
  <c r="K1312" i="1"/>
  <c r="K1313" i="1"/>
  <c r="K1309" i="1"/>
  <c r="K1254" i="1"/>
  <c r="K1255" i="1"/>
  <c r="K1258" i="1"/>
  <c r="K1256" i="1"/>
  <c r="K1259" i="1"/>
  <c r="K1260" i="1"/>
  <c r="K1261" i="1"/>
  <c r="K1262" i="1"/>
  <c r="K1263" i="1"/>
  <c r="K1264" i="1"/>
  <c r="K1265" i="1"/>
  <c r="K1253" i="1"/>
  <c r="K1191" i="1"/>
  <c r="K1192" i="1"/>
  <c r="K1194" i="1"/>
  <c r="K1195" i="1"/>
  <c r="K1193" i="1"/>
  <c r="K1196" i="1"/>
  <c r="K1197" i="1"/>
  <c r="K1198" i="1"/>
  <c r="K1199" i="1"/>
  <c r="K1200" i="1"/>
  <c r="K1201" i="1"/>
  <c r="K1202" i="1"/>
  <c r="K1190" i="1"/>
  <c r="K1106" i="1"/>
  <c r="K1107" i="1"/>
  <c r="K1109" i="1"/>
  <c r="K1110" i="1"/>
  <c r="K1108" i="1"/>
  <c r="K1111" i="1"/>
  <c r="K1112" i="1"/>
  <c r="K1113" i="1"/>
  <c r="K1114" i="1"/>
  <c r="K1115" i="1"/>
  <c r="K1116" i="1"/>
  <c r="K1117" i="1"/>
  <c r="K1105" i="1"/>
  <c r="K1049" i="1"/>
  <c r="K1050" i="1"/>
  <c r="K1052" i="1"/>
  <c r="K1053" i="1"/>
  <c r="K1051" i="1"/>
  <c r="K1054" i="1"/>
  <c r="K1055" i="1"/>
  <c r="K1056" i="1"/>
  <c r="K1057" i="1"/>
  <c r="K1058" i="1"/>
  <c r="K1059" i="1"/>
  <c r="K1060" i="1"/>
  <c r="K1048" i="1"/>
  <c r="K994" i="1"/>
  <c r="K996" i="1"/>
  <c r="K997" i="1"/>
  <c r="K995" i="1"/>
  <c r="K998" i="1"/>
  <c r="K999" i="1"/>
  <c r="K1000" i="1"/>
  <c r="K1001" i="1"/>
  <c r="K1002" i="1"/>
  <c r="K1003" i="1"/>
  <c r="K1004" i="1"/>
  <c r="K993" i="1"/>
  <c r="K938" i="1"/>
  <c r="K939" i="1"/>
  <c r="K941" i="1"/>
  <c r="K942" i="1"/>
  <c r="K943" i="1"/>
  <c r="K940" i="1"/>
  <c r="K944" i="1"/>
  <c r="K945" i="1"/>
  <c r="K946" i="1"/>
  <c r="K947" i="1"/>
  <c r="K948" i="1"/>
  <c r="K949" i="1"/>
  <c r="K950" i="1"/>
  <c r="K937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75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790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28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70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72" i="1"/>
  <c r="K518" i="1"/>
  <c r="K519" i="1"/>
  <c r="K520" i="1"/>
  <c r="K521" i="1"/>
  <c r="K522" i="1"/>
  <c r="K523" i="1"/>
  <c r="K524" i="1"/>
  <c r="K525" i="1"/>
  <c r="K526" i="1"/>
  <c r="K527" i="1"/>
  <c r="K517" i="1"/>
  <c r="K461" i="1"/>
  <c r="K462" i="1"/>
  <c r="K463" i="1"/>
  <c r="K464" i="1"/>
  <c r="K465" i="1"/>
  <c r="K460" i="1"/>
  <c r="K348" i="1"/>
  <c r="K349" i="1"/>
  <c r="K350" i="1"/>
  <c r="K351" i="1"/>
  <c r="K352" i="1"/>
  <c r="K347" i="1"/>
  <c r="K393" i="1"/>
  <c r="K394" i="1"/>
  <c r="K395" i="1"/>
  <c r="K396" i="1"/>
  <c r="K397" i="1"/>
  <c r="K392" i="1"/>
  <c r="J353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54" i="1"/>
  <c r="I278" i="1"/>
  <c r="H27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" i="1"/>
  <c r="I16" i="4"/>
  <c r="H16" i="4"/>
  <c r="G16" i="4"/>
  <c r="J15" i="4"/>
  <c r="J14" i="4"/>
  <c r="J13" i="4"/>
  <c r="J12" i="4"/>
  <c r="J11" i="4"/>
  <c r="J16" i="4" s="1"/>
  <c r="J10" i="4"/>
  <c r="J9" i="4"/>
  <c r="J18" i="8" l="1"/>
  <c r="J17" i="8"/>
  <c r="J16" i="8"/>
  <c r="J15" i="8"/>
  <c r="J14" i="8"/>
  <c r="J13" i="8"/>
  <c r="J12" i="8"/>
  <c r="J11" i="8"/>
  <c r="I12" i="5"/>
  <c r="H12" i="5"/>
  <c r="G12" i="5"/>
  <c r="J8" i="5"/>
  <c r="J12" i="5"/>
  <c r="J11" i="5"/>
  <c r="S11" i="5" s="1"/>
  <c r="J10" i="5"/>
  <c r="J9" i="5"/>
  <c r="F10" i="8"/>
  <c r="S10" i="8" s="1"/>
  <c r="F10" i="6"/>
  <c r="S10" i="5"/>
  <c r="S9" i="5"/>
  <c r="F12" i="5"/>
  <c r="E12" i="5"/>
  <c r="D12" i="5"/>
  <c r="C12" i="5"/>
  <c r="S10" i="4" l="1"/>
  <c r="S9" i="4"/>
  <c r="E71" i="8"/>
  <c r="D71" i="8"/>
  <c r="C71" i="8"/>
  <c r="F15" i="4"/>
  <c r="F14" i="4"/>
  <c r="F13" i="4"/>
  <c r="F12" i="4"/>
  <c r="F11" i="4"/>
  <c r="F10" i="4"/>
  <c r="F9" i="4"/>
  <c r="E16" i="4"/>
  <c r="D16" i="4"/>
  <c r="C16" i="4"/>
  <c r="S28" i="6" l="1"/>
  <c r="S20" i="6"/>
  <c r="S17" i="6"/>
  <c r="E29" i="6"/>
  <c r="D29" i="6"/>
  <c r="C29" i="6"/>
  <c r="F28" i="6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F19" i="6"/>
  <c r="S19" i="6" s="1"/>
  <c r="F18" i="6"/>
  <c r="S18" i="6" s="1"/>
  <c r="F17" i="6"/>
  <c r="F16" i="6"/>
  <c r="S16" i="6" s="1"/>
  <c r="F15" i="6"/>
  <c r="S15" i="6" s="1"/>
  <c r="F14" i="6"/>
  <c r="S14" i="6" s="1"/>
  <c r="F13" i="6"/>
  <c r="S13" i="6" s="1"/>
  <c r="F12" i="6"/>
  <c r="S12" i="6" s="1"/>
  <c r="F11" i="6"/>
  <c r="F9" i="6"/>
  <c r="F8" i="6"/>
  <c r="S15" i="2"/>
  <c r="S13" i="2"/>
  <c r="G277" i="1"/>
  <c r="T277" i="1" s="1"/>
  <c r="G276" i="1"/>
  <c r="T276" i="1" s="1"/>
  <c r="G275" i="1"/>
  <c r="T275" i="1" s="1"/>
  <c r="G274" i="1"/>
  <c r="T274" i="1" s="1"/>
  <c r="F15" i="2"/>
  <c r="F14" i="2"/>
  <c r="S14" i="2" s="1"/>
  <c r="F13" i="2"/>
  <c r="F12" i="2"/>
  <c r="S12" i="2" s="1"/>
  <c r="F11" i="2"/>
  <c r="S11" i="2" s="1"/>
  <c r="G1360" i="1"/>
  <c r="G1359" i="1"/>
  <c r="G1358" i="1"/>
  <c r="G1357" i="1"/>
  <c r="G1356" i="1"/>
  <c r="G7" i="1"/>
  <c r="T7" i="1" s="1"/>
  <c r="G8" i="1"/>
  <c r="G9" i="1"/>
  <c r="G10" i="1"/>
  <c r="G11" i="1"/>
  <c r="G12" i="1"/>
  <c r="G13" i="1"/>
  <c r="G14" i="1"/>
  <c r="T1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R16" i="2"/>
  <c r="E16" i="2"/>
  <c r="G16" i="2"/>
  <c r="H16" i="2"/>
  <c r="I16" i="2"/>
  <c r="K16" i="2"/>
  <c r="L16" i="2"/>
  <c r="M16" i="2"/>
  <c r="O16" i="2"/>
  <c r="P16" i="2"/>
  <c r="Q16" i="2"/>
  <c r="R1361" i="1"/>
  <c r="Q1361" i="1"/>
  <c r="P1361" i="1"/>
  <c r="N1361" i="1"/>
  <c r="M1361" i="1"/>
  <c r="L1361" i="1"/>
  <c r="J1361" i="1"/>
  <c r="I1361" i="1"/>
  <c r="H1361" i="1"/>
  <c r="F1361" i="1"/>
  <c r="E1361" i="1"/>
  <c r="D1361" i="1"/>
  <c r="K1361" i="1"/>
  <c r="G585" i="1"/>
  <c r="G586" i="1"/>
  <c r="G587" i="1"/>
  <c r="G588" i="1"/>
  <c r="G584" i="1"/>
  <c r="G273" i="1"/>
  <c r="P528" i="1"/>
  <c r="P353" i="1"/>
  <c r="K12" i="5"/>
  <c r="L12" i="5"/>
  <c r="M12" i="5"/>
  <c r="O12" i="5"/>
  <c r="P12" i="5"/>
  <c r="Q12" i="5"/>
  <c r="F11" i="5"/>
  <c r="F10" i="5"/>
  <c r="R12" i="5"/>
  <c r="F9" i="5"/>
  <c r="F8" i="5"/>
  <c r="K63" i="2"/>
  <c r="I64" i="2"/>
  <c r="G64" i="2"/>
  <c r="C64" i="2"/>
  <c r="E64" i="2"/>
  <c r="I229" i="2"/>
  <c r="G229" i="2"/>
  <c r="E229" i="2"/>
  <c r="C229" i="2"/>
  <c r="K228" i="2"/>
  <c r="K227" i="2"/>
  <c r="K226" i="2"/>
  <c r="I191" i="2"/>
  <c r="G191" i="2"/>
  <c r="E191" i="2"/>
  <c r="C191" i="2"/>
  <c r="K190" i="2"/>
  <c r="K189" i="2"/>
  <c r="K188" i="2"/>
  <c r="K187" i="2"/>
  <c r="I141" i="2"/>
  <c r="G141" i="2"/>
  <c r="E141" i="2"/>
  <c r="C141" i="2"/>
  <c r="K140" i="2"/>
  <c r="K139" i="2"/>
  <c r="K138" i="2"/>
  <c r="K137" i="2"/>
  <c r="K136" i="2"/>
  <c r="K135" i="2"/>
  <c r="K134" i="2"/>
  <c r="K60" i="2"/>
  <c r="K59" i="2"/>
  <c r="K57" i="2"/>
  <c r="K58" i="2"/>
  <c r="K56" i="2"/>
  <c r="K55" i="2"/>
  <c r="F16" i="2" l="1"/>
  <c r="G1361" i="1"/>
  <c r="T34" i="1"/>
  <c r="T1360" i="1"/>
  <c r="T31" i="1"/>
  <c r="T32" i="1"/>
  <c r="T29" i="1"/>
  <c r="T24" i="1"/>
  <c r="T19" i="1"/>
  <c r="T17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1361" i="1"/>
  <c r="T1357" i="1"/>
  <c r="T1359" i="1"/>
  <c r="T1358" i="1"/>
  <c r="S1361" i="1"/>
  <c r="T1356" i="1"/>
  <c r="T586" i="1"/>
  <c r="T588" i="1"/>
  <c r="T585" i="1"/>
  <c r="T587" i="1"/>
  <c r="T273" i="1"/>
  <c r="T584" i="1"/>
  <c r="T943" i="1"/>
  <c r="R35" i="1"/>
  <c r="Q35" i="1"/>
  <c r="K229" i="2"/>
  <c r="K191" i="2"/>
  <c r="K141" i="2"/>
  <c r="K54" i="2"/>
  <c r="K61" i="2"/>
  <c r="K62" i="2"/>
  <c r="K53" i="2"/>
  <c r="T1361" i="1" l="1"/>
  <c r="S16" i="2"/>
  <c r="K64" i="2"/>
  <c r="E35" i="1"/>
  <c r="F35" i="1"/>
  <c r="H35" i="1"/>
  <c r="I35" i="1"/>
  <c r="J35" i="1"/>
  <c r="L35" i="1"/>
  <c r="M35" i="1"/>
  <c r="N35" i="1"/>
  <c r="P35" i="1"/>
  <c r="G1411" i="1"/>
  <c r="G1412" i="1"/>
  <c r="G1413" i="1"/>
  <c r="E1414" i="1"/>
  <c r="F1414" i="1"/>
  <c r="H1414" i="1"/>
  <c r="I1414" i="1"/>
  <c r="J1414" i="1"/>
  <c r="L1414" i="1"/>
  <c r="M1414" i="1"/>
  <c r="N1414" i="1"/>
  <c r="P1414" i="1"/>
  <c r="Q1414" i="1"/>
  <c r="R1414" i="1"/>
  <c r="G1310" i="1"/>
  <c r="G1311" i="1"/>
  <c r="G1312" i="1"/>
  <c r="G1313" i="1"/>
  <c r="E1314" i="1"/>
  <c r="F1314" i="1"/>
  <c r="H1314" i="1"/>
  <c r="I1314" i="1"/>
  <c r="J1314" i="1"/>
  <c r="L1314" i="1"/>
  <c r="M1314" i="1"/>
  <c r="N1314" i="1"/>
  <c r="P1314" i="1"/>
  <c r="Q1314" i="1"/>
  <c r="R1314" i="1"/>
  <c r="G1254" i="1"/>
  <c r="G1255" i="1"/>
  <c r="G1258" i="1"/>
  <c r="G1256" i="1"/>
  <c r="G1259" i="1"/>
  <c r="G1260" i="1"/>
  <c r="G1261" i="1"/>
  <c r="G1262" i="1"/>
  <c r="G1263" i="1"/>
  <c r="G1264" i="1"/>
  <c r="G1265" i="1"/>
  <c r="E1266" i="1"/>
  <c r="F1266" i="1"/>
  <c r="H1266" i="1"/>
  <c r="I1266" i="1"/>
  <c r="J1266" i="1"/>
  <c r="L1266" i="1"/>
  <c r="M1266" i="1"/>
  <c r="N1266" i="1"/>
  <c r="P1266" i="1"/>
  <c r="Q1266" i="1"/>
  <c r="R1266" i="1"/>
  <c r="G1191" i="1"/>
  <c r="G1192" i="1"/>
  <c r="G1194" i="1"/>
  <c r="G1195" i="1"/>
  <c r="G1193" i="1"/>
  <c r="G1196" i="1"/>
  <c r="G1197" i="1"/>
  <c r="G1198" i="1"/>
  <c r="G1199" i="1"/>
  <c r="G1200" i="1"/>
  <c r="G1201" i="1"/>
  <c r="G1202" i="1"/>
  <c r="E1203" i="1"/>
  <c r="F1203" i="1"/>
  <c r="H1203" i="1"/>
  <c r="I1203" i="1"/>
  <c r="J1203" i="1"/>
  <c r="L1203" i="1"/>
  <c r="M1203" i="1"/>
  <c r="N1203" i="1"/>
  <c r="P1203" i="1"/>
  <c r="Q1203" i="1"/>
  <c r="R1203" i="1"/>
  <c r="G1106" i="1"/>
  <c r="G1107" i="1"/>
  <c r="G1109" i="1"/>
  <c r="G1110" i="1"/>
  <c r="G1108" i="1"/>
  <c r="G1111" i="1"/>
  <c r="G1112" i="1"/>
  <c r="G1113" i="1"/>
  <c r="G1114" i="1"/>
  <c r="G1115" i="1"/>
  <c r="G1116" i="1"/>
  <c r="G1117" i="1"/>
  <c r="E1118" i="1"/>
  <c r="F1118" i="1"/>
  <c r="H1118" i="1"/>
  <c r="I1118" i="1"/>
  <c r="J1118" i="1"/>
  <c r="L1118" i="1"/>
  <c r="M1118" i="1"/>
  <c r="N1118" i="1"/>
  <c r="P1118" i="1"/>
  <c r="Q1118" i="1"/>
  <c r="R1118" i="1"/>
  <c r="G1049" i="1"/>
  <c r="G1050" i="1"/>
  <c r="G1052" i="1"/>
  <c r="G1053" i="1"/>
  <c r="G1051" i="1"/>
  <c r="G1054" i="1"/>
  <c r="G1055" i="1"/>
  <c r="G1056" i="1"/>
  <c r="G1057" i="1"/>
  <c r="G1058" i="1"/>
  <c r="G1059" i="1"/>
  <c r="G1060" i="1"/>
  <c r="E1061" i="1"/>
  <c r="F1061" i="1"/>
  <c r="H1061" i="1"/>
  <c r="I1061" i="1"/>
  <c r="J1061" i="1"/>
  <c r="L1061" i="1"/>
  <c r="M1061" i="1"/>
  <c r="N1061" i="1"/>
  <c r="P1061" i="1"/>
  <c r="Q1061" i="1"/>
  <c r="R1061" i="1"/>
  <c r="G994" i="1"/>
  <c r="G996" i="1"/>
  <c r="G997" i="1"/>
  <c r="G995" i="1"/>
  <c r="G998" i="1"/>
  <c r="G999" i="1"/>
  <c r="G1000" i="1"/>
  <c r="G1001" i="1"/>
  <c r="G1002" i="1"/>
  <c r="G1003" i="1"/>
  <c r="G1004" i="1"/>
  <c r="E1005" i="1"/>
  <c r="F1005" i="1"/>
  <c r="H1005" i="1"/>
  <c r="I1005" i="1"/>
  <c r="J1005" i="1"/>
  <c r="L1005" i="1"/>
  <c r="M1005" i="1"/>
  <c r="N1005" i="1"/>
  <c r="P1005" i="1"/>
  <c r="Q1005" i="1"/>
  <c r="R1005" i="1"/>
  <c r="G938" i="1"/>
  <c r="G939" i="1"/>
  <c r="G941" i="1"/>
  <c r="G942" i="1"/>
  <c r="G940" i="1"/>
  <c r="G944" i="1"/>
  <c r="G945" i="1"/>
  <c r="G946" i="1"/>
  <c r="G947" i="1"/>
  <c r="G948" i="1"/>
  <c r="G949" i="1"/>
  <c r="G950" i="1"/>
  <c r="E951" i="1"/>
  <c r="F951" i="1"/>
  <c r="H951" i="1"/>
  <c r="I951" i="1"/>
  <c r="J951" i="1"/>
  <c r="L951" i="1"/>
  <c r="M951" i="1"/>
  <c r="N951" i="1"/>
  <c r="P951" i="1"/>
  <c r="Q951" i="1"/>
  <c r="R951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E888" i="1"/>
  <c r="F888" i="1"/>
  <c r="H888" i="1"/>
  <c r="I888" i="1"/>
  <c r="J888" i="1"/>
  <c r="L888" i="1"/>
  <c r="M888" i="1"/>
  <c r="N888" i="1"/>
  <c r="P888" i="1"/>
  <c r="Q888" i="1"/>
  <c r="R888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E805" i="1"/>
  <c r="F805" i="1"/>
  <c r="H805" i="1"/>
  <c r="I805" i="1"/>
  <c r="J805" i="1"/>
  <c r="L805" i="1"/>
  <c r="M805" i="1"/>
  <c r="N805" i="1"/>
  <c r="P805" i="1"/>
  <c r="Q805" i="1"/>
  <c r="R805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E743" i="1"/>
  <c r="F743" i="1"/>
  <c r="H743" i="1"/>
  <c r="I743" i="1"/>
  <c r="J743" i="1"/>
  <c r="L743" i="1"/>
  <c r="M743" i="1"/>
  <c r="N743" i="1"/>
  <c r="P743" i="1"/>
  <c r="Q743" i="1"/>
  <c r="R743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E684" i="1"/>
  <c r="F684" i="1"/>
  <c r="H684" i="1"/>
  <c r="I684" i="1"/>
  <c r="J684" i="1"/>
  <c r="L684" i="1"/>
  <c r="M684" i="1"/>
  <c r="N684" i="1"/>
  <c r="P684" i="1"/>
  <c r="Q684" i="1"/>
  <c r="R684" i="1"/>
  <c r="G573" i="1"/>
  <c r="G574" i="1"/>
  <c r="G575" i="1"/>
  <c r="G576" i="1"/>
  <c r="G577" i="1"/>
  <c r="G578" i="1"/>
  <c r="G579" i="1"/>
  <c r="G580" i="1"/>
  <c r="G581" i="1"/>
  <c r="G582" i="1"/>
  <c r="G583" i="1"/>
  <c r="G572" i="1"/>
  <c r="E589" i="1"/>
  <c r="F589" i="1"/>
  <c r="H589" i="1"/>
  <c r="I589" i="1"/>
  <c r="J589" i="1"/>
  <c r="L589" i="1"/>
  <c r="M589" i="1"/>
  <c r="N589" i="1"/>
  <c r="P589" i="1"/>
  <c r="Q589" i="1"/>
  <c r="R589" i="1"/>
  <c r="Q528" i="1"/>
  <c r="R528" i="1"/>
  <c r="G518" i="1"/>
  <c r="G519" i="1"/>
  <c r="G520" i="1"/>
  <c r="G521" i="1"/>
  <c r="G522" i="1"/>
  <c r="G523" i="1"/>
  <c r="G524" i="1"/>
  <c r="G525" i="1"/>
  <c r="G526" i="1"/>
  <c r="G527" i="1"/>
  <c r="E528" i="1"/>
  <c r="F528" i="1"/>
  <c r="H528" i="1"/>
  <c r="I528" i="1"/>
  <c r="J528" i="1"/>
  <c r="L528" i="1"/>
  <c r="M528" i="1"/>
  <c r="N528" i="1"/>
  <c r="G461" i="1"/>
  <c r="G462" i="1"/>
  <c r="G463" i="1"/>
  <c r="G464" i="1"/>
  <c r="G465" i="1"/>
  <c r="E466" i="1"/>
  <c r="F466" i="1"/>
  <c r="H466" i="1"/>
  <c r="I466" i="1"/>
  <c r="J466" i="1"/>
  <c r="L466" i="1"/>
  <c r="M466" i="1"/>
  <c r="N466" i="1"/>
  <c r="P466" i="1"/>
  <c r="Q466" i="1"/>
  <c r="R466" i="1"/>
  <c r="G393" i="1"/>
  <c r="G394" i="1"/>
  <c r="G395" i="1"/>
  <c r="G396" i="1"/>
  <c r="G397" i="1"/>
  <c r="E398" i="1"/>
  <c r="F398" i="1"/>
  <c r="H398" i="1"/>
  <c r="I398" i="1"/>
  <c r="J398" i="1"/>
  <c r="L398" i="1"/>
  <c r="M398" i="1"/>
  <c r="N398" i="1"/>
  <c r="P398" i="1"/>
  <c r="Q398" i="1"/>
  <c r="R398" i="1"/>
  <c r="G348" i="1"/>
  <c r="G349" i="1"/>
  <c r="G350" i="1"/>
  <c r="G351" i="1"/>
  <c r="G352" i="1"/>
  <c r="E353" i="1"/>
  <c r="F353" i="1"/>
  <c r="H353" i="1"/>
  <c r="I353" i="1"/>
  <c r="L353" i="1"/>
  <c r="M353" i="1"/>
  <c r="N353" i="1"/>
  <c r="Q353" i="1"/>
  <c r="R353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54" i="1"/>
  <c r="T254" i="1" s="1"/>
  <c r="E278" i="1"/>
  <c r="F278" i="1"/>
  <c r="J278" i="1"/>
  <c r="L278" i="1"/>
  <c r="M278" i="1"/>
  <c r="N278" i="1"/>
  <c r="P278" i="1"/>
  <c r="Q278" i="1"/>
  <c r="R278" i="1"/>
  <c r="D278" i="1"/>
  <c r="T583" i="1" l="1"/>
  <c r="S1314" i="1"/>
  <c r="T1053" i="1"/>
  <c r="K1414" i="1"/>
  <c r="O1414" i="1"/>
  <c r="S528" i="1"/>
  <c r="T522" i="1"/>
  <c r="T394" i="1"/>
  <c r="T349" i="1"/>
  <c r="T267" i="1"/>
  <c r="T263" i="1"/>
  <c r="T258" i="1"/>
  <c r="S353" i="1"/>
  <c r="T269" i="1"/>
  <c r="T261" i="1"/>
  <c r="T257" i="1"/>
  <c r="S743" i="1"/>
  <c r="T271" i="1"/>
  <c r="T259" i="1"/>
  <c r="T270" i="1"/>
  <c r="T266" i="1"/>
  <c r="T262" i="1"/>
  <c r="T524" i="1"/>
  <c r="T523" i="1"/>
  <c r="S1118" i="1"/>
  <c r="T265" i="1"/>
  <c r="T272" i="1"/>
  <c r="T268" i="1"/>
  <c r="T264" i="1"/>
  <c r="T260" i="1"/>
  <c r="T256" i="1"/>
  <c r="T461" i="1"/>
  <c r="S951" i="1"/>
  <c r="S1005" i="1"/>
  <c r="S1266" i="1"/>
  <c r="S398" i="1"/>
  <c r="S888" i="1"/>
  <c r="O278" i="1"/>
  <c r="S1414" i="1"/>
  <c r="T463" i="1"/>
  <c r="S589" i="1"/>
  <c r="S1203" i="1"/>
  <c r="K278" i="1"/>
  <c r="S278" i="1"/>
  <c r="T255" i="1"/>
  <c r="T465" i="1"/>
  <c r="S684" i="1"/>
  <c r="S1061" i="1"/>
  <c r="S35" i="1"/>
  <c r="S805" i="1"/>
  <c r="G589" i="1"/>
  <c r="T525" i="1"/>
  <c r="T521" i="1"/>
  <c r="T527" i="1"/>
  <c r="T519" i="1"/>
  <c r="T526" i="1"/>
  <c r="T518" i="1"/>
  <c r="T520" i="1"/>
  <c r="T464" i="1"/>
  <c r="S466" i="1"/>
  <c r="T462" i="1"/>
  <c r="T395" i="1"/>
  <c r="T397" i="1"/>
  <c r="T393" i="1"/>
  <c r="T396" i="1"/>
  <c r="T352" i="1"/>
  <c r="T348" i="1"/>
  <c r="T351" i="1"/>
  <c r="T350" i="1"/>
  <c r="G278" i="1"/>
  <c r="G1410" i="1"/>
  <c r="G1414" i="1" s="1"/>
  <c r="T1313" i="1"/>
  <c r="T1311" i="1"/>
  <c r="T1312" i="1"/>
  <c r="O1314" i="1"/>
  <c r="K1314" i="1"/>
  <c r="T278" i="1" l="1"/>
  <c r="Y7" i="1" s="1"/>
  <c r="G1309" i="1"/>
  <c r="G1314" i="1" s="1"/>
  <c r="D1314" i="1"/>
  <c r="O1266" i="1"/>
  <c r="K1266" i="1"/>
  <c r="G1253" i="1" l="1"/>
  <c r="G1266" i="1" s="1"/>
  <c r="O1203" i="1"/>
  <c r="K1203" i="1"/>
  <c r="G1190" i="1" l="1"/>
  <c r="G1203" i="1" s="1"/>
  <c r="O1118" i="1"/>
  <c r="K1118" i="1"/>
  <c r="T1110" i="1" l="1"/>
  <c r="D1118" i="1"/>
  <c r="T1108" i="1"/>
  <c r="G1105" i="1"/>
  <c r="G1118" i="1" s="1"/>
  <c r="O1061" i="1"/>
  <c r="K1061" i="1"/>
  <c r="G1048" i="1" l="1"/>
  <c r="G1061" i="1" s="1"/>
  <c r="O1005" i="1"/>
  <c r="K1005" i="1"/>
  <c r="G993" i="1" l="1"/>
  <c r="G1005" i="1" s="1"/>
  <c r="O951" i="1"/>
  <c r="K951" i="1"/>
  <c r="T942" i="1" l="1"/>
  <c r="G937" i="1"/>
  <c r="G951" i="1" s="1"/>
  <c r="O888" i="1"/>
  <c r="K888" i="1"/>
  <c r="D888" i="1" l="1"/>
  <c r="G875" i="1"/>
  <c r="G888" i="1" s="1"/>
  <c r="O805" i="1"/>
  <c r="K805" i="1"/>
  <c r="G790" i="1" l="1"/>
  <c r="G805" i="1" s="1"/>
  <c r="D805" i="1"/>
  <c r="O743" i="1"/>
  <c r="K743" i="1"/>
  <c r="G728" i="1" l="1"/>
  <c r="G743" i="1" s="1"/>
  <c r="O684" i="1"/>
  <c r="K684" i="1"/>
  <c r="G670" i="1" l="1"/>
  <c r="G684" i="1" s="1"/>
  <c r="D684" i="1"/>
  <c r="O589" i="1"/>
  <c r="K589" i="1"/>
  <c r="D589" i="1" l="1"/>
  <c r="O528" i="1"/>
  <c r="K528" i="1"/>
  <c r="D528" i="1" l="1"/>
  <c r="G517" i="1"/>
  <c r="G528" i="1" s="1"/>
  <c r="O466" i="1"/>
  <c r="K466" i="1"/>
  <c r="T517" i="1" l="1"/>
  <c r="T528" i="1" s="1"/>
  <c r="Y11" i="1" s="1"/>
  <c r="G460" i="1"/>
  <c r="G466" i="1" s="1"/>
  <c r="O398" i="1"/>
  <c r="K398" i="1"/>
  <c r="G392" i="1" l="1"/>
  <c r="G398" i="1" s="1"/>
  <c r="K353" i="1"/>
  <c r="O353" i="1" l="1"/>
  <c r="G347" i="1"/>
  <c r="G353" i="1" s="1"/>
  <c r="T347" i="1" l="1"/>
  <c r="R70" i="8"/>
  <c r="R69" i="8"/>
  <c r="R68" i="8"/>
  <c r="R67" i="8"/>
  <c r="R66" i="8"/>
  <c r="Q71" i="8"/>
  <c r="P71" i="8"/>
  <c r="O71" i="8"/>
  <c r="N70" i="8"/>
  <c r="N69" i="8"/>
  <c r="N68" i="8"/>
  <c r="N67" i="8"/>
  <c r="N66" i="8"/>
  <c r="M71" i="8"/>
  <c r="L71" i="8"/>
  <c r="K71" i="8"/>
  <c r="J70" i="8"/>
  <c r="J69" i="8"/>
  <c r="J68" i="8"/>
  <c r="J67" i="8"/>
  <c r="J66" i="8"/>
  <c r="I71" i="8"/>
  <c r="H71" i="8"/>
  <c r="G71" i="8"/>
  <c r="F70" i="8"/>
  <c r="F69" i="8"/>
  <c r="F68" i="8"/>
  <c r="F67" i="8"/>
  <c r="S67" i="8" s="1"/>
  <c r="F66" i="8"/>
  <c r="S66" i="8" s="1"/>
  <c r="Q19" i="8"/>
  <c r="P19" i="8"/>
  <c r="O19" i="8"/>
  <c r="I19" i="8"/>
  <c r="H19" i="8"/>
  <c r="G19" i="8"/>
  <c r="F18" i="8"/>
  <c r="S18" i="8" s="1"/>
  <c r="E19" i="8"/>
  <c r="D19" i="8"/>
  <c r="C19" i="8"/>
  <c r="F17" i="8"/>
  <c r="S17" i="8" s="1"/>
  <c r="F16" i="8"/>
  <c r="S16" i="8" s="1"/>
  <c r="F15" i="8"/>
  <c r="S15" i="8" s="1"/>
  <c r="F14" i="8"/>
  <c r="S14" i="8" s="1"/>
  <c r="F13" i="8"/>
  <c r="F12" i="8"/>
  <c r="F11" i="8"/>
  <c r="S69" i="8" l="1"/>
  <c r="S70" i="8"/>
  <c r="S68" i="8"/>
  <c r="S13" i="8"/>
  <c r="S12" i="8"/>
  <c r="S11" i="8"/>
  <c r="R19" i="8"/>
  <c r="F71" i="8"/>
  <c r="J71" i="8"/>
  <c r="N71" i="8"/>
  <c r="F19" i="8"/>
  <c r="J19" i="8"/>
  <c r="R71" i="8"/>
  <c r="N19" i="8"/>
  <c r="M19" i="8"/>
  <c r="L19" i="8"/>
  <c r="K19" i="8"/>
  <c r="S71" i="8" l="1"/>
  <c r="S19" i="8"/>
  <c r="D1414" i="1"/>
  <c r="T1413" i="1"/>
  <c r="D1266" i="1"/>
  <c r="D1203" i="1"/>
  <c r="D1061" i="1"/>
  <c r="D1005" i="1"/>
  <c r="D951" i="1"/>
  <c r="D743" i="1"/>
  <c r="T1411" i="1" l="1"/>
  <c r="T1410" i="1"/>
  <c r="T1412" i="1"/>
  <c r="T1195" i="1"/>
  <c r="T950" i="1"/>
  <c r="T1201" i="1"/>
  <c r="T1202" i="1"/>
  <c r="T949" i="1"/>
  <c r="T1117" i="1"/>
  <c r="T997" i="1"/>
  <c r="T995" i="1"/>
  <c r="T999" i="1"/>
  <c r="T1003" i="1"/>
  <c r="T1191" i="1"/>
  <c r="T1196" i="1"/>
  <c r="T1198" i="1"/>
  <c r="T1200" i="1"/>
  <c r="T1256" i="1"/>
  <c r="T1260" i="1"/>
  <c r="T1264" i="1"/>
  <c r="T1050" i="1"/>
  <c r="T1051" i="1"/>
  <c r="T734" i="1"/>
  <c r="T887" i="1"/>
  <c r="T1265" i="1"/>
  <c r="T737" i="1"/>
  <c r="T938" i="1"/>
  <c r="T948" i="1"/>
  <c r="T1192" i="1"/>
  <c r="T1193" i="1"/>
  <c r="T1115" i="1"/>
  <c r="T792" i="1"/>
  <c r="T794" i="1"/>
  <c r="T795" i="1"/>
  <c r="T797" i="1"/>
  <c r="T994" i="1"/>
  <c r="T1261" i="1"/>
  <c r="T946" i="1"/>
  <c r="T1052" i="1"/>
  <c r="T1054" i="1"/>
  <c r="T1056" i="1"/>
  <c r="T798" i="1"/>
  <c r="T800" i="1"/>
  <c r="T804" i="1"/>
  <c r="T877" i="1"/>
  <c r="T880" i="1"/>
  <c r="T1057" i="1"/>
  <c r="T1255" i="1"/>
  <c r="T1263" i="1"/>
  <c r="T739" i="1"/>
  <c r="T884" i="1"/>
  <c r="T941" i="1"/>
  <c r="T738" i="1"/>
  <c r="T740" i="1"/>
  <c r="T803" i="1"/>
  <c r="T944" i="1"/>
  <c r="T1113" i="1"/>
  <c r="T1254" i="1"/>
  <c r="T1004" i="1"/>
  <c r="T1107" i="1"/>
  <c r="T1194" i="1"/>
  <c r="T791" i="1"/>
  <c r="T947" i="1"/>
  <c r="T1002" i="1"/>
  <c r="T1106" i="1"/>
  <c r="T1116" i="1"/>
  <c r="T883" i="1"/>
  <c r="T1060" i="1"/>
  <c r="T1112" i="1"/>
  <c r="T1258" i="1"/>
  <c r="T731" i="1"/>
  <c r="T728" i="1"/>
  <c r="T940" i="1"/>
  <c r="T937" i="1"/>
  <c r="T945" i="1"/>
  <c r="T1055" i="1"/>
  <c r="T732" i="1"/>
  <c r="T735" i="1"/>
  <c r="T790" i="1"/>
  <c r="T802" i="1"/>
  <c r="T879" i="1"/>
  <c r="T882" i="1"/>
  <c r="T1001" i="1"/>
  <c r="T1049" i="1"/>
  <c r="T1059" i="1"/>
  <c r="T1109" i="1"/>
  <c r="T1111" i="1"/>
  <c r="T1262" i="1"/>
  <c r="T1310" i="1"/>
  <c r="T793" i="1"/>
  <c r="T796" i="1"/>
  <c r="T993" i="1"/>
  <c r="T730" i="1"/>
  <c r="T733" i="1"/>
  <c r="T742" i="1"/>
  <c r="T801" i="1"/>
  <c r="T878" i="1"/>
  <c r="T881" i="1"/>
  <c r="T939" i="1"/>
  <c r="T1000" i="1"/>
  <c r="T1197" i="1"/>
  <c r="T1259" i="1"/>
  <c r="T1309" i="1"/>
  <c r="T885" i="1"/>
  <c r="T1114" i="1"/>
  <c r="T736" i="1"/>
  <c r="T729" i="1"/>
  <c r="T741" i="1"/>
  <c r="T799" i="1"/>
  <c r="T876" i="1"/>
  <c r="T886" i="1"/>
  <c r="T996" i="1"/>
  <c r="T998" i="1"/>
  <c r="T1058" i="1"/>
  <c r="T1105" i="1"/>
  <c r="T1199" i="1"/>
  <c r="T1253" i="1"/>
  <c r="T1190" i="1"/>
  <c r="T1048" i="1"/>
  <c r="T875" i="1"/>
  <c r="D466" i="1"/>
  <c r="D398" i="1"/>
  <c r="D353" i="1"/>
  <c r="R29" i="6"/>
  <c r="Q29" i="6"/>
  <c r="P29" i="6"/>
  <c r="O29" i="6"/>
  <c r="N29" i="6"/>
  <c r="M29" i="6"/>
  <c r="L29" i="6"/>
  <c r="K29" i="6"/>
  <c r="F29" i="6"/>
  <c r="Q16" i="4"/>
  <c r="P16" i="4"/>
  <c r="O16" i="4"/>
  <c r="M16" i="4"/>
  <c r="L16" i="4"/>
  <c r="K16" i="4"/>
  <c r="S15" i="4"/>
  <c r="S14" i="4"/>
  <c r="S13" i="4"/>
  <c r="S12" i="4"/>
  <c r="D16" i="2"/>
  <c r="C16" i="2"/>
  <c r="N16" i="4" l="1"/>
  <c r="T1414" i="1"/>
  <c r="T1314" i="1"/>
  <c r="Y23" i="1" s="1"/>
  <c r="T1266" i="1"/>
  <c r="Y22" i="1" s="1"/>
  <c r="T1203" i="1"/>
  <c r="Y21" i="1" s="1"/>
  <c r="T1118" i="1"/>
  <c r="Y20" i="1" s="1"/>
  <c r="T1061" i="1"/>
  <c r="Y19" i="1" s="1"/>
  <c r="T1005" i="1"/>
  <c r="Y18" i="1" s="1"/>
  <c r="T951" i="1"/>
  <c r="Y17" i="1" s="1"/>
  <c r="T888" i="1"/>
  <c r="Y16" i="1" s="1"/>
  <c r="T805" i="1"/>
  <c r="Y15" i="1" s="1"/>
  <c r="T743" i="1"/>
  <c r="Y14" i="1" s="1"/>
  <c r="T577" i="1"/>
  <c r="T392" i="1"/>
  <c r="T398" i="1" s="1"/>
  <c r="Y9" i="1" s="1"/>
  <c r="T671" i="1"/>
  <c r="T672" i="1"/>
  <c r="T675" i="1"/>
  <c r="T679" i="1"/>
  <c r="T681" i="1"/>
  <c r="T460" i="1"/>
  <c r="T466" i="1" s="1"/>
  <c r="Y10" i="1" s="1"/>
  <c r="T581" i="1"/>
  <c r="T573" i="1"/>
  <c r="T580" i="1"/>
  <c r="T674" i="1"/>
  <c r="T680" i="1"/>
  <c r="T574" i="1"/>
  <c r="T578" i="1"/>
  <c r="T582" i="1"/>
  <c r="T677" i="1"/>
  <c r="T683" i="1"/>
  <c r="T576" i="1"/>
  <c r="T673" i="1"/>
  <c r="T676" i="1"/>
  <c r="T678" i="1"/>
  <c r="T682" i="1"/>
  <c r="T575" i="1"/>
  <c r="T579" i="1"/>
  <c r="T670" i="1"/>
  <c r="T572" i="1"/>
  <c r="S12" i="5"/>
  <c r="S29" i="6"/>
  <c r="F16" i="4"/>
  <c r="R16" i="4"/>
  <c r="S11" i="4"/>
  <c r="T684" i="1" l="1"/>
  <c r="Y13" i="1" s="1"/>
  <c r="T589" i="1"/>
  <c r="Y12" i="1" s="1"/>
  <c r="T353" i="1"/>
  <c r="Y8" i="1" s="1"/>
  <c r="S16" i="4"/>
  <c r="D35" i="1" l="1"/>
  <c r="G35" i="1" l="1"/>
  <c r="O35" i="1"/>
  <c r="K35" i="1"/>
  <c r="T35" i="1" l="1"/>
</calcChain>
</file>

<file path=xl/sharedStrings.xml><?xml version="1.0" encoding="utf-8"?>
<sst xmlns="http://schemas.openxmlformats.org/spreadsheetml/2006/main" count="1029" uniqueCount="198">
  <si>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</si>
  <si>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</si>
  <si>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</si>
  <si>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</si>
  <si>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</si>
  <si>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</si>
  <si>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</si>
  <si>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</si>
  <si>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</si>
  <si>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</si>
  <si>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</si>
  <si>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</si>
  <si>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</si>
  <si>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</si>
  <si>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</si>
  <si>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</si>
  <si>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</si>
  <si>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</si>
  <si>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</si>
  <si>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</si>
  <si>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</si>
  <si>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</si>
  <si>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</si>
  <si>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Centros con mayores servicios Realizados </t>
  </si>
  <si>
    <t xml:space="preserve">Permiso de Aprendizaje </t>
  </si>
  <si>
    <t xml:space="preserve">SEDE CENTRAL </t>
  </si>
  <si>
    <t xml:space="preserve">Licencia de  Conducir </t>
  </si>
  <si>
    <t>MULTICENTRO CHURCHILL</t>
  </si>
  <si>
    <t>Licencia de Motorista</t>
  </si>
  <si>
    <t xml:space="preserve">MEGACENTRO </t>
  </si>
  <si>
    <t xml:space="preserve">Duplicados </t>
  </si>
  <si>
    <t>SAMBIL</t>
  </si>
  <si>
    <t xml:space="preserve">Cambio de Transmisión 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</si>
  <si>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</si>
  <si>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</si>
  <si>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</si>
  <si>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</si>
  <si>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</si>
  <si>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</si>
  <si>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</si>
  <si>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</si>
  <si>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SAN FRANCISCO DE MACORÍS</t>
  </si>
  <si>
    <t>Licencia de Conducir Categoría 5</t>
  </si>
  <si>
    <t>PUERTO PLATA</t>
  </si>
  <si>
    <t>Licencia de Conducir Policías</t>
  </si>
  <si>
    <t>MAO</t>
  </si>
  <si>
    <t>Renovación Policías</t>
  </si>
  <si>
    <t>HIGUEY</t>
  </si>
  <si>
    <t>Duplicados Policías</t>
  </si>
  <si>
    <t>BARAHONA</t>
  </si>
  <si>
    <t>Cambio de Categoría Policías</t>
  </si>
  <si>
    <t>SAN JUAN DE LA MAGUANA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</si>
  <si>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</si>
  <si>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</si>
  <si>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</si>
  <si>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</si>
  <si>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</si>
  <si>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</si>
  <si>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</si>
  <si>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</si>
  <si>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</si>
  <si>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</si>
  <si>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</si>
  <si>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</si>
  <si>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</si>
  <si>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</si>
  <si>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</si>
  <si>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</si>
  <si>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</si>
  <si>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</si>
  <si>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</si>
  <si>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</si>
  <si>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</si>
  <si>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</si>
  <si>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</si>
  <si>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</si>
  <si>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</si>
  <si>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</si>
  <si>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</si>
  <si>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</si>
  <si>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</si>
  <si>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</si>
  <si>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</si>
  <si>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</si>
  <si>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</si>
  <si>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</si>
  <si>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</si>
  <si>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</si>
  <si>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</si>
  <si>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</si>
  <si>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</si>
  <si>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</si>
  <si>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</si>
  <si>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</si>
  <si>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NEW YORK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</si>
  <si>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</si>
  <si>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</si>
  <si>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</si>
  <si>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</si>
  <si>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</si>
  <si>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</si>
  <si>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</si>
  <si>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</si>
  <si>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</si>
  <si>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</si>
  <si>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 xml:space="preserve">PERMISOS DE EMITIDOS EN FERIADO DE SEMANA SANTA POR TIPO DE CARGA </t>
  </si>
  <si>
    <t xml:space="preserve">TIPO DE CARGA </t>
  </si>
  <si>
    <t>TOTAL</t>
  </si>
  <si>
    <t xml:space="preserve"> </t>
  </si>
  <si>
    <t xml:space="preserve">Agua Envasada </t>
  </si>
  <si>
    <t xml:space="preserve">Alimentos Perecederos en Poco Tiempo </t>
  </si>
  <si>
    <t>Cal Viva para Genereción Electrica</t>
  </si>
  <si>
    <t xml:space="preserve">Combustible </t>
  </si>
  <si>
    <t>Envases y Papel Desechables</t>
  </si>
  <si>
    <t>Juguetes</t>
  </si>
  <si>
    <t xml:space="preserve">Medicamentos, Equipos Medicos y Servicios de Desechos Hospitalarios </t>
  </si>
  <si>
    <t xml:space="preserve">Organización de Eventos </t>
  </si>
  <si>
    <t>Pollos</t>
  </si>
  <si>
    <t xml:space="preserve">Transporte de Valores </t>
  </si>
  <si>
    <t>PERMISOS DE CARGA EMITIDOS PARA ZONA DE ACCESO RESTRINGIDO POR SECTOR AL QUE PERTENECE</t>
  </si>
  <si>
    <t xml:space="preserve">SECTOR </t>
  </si>
  <si>
    <t xml:space="preserve">Alimentos </t>
  </si>
  <si>
    <t xml:space="preserve">Bebidas </t>
  </si>
  <si>
    <t xml:space="preserve">Comercio </t>
  </si>
  <si>
    <t xml:space="preserve">Construcción </t>
  </si>
  <si>
    <t xml:space="preserve">Energía </t>
  </si>
  <si>
    <t xml:space="preserve">Industria Manofacturera </t>
  </si>
  <si>
    <t>Salud</t>
  </si>
  <si>
    <t xml:space="preserve">Zona Francas </t>
  </si>
  <si>
    <t xml:space="preserve">PERMISOS ENTREGADOS PARA ZONA DE ACCESO RESTRINGIDO SEGÚN TAMAÑO DE LOS VEHÍCULOS </t>
  </si>
  <si>
    <t>CANTIDAD DE EJES</t>
  </si>
  <si>
    <t>Cuatro Ejes</t>
  </si>
  <si>
    <t xml:space="preserve">Cinco Ejes </t>
  </si>
  <si>
    <t xml:space="preserve">Seis Ejes </t>
  </si>
  <si>
    <t xml:space="preserve">Siete Ejes o mas </t>
  </si>
  <si>
    <t>TIPOS DE PERMISOS EN ZONA DE ACCESO RESTRINGIDO (ZAR)</t>
  </si>
  <si>
    <t xml:space="preserve">TIPOS DE PERMISOS </t>
  </si>
  <si>
    <t>Puntual</t>
  </si>
  <si>
    <t xml:space="preserve">Recurrente </t>
  </si>
  <si>
    <t xml:space="preserve">Extrapesado </t>
  </si>
  <si>
    <t>SERVICIOS DE VEHÍCULOS DE MOTOR</t>
  </si>
  <si>
    <t>Inspección de vehiculos</t>
  </si>
  <si>
    <t>Certificación de Trailer</t>
  </si>
  <si>
    <t>Certificación de Buggys</t>
  </si>
  <si>
    <t>Inspección de Four Wheel</t>
  </si>
  <si>
    <t>Transformaciones de vehículos</t>
  </si>
  <si>
    <t>Contactos con operadores de TP</t>
  </si>
  <si>
    <t>Recepción de documentos TP</t>
  </si>
  <si>
    <t>SERVICIOS DE LICENCIA DE OPERACIÓN DE TRANSPORTE DE PASAJEROS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</si>
  <si>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</si>
  <si>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</si>
  <si>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</si>
  <si>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</si>
  <si>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de lujo y-o Limosina con chofer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</si>
  <si>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</si>
  <si>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</si>
  <si>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</si>
  <si>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</si>
  <si>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</si>
  <si>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Funerarias (Persona Física o Moral) </t>
  </si>
  <si>
    <t xml:space="preserve">Licencia de Operación Transporte Escolar (Escuelas Centros Educativos y Universidades) </t>
  </si>
  <si>
    <t xml:space="preserve">Licencia de Operación Transporte City Tour (Tren sobre Ruedas) Persona Física o Moral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</si>
  <si>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</si>
  <si>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</si>
  <si>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</si>
  <si>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</si>
  <si>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</si>
  <si>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Persona Moral, Transporte Turístico Terrestre de Aventura (Four Wheel y Buggy) 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</si>
  <si>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</si>
  <si>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</si>
  <si>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</si>
  <si>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 de colocación de publicidad exterior en vías interurbanas (Esta actividad la esta realizando desde el mes de julio 2022 la subdirección)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</si>
  <si>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</si>
  <si>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</si>
  <si>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</si>
  <si>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</si>
  <si>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</si>
  <si>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</si>
  <si>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</si>
  <si>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</si>
  <si>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(DEPARTAMENTO DE SUPERVISIÓN Y CONTROL)</t>
  </si>
  <si>
    <t>Período: 2022</t>
  </si>
  <si>
    <t>Evaluacion de punton y/o Tramos solicitados</t>
  </si>
  <si>
    <t>Seguimineto y supervicion de recomendaciones realizadas</t>
  </si>
  <si>
    <t>Colocacion de señales verticales (unidad)</t>
  </si>
  <si>
    <t>Aplicación de señales horizontales recomendadas, metros lineales (Pintura de Trafico)</t>
  </si>
  <si>
    <t>Colocacion de elementos de seguridad y canalizacion de transito adecuados (Boyas)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</si>
  <si>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</si>
  <si>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</si>
  <si>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</si>
  <si>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</si>
  <si>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</si>
  <si>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ELABORADO POR:</t>
  </si>
  <si>
    <t>REVISADO POR:</t>
  </si>
  <si>
    <t>ENCARGADO DE ATENCIÓN AL CIUDADANO</t>
  </si>
  <si>
    <t xml:space="preserve">ENCARGADO (A) CALIDAD EN LA GESTIÓN </t>
  </si>
  <si>
    <t>ENCARGADO (A) FORMULACIÓN, MONITOREO Y EVALUACIÓN PPP</t>
  </si>
  <si>
    <t>DIRECTOR (A) PLANIFICACIÓN 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</si>
</sst>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88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0" borderId="0" xfId="0" applyFont="1"/>
    <xf numFmtId="3" fontId="9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10" fillId="0" borderId="1" xfId="0" applyFont="1" applyBorder="1"/>
    <xf numFmtId="3" fontId="4" fillId="0" borderId="22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3" fontId="2" fillId="0" borderId="2" xfId="0" applyNumberFormat="1" applyFont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7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5" fillId="0" borderId="1" xfId="12" applyNumberFormat="1" applyFont="1" applyBorder="1" applyAlignment="1">
      <alignment horizontal="right"/>
    </xf>
    <xf numFmtId="0" fontId="5" fillId="0" borderId="1" xfId="12" applyFont="1" applyBorder="1" applyAlignment="1">
      <alignment horizontal="right"/>
    </xf>
    <xf numFmtId="1" fontId="5" fillId="0" borderId="23" xfId="12" applyNumberFormat="1" applyFont="1" applyBorder="1" applyAlignment="1">
      <alignment horizontal="right"/>
    </xf>
    <xf numFmtId="1" fontId="4" fillId="3" borderId="1" xfId="0" applyNumberFormat="1" applyFont="1" applyFill="1" applyBorder="1" applyAlignment="1">
      <alignment horizontal="right"/>
    </xf>
    <xf numFmtId="0" fontId="5" fillId="0" borderId="1" xfId="6" applyFont="1" applyBorder="1" applyAlignment="1">
      <alignment horizontal="right"/>
    </xf>
    <xf numFmtId="0" fontId="5" fillId="0" borderId="1" xfId="5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5" fillId="2" borderId="2" xfId="2" applyFont="1" applyFill="1" applyBorder="1" applyAlignment="1">
      <alignment horizontal="right"/>
    </xf>
    <xf numFmtId="1" fontId="5" fillId="2" borderId="2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12" fillId="7" borderId="19" xfId="0" applyNumberFormat="1" applyFont="1" applyFill="1" applyBorder="1" applyAlignment="1">
      <alignment horizontal="right"/>
    </xf>
    <xf numFmtId="3" fontId="12" fillId="7" borderId="20" xfId="0" applyNumberFormat="1" applyFont="1" applyFill="1" applyBorder="1" applyAlignment="1">
      <alignment horizontal="right"/>
    </xf>
    <xf numFmtId="0" fontId="12" fillId="7" borderId="19" xfId="0" applyFont="1" applyFill="1" applyBorder="1" applyAlignment="1">
      <alignment horizontal="right"/>
    </xf>
    <xf numFmtId="0" fontId="12" fillId="7" borderId="20" xfId="0" applyFont="1" applyFill="1" applyBorder="1" applyAlignment="1">
      <alignment horizontal="right"/>
    </xf>
    <xf numFmtId="3" fontId="3" fillId="2" borderId="19" xfId="0" applyNumberFormat="1" applyFont="1" applyFill="1" applyBorder="1" applyAlignment="1">
      <alignment horizontal="right"/>
    </xf>
    <xf numFmtId="3" fontId="3" fillId="2" borderId="20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12" fillId="8" borderId="19" xfId="0" applyNumberFormat="1" applyFont="1" applyFill="1" applyBorder="1" applyAlignment="1">
      <alignment horizontal="right"/>
    </xf>
    <xf numFmtId="3" fontId="12" fillId="8" borderId="20" xfId="0" applyNumberFormat="1" applyFont="1" applyFill="1" applyBorder="1" applyAlignment="1">
      <alignment horizontal="right"/>
    </xf>
    <xf numFmtId="0" fontId="12" fillId="8" borderId="19" xfId="0" applyFont="1" applyFill="1" applyBorder="1" applyAlignment="1">
      <alignment horizontal="right"/>
    </xf>
    <xf numFmtId="0" fontId="12" fillId="8" borderId="20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5238409377354495E-2"/>
          <c:y val="9.0565992156168576E-2"/>
          <c:w val="0.75772308946755185"/>
          <c:h val="0.851014769367391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'LICENCIA DE CONDUCIR'!$C$7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CONDUCIR'!$T$7</c:f>
              <c:numCache>
                <c:formatCode>#,##0</c:formatCode>
                <c:ptCount val="1"/>
                <c:pt idx="0">
                  <c:v>93390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0E-4C3A-88BE-14C6F68CC230}"/>
            </c:ext>
          </c:extLst>
        </c:ser>
        <c:ser>
          <c:idx val="0"/>
          <c:order val="1"/>
          <c:tx>
            <c:strRef>
              <c:f>'LICENCIA DE CONDUCIR'!$C$8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CONDUCIR'!$T$8</c:f>
              <c:numCache>
                <c:formatCode>#,##0</c:formatCode>
                <c:ptCount val="1"/>
                <c:pt idx="0">
                  <c:v>82547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A0E-4C3A-88BE-14C6F68CC230}"/>
            </c:ext>
          </c:extLst>
        </c:ser>
        <c:ser>
          <c:idx val="2"/>
          <c:order val="2"/>
          <c:tx>
            <c:strRef>
              <c:f>'LICENCIA DE CONDUCIR'!$C$9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CONDUCIR'!$T$9</c:f>
              <c:numCache>
                <c:formatCode>#,##0</c:formatCode>
                <c:ptCount val="1"/>
                <c:pt idx="0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0E-4C3A-88BE-14C6F68CC230}"/>
            </c:ext>
          </c:extLst>
        </c:ser>
        <c:ser>
          <c:idx val="3"/>
          <c:order val="3"/>
          <c:tx>
            <c:strRef>
              <c:f>'LICENCIA DE CONDUCIR'!$C$10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CONDUCIR'!$T$10</c:f>
              <c:numCache>
                <c:formatCode>#,##0</c:formatCode>
                <c:ptCount val="1"/>
                <c:pt idx="0">
                  <c:v>13627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A0E-4C3A-88BE-14C6F68CC230}"/>
            </c:ext>
          </c:extLst>
        </c:ser>
        <c:ser>
          <c:idx val="4"/>
          <c:order val="4"/>
          <c:tx>
            <c:strRef>
              <c:f>'LICENCIA DE CONDUCIR'!$C$11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CONDUCIR'!$T$11</c:f>
              <c:numCache>
                <c:formatCode>#,##0</c:formatCode>
                <c:ptCount val="1"/>
                <c:pt idx="0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0E-4C3A-88BE-14C6F68CC230}"/>
            </c:ext>
          </c:extLst>
        </c:ser>
        <c:ser>
          <c:idx val="5"/>
          <c:order val="5"/>
          <c:tx>
            <c:strRef>
              <c:f>'LICENCIA DE CONDUCIR'!$C$12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CONDUCIR'!$T$12</c:f>
              <c:numCache>
                <c:formatCode>#,##0</c:formatCode>
                <c:ptCount val="1"/>
                <c:pt idx="0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A0E-4C3A-88BE-14C6F68CC230}"/>
            </c:ext>
          </c:extLst>
        </c:ser>
        <c:ser>
          <c:idx val="6"/>
          <c:order val="6"/>
          <c:tx>
            <c:strRef>
              <c:f>'LICENCIA DE CONDUCIR'!$C$13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CONDUCIR'!$T$13</c:f>
              <c:numCache>
                <c:formatCode>#,##0</c:formatCode>
                <c:ptCount val="1"/>
                <c:pt idx="0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0E-4C3A-88BE-14C6F68CC230}"/>
            </c:ext>
          </c:extLst>
        </c:ser>
        <c:ser>
          <c:idx val="7"/>
          <c:order val="7"/>
          <c:tx>
            <c:strRef>
              <c:f>'LICENCIA DE CONDUCIR'!$C$14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CONDUCIR'!$T$14</c:f>
              <c:numCache>
                <c:formatCode>#,##0</c:formatCode>
                <c:ptCount val="1"/>
                <c:pt idx="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A0E-4C3A-88BE-14C6F68CC230}"/>
            </c:ext>
          </c:extLst>
        </c:ser>
        <c:ser>
          <c:idx val="8"/>
          <c:order val="8"/>
          <c:tx>
            <c:strRef>
              <c:f>'LICENCIA DE CONDUCIR'!$C$15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CONDUCIR'!$T$15</c:f>
              <c:numCache>
                <c:formatCode>#,##0</c:formatCode>
                <c:ptCount val="1"/>
                <c:pt idx="0">
                  <c:v>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0E-4C3A-88BE-14C6F68CC230}"/>
            </c:ext>
          </c:extLst>
        </c:ser>
        <c:ser>
          <c:idx val="9"/>
          <c:order val="9"/>
          <c:tx>
            <c:strRef>
              <c:f>'LICENCIA DE CONDUCIR'!$C$16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CONDUCIR'!$T$16</c:f>
              <c:numCache>
                <c:formatCode>#,##0</c:formatCode>
                <c:ptCount val="1"/>
                <c:pt idx="0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A0E-4C3A-88BE-14C6F68CC230}"/>
            </c:ext>
          </c:extLst>
        </c:ser>
        <c:ser>
          <c:idx val="10"/>
          <c:order val="10"/>
          <c:tx>
            <c:strRef>
              <c:f>'LICENCIA DE CONDUCIR'!$C$17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CONDUCIR'!$T$17</c:f>
              <c:numCache>
                <c:formatCode>#,##0</c:formatCode>
                <c:ptCount val="1"/>
                <c:pt idx="0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A0E-4C3A-88BE-14C6F68CC230}"/>
            </c:ext>
          </c:extLst>
        </c:ser>
        <c:ser>
          <c:idx val="12"/>
          <c:order val="12"/>
          <c:tx>
            <c:strRef>
              <c:f>'LICENCIA DE CONDUCIR'!$C$18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CONDUCIR'!$T$18</c:f>
              <c:numCache>
                <c:formatCode>#,##0</c:formatCode>
                <c:ptCount val="1"/>
                <c:pt idx="0">
                  <c:v>2260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A0E-4C3A-88BE-14C6F68CC230}"/>
            </c:ext>
          </c:extLst>
        </c:ser>
        <c:ser>
          <c:idx val="13"/>
          <c:order val="13"/>
          <c:tx>
            <c:strRef>
              <c:f>'LICENCIA DE CONDUCIR'!$C$19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CONDUCIR'!$T$19</c:f>
              <c:numCache>
                <c:formatCode>#,##0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A0E-4C3A-88BE-14C6F68CC230}"/>
            </c:ext>
          </c:extLst>
        </c:ser>
        <c:ser>
          <c:idx val="14"/>
          <c:order val="14"/>
          <c:tx>
            <c:strRef>
              <c:f>'LICENCIA DE CONDUCIR'!$C$20</c:f>
              <c:strCache>
                <c:ptCount val="1"/>
                <c:pt idx="0">
                  <c:v>Cambio de Categoría Policías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CONDUCIR'!$T$20</c:f>
              <c:numCache>
                <c:formatCode>#,##0</c:formatCode>
                <c:ptCount val="1"/>
                <c:pt idx="0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A0E-4C3A-88BE-14C6F68CC230}"/>
            </c:ext>
          </c:extLst>
        </c:ser>
        <c:ser>
          <c:idx val="16"/>
          <c:order val="16"/>
          <c:tx>
            <c:strRef>
              <c:f>'LICENCIA DE CONDUCIR'!$C$21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CONDUCIR'!$T$21</c:f>
              <c:numCache>
                <c:formatCode>#,##0</c:formatCode>
                <c:ptCount val="1"/>
                <c:pt idx="0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A0E-4C3A-88BE-14C6F68CC230}"/>
            </c:ext>
          </c:extLst>
        </c:ser>
        <c:ser>
          <c:idx val="17"/>
          <c:order val="17"/>
          <c:tx>
            <c:strRef>
              <c:f>'LICENCIA DE CONDUCIR'!$C$22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CONDUCIR'!$T$22</c:f>
              <c:numCache>
                <c:formatCode>#,##0</c:formatCode>
                <c:ptCount val="1"/>
                <c:pt idx="0">
                  <c:v>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A0E-4C3A-88BE-14C6F68CC230}"/>
            </c:ext>
          </c:extLst>
        </c:ser>
        <c:ser>
          <c:idx val="18"/>
          <c:order val="18"/>
          <c:tx>
            <c:strRef>
              <c:f>'LICENCIA DE CONDUCIR'!$C$23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</c:f>
              <c:numCache>
                <c:formatCode>#,##0</c:formatCode>
                <c:ptCount val="1"/>
                <c:pt idx="0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A0E-4C3A-88BE-14C6F68CC230}"/>
            </c:ext>
          </c:extLst>
        </c:ser>
        <c:ser>
          <c:idx val="19"/>
          <c:order val="19"/>
          <c:tx>
            <c:strRef>
              <c:f>'LICENCIA DE CONDUCIR'!$C$24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</c:f>
              <c:numCache>
                <c:formatCode>#,##0</c:formatCode>
                <c:ptCount val="1"/>
                <c:pt idx="0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A0E-4C3A-88BE-14C6F68CC230}"/>
            </c:ext>
          </c:extLst>
        </c:ser>
        <c:ser>
          <c:idx val="20"/>
          <c:order val="20"/>
          <c:tx>
            <c:strRef>
              <c:f>'LICENCIA DE CONDUCIR'!$C$25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</c:f>
              <c:numCache>
                <c:formatCode>#,##0</c:formatCode>
                <c:ptCount val="1"/>
                <c:pt idx="0">
                  <c:v>81567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A0E-4C3A-88BE-14C6F68CC230}"/>
            </c:ext>
          </c:extLst>
        </c:ser>
        <c:ser>
          <c:idx val="21"/>
          <c:order val="21"/>
          <c:tx>
            <c:strRef>
              <c:f>'LICENCIA DE CONDUCIR'!$C$26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</c:f>
              <c:numCache>
                <c:formatCode>#,##0</c:formatCode>
                <c:ptCount val="1"/>
                <c:pt idx="0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CA0E-4C3A-88BE-14C6F68CC230}"/>
            </c:ext>
          </c:extLst>
        </c:ser>
        <c:ser>
          <c:idx val="22"/>
          <c:order val="22"/>
          <c:tx>
            <c:strRef>
              <c:f>'LICENCIA DE CONDUCIR'!$C$26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</c:f>
              <c:numCache>
                <c:formatCode>#,##0</c:formatCode>
                <c:ptCount val="1"/>
                <c:pt idx="0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A0E-4C3A-88BE-14C6F68CC230}"/>
            </c:ext>
          </c:extLst>
        </c:ser>
        <c:ser>
          <c:idx val="23"/>
          <c:order val="23"/>
          <c:tx>
            <c:strRef>
              <c:f>'LICENCIA DE CONDUCIR'!$C$27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</c:f>
              <c:numCache>
                <c:formatCode>#,##0</c:formatCode>
                <c:ptCount val="1"/>
                <c:pt idx="0">
                  <c:v>198313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A0E-4C3A-88BE-14C6F68CC230}"/>
            </c:ext>
          </c:extLst>
        </c:ser>
        <c:ser>
          <c:idx val="24"/>
          <c:order val="24"/>
          <c:tx>
            <c:strRef>
              <c:f>'LICENCIA DE CONDUCIR'!$C$28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CONDUCIR'!$T$28</c:f>
              <c:numCache>
                <c:formatCode>#,##0</c:formatCode>
                <c:ptCount val="1"/>
                <c:pt idx="0">
                  <c:v>29422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A0E-4C3A-88BE-14C6F68CC230}"/>
            </c:ext>
          </c:extLst>
        </c:ser>
        <c:ser>
          <c:idx val="25"/>
          <c:order val="25"/>
          <c:tx>
            <c:strRef>
              <c:f>'LICENCIA DE CONDUCIR'!$C$29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CONDUCIR'!$T$29</c:f>
              <c:numCache>
                <c:formatCode>#,##0</c:formatCode>
                <c:ptCount val="1"/>
                <c:pt idx="0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A0E-4C3A-88BE-14C6F68CC230}"/>
            </c:ext>
          </c:extLst>
        </c:ser>
        <c:ser>
          <c:idx val="26"/>
          <c:order val="26"/>
          <c:tx>
            <c:strRef>
              <c:f>'LICENCIA DE CONDUCIR'!$C$30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CONDUCIR'!$T$30</c:f>
              <c:numCache>
                <c:formatCode>#,##0</c:formatCode>
                <c:ptCount val="1"/>
                <c:pt idx="0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CA0E-4C3A-88BE-14C6F68CC230}"/>
            </c:ext>
          </c:extLst>
        </c:ser>
        <c:ser>
          <c:idx val="27"/>
          <c:order val="27"/>
          <c:tx>
            <c:strRef>
              <c:f>'LICENCIA DE CONDUCIR'!$C$31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CONDUCIR'!$T$31</c:f>
              <c:numCache>
                <c:formatCode>#,##0</c:formatCode>
                <c:ptCount val="1"/>
                <c:pt idx="0">
                  <c:v>10204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CA0E-4C3A-88BE-14C6F68CC230}"/>
            </c:ext>
          </c:extLst>
        </c:ser>
        <c:ser>
          <c:idx val="28"/>
          <c:order val="28"/>
          <c:tx>
            <c:strRef>
              <c:f>'LICENCIA DE CONDUCIR'!$C$32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CONDUCIR'!$T$32</c:f>
              <c:numCache>
                <c:formatCode>#,##0</c:formatCode>
                <c:ptCount val="1"/>
                <c:pt idx="0">
                  <c:v>1608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CA0E-4C3A-88BE-14C6F68CC230}"/>
            </c:ext>
          </c:extLst>
        </c:ser>
        <c:ser>
          <c:idx val="29"/>
          <c:order val="29"/>
          <c:tx>
            <c:strRef>
              <c:f>'LICENCIA DE CONDUCIR'!$C$33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CONDUCIR'!$T$33</c:f>
              <c:numCache>
                <c:formatCode>#,##0</c:formatCode>
                <c:ptCount val="1"/>
                <c:pt idx="0">
                  <c:v>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CA0E-4C3A-88BE-14C6F68CC230}"/>
            </c:ext>
          </c:extLst>
        </c:ser>
        <c:ser>
          <c:idx val="30"/>
          <c:order val="30"/>
          <c:tx>
            <c:strRef>
              <c:f>'LICENCIA DE CONDUCIR'!$C$34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CONDUCIR'!$T$34</c:f>
              <c:numCache>
                <c:formatCode>#,##0</c:formatCode>
                <c:ptCount val="1"/>
                <c:pt idx="0">
                  <c:v>23307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A0E-4C3A-88BE-14C6F68CC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50960"/>
        <c:axId val="559753456"/>
        <c:extLst>
          <c:ext xmlns:c15="http://schemas.microsoft.com/office/drawing/2012/chart" uri="{02D57815-91ED-43cb-92C2-25804820EDAC}">
            <c15:filteredBar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0-CA0E-4C3A-88BE-14C6F68CC23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CA0E-4C3A-88BE-14C6F68CC230}"/>
                  </c:ext>
                </c:extLst>
              </c15:ser>
            </c15:filteredBarSeries>
          </c:ext>
        </c:extLst>
      </c:barChart>
      <c:catAx>
        <c:axId val="5597509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crossAx val="559753456"/>
        <c:crosses val="autoZero"/>
        <c:auto val="1"/>
        <c:lblAlgn val="ctr"/>
        <c:lblOffset val="100"/>
        <c:noMultiLvlLbl val="0"/>
      </c:catAx>
      <c:valAx>
        <c:axId val="559753456"/>
        <c:scaling>
          <c:orientation val="minMax"/>
          <c:max val="19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Cantidad de Servicios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98680836628965"/>
          <c:y val="2.4415868537446709E-2"/>
          <c:w val="0.20486179109042754"/>
          <c:h val="0.94383540486256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FRANCISCO DE MACORÍS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CONDUCIR'!$C$790:$C$804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2 a 3</c:v>
                </c:pt>
                <c:pt idx="12">
                  <c:v>Cambio de Licencias de Conducir Categoría 3 a 4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CONDUCIR'!$T$790:$T$804</c:f>
              <c:numCache>
                <c:formatCode>#,##0</c:formatCode>
                <c:ptCount val="15"/>
                <c:pt idx="0">
                  <c:v>3443</c:v>
                </c:pt>
                <c:pt idx="1">
                  <c:v>3260</c:v>
                </c:pt>
                <c:pt idx="2">
                  <c:v>8</c:v>
                </c:pt>
                <c:pt idx="3">
                  <c:v>353</c:v>
                </c:pt>
                <c:pt idx="4">
                  <c:v>21</c:v>
                </c:pt>
                <c:pt idx="5">
                  <c:v>2868</c:v>
                </c:pt>
                <c:pt idx="6">
                  <c:v>6</c:v>
                </c:pt>
                <c:pt idx="7">
                  <c:v>7124</c:v>
                </c:pt>
                <c:pt idx="8">
                  <c:v>1042</c:v>
                </c:pt>
                <c:pt idx="9">
                  <c:v>93</c:v>
                </c:pt>
                <c:pt idx="10">
                  <c:v>51</c:v>
                </c:pt>
                <c:pt idx="11">
                  <c:v>491</c:v>
                </c:pt>
                <c:pt idx="12">
                  <c:v>24</c:v>
                </c:pt>
                <c:pt idx="13">
                  <c:v>196</c:v>
                </c:pt>
                <c:pt idx="14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6-4EDA-B28D-25CE532C84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82816"/>
        <c:axId val="1054661184"/>
      </c:barChart>
      <c:catAx>
        <c:axId val="105468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1184"/>
        <c:crosses val="autoZero"/>
        <c:auto val="1"/>
        <c:lblAlgn val="ctr"/>
        <c:lblOffset val="100"/>
        <c:noMultiLvlLbl val="0"/>
      </c:catAx>
      <c:valAx>
        <c:axId val="10546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8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PUERTO PLATA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CONDUCIR'!$C$875:$C$887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CONDUCIR'!$T$875:$T$887</c:f>
              <c:numCache>
                <c:formatCode>#,##0</c:formatCode>
                <c:ptCount val="13"/>
                <c:pt idx="0">
                  <c:v>2947</c:v>
                </c:pt>
                <c:pt idx="1">
                  <c:v>2696</c:v>
                </c:pt>
                <c:pt idx="2">
                  <c:v>169</c:v>
                </c:pt>
                <c:pt idx="3">
                  <c:v>300</c:v>
                </c:pt>
                <c:pt idx="4">
                  <c:v>9</c:v>
                </c:pt>
                <c:pt idx="5">
                  <c:v>2506</c:v>
                </c:pt>
                <c:pt idx="6">
                  <c:v>14</c:v>
                </c:pt>
                <c:pt idx="7">
                  <c:v>5956</c:v>
                </c:pt>
                <c:pt idx="8">
                  <c:v>928</c:v>
                </c:pt>
                <c:pt idx="9">
                  <c:v>160</c:v>
                </c:pt>
                <c:pt idx="10">
                  <c:v>3</c:v>
                </c:pt>
                <c:pt idx="11">
                  <c:v>299</c:v>
                </c:pt>
                <c:pt idx="12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2-455F-9786-A4A3429A7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59936"/>
        <c:axId val="1054660352"/>
      </c:barChart>
      <c:catAx>
        <c:axId val="1054659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0352"/>
        <c:crosses val="autoZero"/>
        <c:auto val="1"/>
        <c:lblAlgn val="ctr"/>
        <c:lblOffset val="100"/>
        <c:noMultiLvlLbl val="0"/>
      </c:catAx>
      <c:valAx>
        <c:axId val="105466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MAO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CONDUCIR'!$C$937:$C$950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Renovación Permiso de Aprendizaje</c:v>
                </c:pt>
                <c:pt idx="4">
                  <c:v>Duplicados </c:v>
                </c:pt>
                <c:pt idx="5">
                  <c:v>Cambio de Transmisión </c:v>
                </c:pt>
                <c:pt idx="6">
                  <c:v>Licencia de Conducir Categoría 5</c:v>
                </c:pt>
                <c:pt idx="7">
                  <c:v>Renovación de Licencias de Conducir Categoría 1</c:v>
                </c:pt>
                <c:pt idx="8">
                  <c:v>Renovación de Licencias de Conducir Categoría 2</c:v>
                </c:pt>
                <c:pt idx="9">
                  <c:v>Renovación de Licencias de Conducir Categoría 3</c:v>
                </c:pt>
                <c:pt idx="10">
                  <c:v>Renovación de Licencias de Conducir Categoría 4</c:v>
                </c:pt>
                <c:pt idx="11">
                  <c:v>Renovación de Licencias de Conducir Categoría 5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CONDUCIR'!$T$937:$T$950</c:f>
              <c:numCache>
                <c:formatCode>#,##0</c:formatCode>
                <c:ptCount val="14"/>
                <c:pt idx="0">
                  <c:v>3178</c:v>
                </c:pt>
                <c:pt idx="1">
                  <c:v>2846</c:v>
                </c:pt>
                <c:pt idx="2">
                  <c:v>56</c:v>
                </c:pt>
                <c:pt idx="3">
                  <c:v>2020</c:v>
                </c:pt>
                <c:pt idx="4">
                  <c:v>228</c:v>
                </c:pt>
                <c:pt idx="5">
                  <c:v>15</c:v>
                </c:pt>
                <c:pt idx="6">
                  <c:v>13</c:v>
                </c:pt>
                <c:pt idx="7">
                  <c:v>11</c:v>
                </c:pt>
                <c:pt idx="8">
                  <c:v>4388</c:v>
                </c:pt>
                <c:pt idx="9">
                  <c:v>942</c:v>
                </c:pt>
                <c:pt idx="10">
                  <c:v>138</c:v>
                </c:pt>
                <c:pt idx="11">
                  <c:v>49</c:v>
                </c:pt>
                <c:pt idx="12">
                  <c:v>269</c:v>
                </c:pt>
                <c:pt idx="13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9-4727-9BE6-AD1A0A2328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41664"/>
        <c:axId val="964544576"/>
      </c:barChart>
      <c:catAx>
        <c:axId val="964541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4576"/>
        <c:crosses val="autoZero"/>
        <c:auto val="1"/>
        <c:lblAlgn val="ctr"/>
        <c:lblOffset val="100"/>
        <c:noMultiLvlLbl val="0"/>
      </c:catAx>
      <c:valAx>
        <c:axId val="96454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HIGUEY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CONDUCIR'!$C$993:$C$1004</c:f>
              <c:strCache>
                <c:ptCount val="12"/>
                <c:pt idx="0">
                  <c:v>Permiso de Aprendizaje </c:v>
                </c:pt>
                <c:pt idx="1">
                  <c:v>Licencia de Conducir </c:v>
                </c:pt>
                <c:pt idx="2">
                  <c:v>Renovación Permiso de Aprendizaje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Re-Examen Teórico</c:v>
                </c:pt>
                <c:pt idx="11">
                  <c:v>Re-Examen Práctico</c:v>
                </c:pt>
              </c:strCache>
            </c:strRef>
          </c:cat>
          <c:val>
            <c:numRef>
              <c:f>'LICENCIA DE CONDUCIR'!$T$993:$T$1004</c:f>
              <c:numCache>
                <c:formatCode>#,##0</c:formatCode>
                <c:ptCount val="12"/>
                <c:pt idx="0">
                  <c:v>5210</c:v>
                </c:pt>
                <c:pt idx="1">
                  <c:v>4343</c:v>
                </c:pt>
                <c:pt idx="2">
                  <c:v>2994</c:v>
                </c:pt>
                <c:pt idx="3">
                  <c:v>641</c:v>
                </c:pt>
                <c:pt idx="4">
                  <c:v>25</c:v>
                </c:pt>
                <c:pt idx="5">
                  <c:v>5</c:v>
                </c:pt>
                <c:pt idx="6">
                  <c:v>6433</c:v>
                </c:pt>
                <c:pt idx="7">
                  <c:v>1696</c:v>
                </c:pt>
                <c:pt idx="8">
                  <c:v>281</c:v>
                </c:pt>
                <c:pt idx="9">
                  <c:v>33</c:v>
                </c:pt>
                <c:pt idx="10">
                  <c:v>116</c:v>
                </c:pt>
                <c:pt idx="11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1-452C-827D-3EBEE594F3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35840"/>
        <c:axId val="964527104"/>
      </c:barChart>
      <c:catAx>
        <c:axId val="96453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27104"/>
        <c:crosses val="autoZero"/>
        <c:auto val="1"/>
        <c:lblAlgn val="ctr"/>
        <c:lblOffset val="100"/>
        <c:noMultiLvlLbl val="0"/>
      </c:catAx>
      <c:valAx>
        <c:axId val="9645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3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BARAHONA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CONDUCIR'!$C$1048:$C$1060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Renovación Permiso de Aprendizaje</c:v>
                </c:pt>
                <c:pt idx="4">
                  <c:v>Duplicados </c:v>
                </c:pt>
                <c:pt idx="5">
                  <c:v>Licencia de Conducir Categoría 5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CONDUCIR'!$T$1048:$T$1060</c:f>
              <c:numCache>
                <c:formatCode>#,##0</c:formatCode>
                <c:ptCount val="13"/>
                <c:pt idx="0">
                  <c:v>1655</c:v>
                </c:pt>
                <c:pt idx="1">
                  <c:v>1490</c:v>
                </c:pt>
                <c:pt idx="2">
                  <c:v>23</c:v>
                </c:pt>
                <c:pt idx="3">
                  <c:v>968</c:v>
                </c:pt>
                <c:pt idx="4">
                  <c:v>153</c:v>
                </c:pt>
                <c:pt idx="5">
                  <c:v>7</c:v>
                </c:pt>
                <c:pt idx="6">
                  <c:v>8</c:v>
                </c:pt>
                <c:pt idx="7">
                  <c:v>1995</c:v>
                </c:pt>
                <c:pt idx="8">
                  <c:v>616</c:v>
                </c:pt>
                <c:pt idx="9">
                  <c:v>111</c:v>
                </c:pt>
                <c:pt idx="10">
                  <c:v>17</c:v>
                </c:pt>
                <c:pt idx="11">
                  <c:v>44</c:v>
                </c:pt>
                <c:pt idx="12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1-4D96-8075-0F454826F4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9728"/>
        <c:axId val="964893056"/>
      </c:barChart>
      <c:catAx>
        <c:axId val="96488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3056"/>
        <c:crosses val="autoZero"/>
        <c:auto val="1"/>
        <c:lblAlgn val="ctr"/>
        <c:lblOffset val="100"/>
        <c:noMultiLvlLbl val="0"/>
      </c:catAx>
      <c:valAx>
        <c:axId val="9648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JUAN DE LA MAGUANA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CONDUCIR'!$C$1105:$C$1117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Renovación Permiso de Aprendizaje</c:v>
                </c:pt>
                <c:pt idx="4">
                  <c:v>Duplicados </c:v>
                </c:pt>
                <c:pt idx="5">
                  <c:v>Cambio de Transmisión 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CONDUCIR'!$T$1105:$T$1117</c:f>
              <c:numCache>
                <c:formatCode>#,##0</c:formatCode>
                <c:ptCount val="13"/>
                <c:pt idx="0">
                  <c:v>1240</c:v>
                </c:pt>
                <c:pt idx="1">
                  <c:v>1092</c:v>
                </c:pt>
                <c:pt idx="2">
                  <c:v>15</c:v>
                </c:pt>
                <c:pt idx="3">
                  <c:v>1040</c:v>
                </c:pt>
                <c:pt idx="4">
                  <c:v>140</c:v>
                </c:pt>
                <c:pt idx="5">
                  <c:v>2</c:v>
                </c:pt>
                <c:pt idx="6">
                  <c:v>5</c:v>
                </c:pt>
                <c:pt idx="7">
                  <c:v>2221</c:v>
                </c:pt>
                <c:pt idx="8">
                  <c:v>678</c:v>
                </c:pt>
                <c:pt idx="9">
                  <c:v>57</c:v>
                </c:pt>
                <c:pt idx="10">
                  <c:v>25</c:v>
                </c:pt>
                <c:pt idx="11">
                  <c:v>85</c:v>
                </c:pt>
                <c:pt idx="12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5-41EA-BDB6-C9D69B7171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5376"/>
        <c:axId val="495487456"/>
      </c:barChart>
      <c:catAx>
        <c:axId val="495485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7456"/>
        <c:crosses val="autoZero"/>
        <c:auto val="1"/>
        <c:lblAlgn val="ctr"/>
        <c:lblOffset val="100"/>
        <c:noMultiLvlLbl val="0"/>
      </c:catAx>
      <c:valAx>
        <c:axId val="49548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NAGUA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CONDUCIR'!$C$1190:$C$1202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Renovación Permiso de Aprendizaje</c:v>
                </c:pt>
                <c:pt idx="4">
                  <c:v>Duplicados </c:v>
                </c:pt>
                <c:pt idx="5">
                  <c:v>Cambio de Transmisión 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CONDUCIR'!$T$1190:$T$1202</c:f>
              <c:numCache>
                <c:formatCode>#,##0</c:formatCode>
                <c:ptCount val="13"/>
                <c:pt idx="0">
                  <c:v>2791</c:v>
                </c:pt>
                <c:pt idx="1">
                  <c:v>2480</c:v>
                </c:pt>
                <c:pt idx="2">
                  <c:v>49</c:v>
                </c:pt>
                <c:pt idx="3">
                  <c:v>1367</c:v>
                </c:pt>
                <c:pt idx="4">
                  <c:v>197</c:v>
                </c:pt>
                <c:pt idx="5">
                  <c:v>7</c:v>
                </c:pt>
                <c:pt idx="6">
                  <c:v>11</c:v>
                </c:pt>
                <c:pt idx="7">
                  <c:v>3310</c:v>
                </c:pt>
                <c:pt idx="8">
                  <c:v>633</c:v>
                </c:pt>
                <c:pt idx="9">
                  <c:v>67</c:v>
                </c:pt>
                <c:pt idx="10">
                  <c:v>18</c:v>
                </c:pt>
                <c:pt idx="11">
                  <c:v>78</c:v>
                </c:pt>
                <c:pt idx="12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B-4834-A223-6B7F5529B0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312"/>
        <c:axId val="964942976"/>
      </c:barChart>
      <c:catAx>
        <c:axId val="96494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2976"/>
        <c:crosses val="autoZero"/>
        <c:auto val="1"/>
        <c:lblAlgn val="ctr"/>
        <c:lblOffset val="100"/>
        <c:noMultiLvlLbl val="0"/>
      </c:catAx>
      <c:valAx>
        <c:axId val="96494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LA VEGA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CONDUCIR'!$C$1253:$C$1265</c:f>
              <c:strCache>
                <c:ptCount val="13"/>
                <c:pt idx="0">
                  <c:v>Carnet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Renovación Permiso de Aprendizaje</c:v>
                </c:pt>
                <c:pt idx="4">
                  <c:v>Duplicados </c:v>
                </c:pt>
                <c:pt idx="5">
                  <c:v>Cambio de Transmisión 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CONDUCIR'!$T$1253:$T$1265</c:f>
              <c:numCache>
                <c:formatCode>#,##0</c:formatCode>
                <c:ptCount val="13"/>
                <c:pt idx="0">
                  <c:v>4890</c:v>
                </c:pt>
                <c:pt idx="1">
                  <c:v>4273</c:v>
                </c:pt>
                <c:pt idx="2">
                  <c:v>0</c:v>
                </c:pt>
                <c:pt idx="3">
                  <c:v>3049</c:v>
                </c:pt>
                <c:pt idx="4">
                  <c:v>391</c:v>
                </c:pt>
                <c:pt idx="5">
                  <c:v>23</c:v>
                </c:pt>
                <c:pt idx="6">
                  <c:v>0</c:v>
                </c:pt>
                <c:pt idx="7">
                  <c:v>7869</c:v>
                </c:pt>
                <c:pt idx="8">
                  <c:v>1426</c:v>
                </c:pt>
                <c:pt idx="9">
                  <c:v>157</c:v>
                </c:pt>
                <c:pt idx="10">
                  <c:v>36</c:v>
                </c:pt>
                <c:pt idx="11">
                  <c:v>1371</c:v>
                </c:pt>
                <c:pt idx="12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7-46DD-B3EB-8D78444213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7632"/>
        <c:axId val="964894720"/>
      </c:barChart>
      <c:catAx>
        <c:axId val="96489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720"/>
        <c:crosses val="autoZero"/>
        <c:auto val="1"/>
        <c:lblAlgn val="ctr"/>
        <c:lblOffset val="100"/>
        <c:noMultiLvlLbl val="0"/>
      </c:catAx>
      <c:valAx>
        <c:axId val="96489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NEW YORK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CONDUCIR'!$C$1309:$C$1313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CONDUCIR'!$T$1309:$T$1313</c:f>
              <c:numCache>
                <c:formatCode>#,##0</c:formatCode>
                <c:ptCount val="5"/>
                <c:pt idx="0">
                  <c:v>512</c:v>
                </c:pt>
                <c:pt idx="1">
                  <c:v>3887</c:v>
                </c:pt>
                <c:pt idx="2">
                  <c:v>28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6-4AA2-8025-F1D2E47E37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3072"/>
        <c:axId val="964891808"/>
      </c:barChart>
      <c:catAx>
        <c:axId val="96488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1808"/>
        <c:crosses val="autoZero"/>
        <c:auto val="1"/>
        <c:lblAlgn val="ctr"/>
        <c:lblOffset val="100"/>
        <c:noMultiLvlLbl val="0"/>
      </c:catAx>
      <c:valAx>
        <c:axId val="96489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FUERZAS ARMADAS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CONDUCIR'!$C$1410:$C$1413</c:f>
              <c:strCache>
                <c:ptCount val="4"/>
                <c:pt idx="0">
                  <c:v>Licencia de  Conducir </c:v>
                </c:pt>
                <c:pt idx="1">
                  <c:v>Renovación</c:v>
                </c:pt>
                <c:pt idx="2">
                  <c:v>Duplicados </c:v>
                </c:pt>
                <c:pt idx="3">
                  <c:v>Cambio de Categoría </c:v>
                </c:pt>
              </c:strCache>
            </c:strRef>
          </c:cat>
          <c:val>
            <c:numRef>
              <c:f>'LICENCIA DE CONDUCIR'!$T$1410:$T$1413</c:f>
              <c:numCache>
                <c:formatCode>#,##0</c:formatCode>
                <c:ptCount val="4"/>
                <c:pt idx="0">
                  <c:v>1535</c:v>
                </c:pt>
                <c:pt idx="1">
                  <c:v>6391</c:v>
                </c:pt>
                <c:pt idx="2">
                  <c:v>212</c:v>
                </c:pt>
                <c:pt idx="3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F-4220-88FF-FB69DC617A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29248"/>
        <c:axId val="964914272"/>
      </c:barChart>
      <c:catAx>
        <c:axId val="964929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4272"/>
        <c:crosses val="autoZero"/>
        <c:auto val="1"/>
        <c:lblAlgn val="ctr"/>
        <c:lblOffset val="100"/>
        <c:noMultiLvlLbl val="0"/>
      </c:catAx>
      <c:valAx>
        <c:axId val="96491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2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SEDE CENTRAL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CONDUCIR'!$C$254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CONDUCIR'!$T$254</c:f>
              <c:numCache>
                <c:formatCode>#,##0</c:formatCode>
                <c:ptCount val="1"/>
                <c:pt idx="0">
                  <c:v>35543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6E-4B02-972D-CA7F1FDB4974}"/>
            </c:ext>
          </c:extLst>
        </c:ser>
        <c:ser>
          <c:idx val="1"/>
          <c:order val="1"/>
          <c:tx>
            <c:strRef>
              <c:f>'LICENCIA DE CONDUCIR'!$C$255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CONDUCIR'!$T$255</c:f>
              <c:numCache>
                <c:formatCode>#,##0</c:formatCode>
                <c:ptCount val="1"/>
                <c:pt idx="0">
                  <c:v>30769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3-4497-87E4-B98828DBE047}"/>
            </c:ext>
          </c:extLst>
        </c:ser>
        <c:ser>
          <c:idx val="2"/>
          <c:order val="2"/>
          <c:tx>
            <c:strRef>
              <c:f>'LICENCIA DE CONDUCIR'!$C$256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CONDUCIR'!$T$256</c:f>
              <c:numCache>
                <c:formatCode>#,##0</c:formatCode>
                <c:ptCount val="1"/>
                <c:pt idx="0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3-4497-87E4-B98828DBE047}"/>
            </c:ext>
          </c:extLst>
        </c:ser>
        <c:ser>
          <c:idx val="3"/>
          <c:order val="3"/>
          <c:tx>
            <c:strRef>
              <c:f>'LICENCIA DE CONDUCIR'!$C$257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CONDUCIR'!$T$257</c:f>
              <c:numCache>
                <c:formatCode>#,##0</c:formatCode>
                <c:ptCount val="1"/>
                <c:pt idx="0">
                  <c:v>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3-4497-87E4-B98828DBE047}"/>
            </c:ext>
          </c:extLst>
        </c:ser>
        <c:ser>
          <c:idx val="4"/>
          <c:order val="4"/>
          <c:tx>
            <c:strRef>
              <c:f>'LICENCIA DE CONDUCIR'!$C$258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CONDUCIR'!$T$258</c:f>
              <c:numCache>
                <c:formatCode>#,##0</c:formatCode>
                <c:ptCount val="1"/>
                <c:pt idx="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D3-4497-87E4-B98828DBE047}"/>
            </c:ext>
          </c:extLst>
        </c:ser>
        <c:ser>
          <c:idx val="5"/>
          <c:order val="5"/>
          <c:tx>
            <c:strRef>
              <c:f>'LICENCIA DE CONDUCIR'!$C$259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CONDUCIR'!$T$259</c:f>
              <c:numCache>
                <c:formatCode>#,##0</c:formatCode>
                <c:ptCount val="1"/>
                <c:pt idx="0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D3-4497-87E4-B98828DBE047}"/>
            </c:ext>
          </c:extLst>
        </c:ser>
        <c:ser>
          <c:idx val="6"/>
          <c:order val="6"/>
          <c:tx>
            <c:strRef>
              <c:f>'LICENCIA DE CONDUCIR'!$C$260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CONDUCIR'!$T$260</c:f>
              <c:numCache>
                <c:formatCode>#,##0</c:formatCode>
                <c:ptCount val="1"/>
                <c:pt idx="0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D3-4497-87E4-B98828DBE047}"/>
            </c:ext>
          </c:extLst>
        </c:ser>
        <c:ser>
          <c:idx val="7"/>
          <c:order val="7"/>
          <c:tx>
            <c:strRef>
              <c:f>'LICENCIA DE CONDUCIR'!$C$261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CONDUCIR'!$T$261</c:f>
              <c:numCache>
                <c:formatCode>#,##0</c:formatCode>
                <c:ptCount val="1"/>
                <c:pt idx="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D3-4497-87E4-B98828DBE047}"/>
            </c:ext>
          </c:extLst>
        </c:ser>
        <c:ser>
          <c:idx val="8"/>
          <c:order val="8"/>
          <c:tx>
            <c:strRef>
              <c:f>'LICENCIA DE CONDUCIR'!$C$262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CONDUCIR'!$T$262</c:f>
              <c:numCache>
                <c:formatCode>#,##0</c:formatCode>
                <c:ptCount val="1"/>
                <c:pt idx="0">
                  <c:v>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D3-4497-87E4-B98828DBE047}"/>
            </c:ext>
          </c:extLst>
        </c:ser>
        <c:ser>
          <c:idx val="9"/>
          <c:order val="9"/>
          <c:tx>
            <c:strRef>
              <c:f>'LICENCIA DE CONDUCIR'!$C$263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CONDUCIR'!$T$263</c:f>
              <c:numCache>
                <c:formatCode>#,##0</c:formatCode>
                <c:ptCount val="1"/>
                <c:pt idx="0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D3-4497-87E4-B98828DBE047}"/>
            </c:ext>
          </c:extLst>
        </c:ser>
        <c:ser>
          <c:idx val="10"/>
          <c:order val="10"/>
          <c:tx>
            <c:strRef>
              <c:f>'LICENCIA DE CONDUCIR'!$C$264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CONDUCIR'!$T$264</c:f>
              <c:numCache>
                <c:formatCode>#,##0</c:formatCode>
                <c:ptCount val="1"/>
                <c:pt idx="0">
                  <c:v>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D3-4497-87E4-B98828DBE047}"/>
            </c:ext>
          </c:extLst>
        </c:ser>
        <c:ser>
          <c:idx val="11"/>
          <c:order val="11"/>
          <c:tx>
            <c:strRef>
              <c:f>'LICENCIA DE CONDUCIR'!$C$265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CONDUCIR'!$T$265</c:f>
              <c:numCache>
                <c:formatCode>#,##0</c:formatCode>
                <c:ptCount val="1"/>
                <c:pt idx="0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D3-4497-87E4-B98828DBE047}"/>
            </c:ext>
          </c:extLst>
        </c:ser>
        <c:ser>
          <c:idx val="12"/>
          <c:order val="12"/>
          <c:tx>
            <c:strRef>
              <c:f>'LICENCIA DE CONDUCIR'!$C$266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>
                    <a:lumMod val="80000"/>
                    <a:lumOff val="2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'LICENCIA DE CONDUCIR'!$T$266</c:f>
              <c:numCache>
                <c:formatCode>#,##0</c:formatCode>
                <c:ptCount val="1"/>
                <c:pt idx="0">
                  <c:v>18626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D3-4497-87E4-B98828DBE047}"/>
            </c:ext>
          </c:extLst>
        </c:ser>
        <c:ser>
          <c:idx val="13"/>
          <c:order val="13"/>
          <c:tx>
            <c:strRef>
              <c:f>'LICENCIA DE CONDUCIR'!$C$267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CONDUCIR'!$T$267</c:f>
              <c:numCache>
                <c:formatCode>#,##0</c:formatCode>
                <c:ptCount val="1"/>
                <c:pt idx="0">
                  <c:v>4655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D3-4497-87E4-B98828DBE047}"/>
            </c:ext>
          </c:extLst>
        </c:ser>
        <c:ser>
          <c:idx val="14"/>
          <c:order val="14"/>
          <c:tx>
            <c:strRef>
              <c:f>'LICENCIA DE CONDUCIR'!$C$268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CONDUCIR'!$T$268</c:f>
              <c:numCache>
                <c:formatCode>#,##0</c:formatCode>
                <c:ptCount val="1"/>
                <c:pt idx="0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0D3-4497-87E4-B98828DBE047}"/>
            </c:ext>
          </c:extLst>
        </c:ser>
        <c:ser>
          <c:idx val="15"/>
          <c:order val="15"/>
          <c:tx>
            <c:strRef>
              <c:f>'LICENCIA DE CONDUCIR'!$C$269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CONDUCIR'!$T$269</c:f>
              <c:numCache>
                <c:formatCode>#,##0</c:formatCode>
                <c:ptCount val="1"/>
                <c:pt idx="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D3-4497-87E4-B98828DBE047}"/>
            </c:ext>
          </c:extLst>
        </c:ser>
        <c:ser>
          <c:idx val="16"/>
          <c:order val="16"/>
          <c:tx>
            <c:strRef>
              <c:f>'LICENCIA DE CONDUCIR'!$C$270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CONDUCIR'!$T$270</c:f>
              <c:numCache>
                <c:formatCode>#,##0</c:formatCode>
                <c:ptCount val="1"/>
                <c:pt idx="0">
                  <c:v>4822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0D3-4497-87E4-B98828DBE047}"/>
            </c:ext>
          </c:extLst>
        </c:ser>
        <c:ser>
          <c:idx val="17"/>
          <c:order val="17"/>
          <c:tx>
            <c:strRef>
              <c:f>'LICENCIA DE CONDUCIR'!$C$271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CONDUCIR'!$T$271</c:f>
              <c:numCache>
                <c:formatCode>#,##0</c:formatCode>
                <c:ptCount val="1"/>
                <c:pt idx="0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D3-4497-87E4-B98828DBE047}"/>
            </c:ext>
          </c:extLst>
        </c:ser>
        <c:ser>
          <c:idx val="18"/>
          <c:order val="18"/>
          <c:tx>
            <c:strRef>
              <c:f>'LICENCIA DE CONDUCIR'!$C$272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CONDUCIR'!$T$272</c:f>
              <c:numCache>
                <c:formatCode>#,##0</c:formatCode>
                <c:ptCount val="1"/>
                <c:pt idx="0">
                  <c:v>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D3-4497-87E4-B98828DBE047}"/>
            </c:ext>
          </c:extLst>
        </c:ser>
        <c:ser>
          <c:idx val="19"/>
          <c:order val="19"/>
          <c:tx>
            <c:strRef>
              <c:f>'LICENCIA DE CONDUCIR'!$C$273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CONDUCIR'!$T$273</c:f>
              <c:numCache>
                <c:formatCode>#,##0</c:formatCode>
                <c:ptCount val="1"/>
                <c:pt idx="0">
                  <c:v>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0D3-4497-87E4-B98828DBE047}"/>
            </c:ext>
          </c:extLst>
        </c:ser>
        <c:ser>
          <c:idx val="20"/>
          <c:order val="20"/>
          <c:tx>
            <c:strRef>
              <c:f>'LICENCIA DE CONDUCIR'!$C$274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CONDUCIR'!$T$274</c:f>
              <c:numCache>
                <c:formatCode>#,##0</c:formatCode>
                <c:ptCount val="1"/>
                <c:pt idx="0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0D3-4497-87E4-B98828DBE047}"/>
            </c:ext>
          </c:extLst>
        </c:ser>
        <c:ser>
          <c:idx val="22"/>
          <c:order val="22"/>
          <c:tx>
            <c:strRef>
              <c:f>'LICENCIA DE CONDUCIR'!$C$275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CONDUCIR'!$T$275</c:f>
              <c:numCache>
                <c:formatCode>#,##0</c:formatCode>
                <c:ptCount val="1"/>
                <c:pt idx="0">
                  <c:v>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D3-4497-87E4-B98828DBE047}"/>
            </c:ext>
          </c:extLst>
        </c:ser>
        <c:ser>
          <c:idx val="23"/>
          <c:order val="23"/>
          <c:tx>
            <c:strRef>
              <c:f>'LICENCIA DE CONDUCIR'!$C$276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CONDUCIR'!$T$276</c:f>
              <c:numCache>
                <c:formatCode>#,##0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D3-4497-87E4-B98828DBE047}"/>
            </c:ext>
          </c:extLst>
        </c:ser>
        <c:ser>
          <c:idx val="24"/>
          <c:order val="24"/>
          <c:tx>
            <c:strRef>
              <c:f>'LICENCIA DE CONDUCIR'!$C$277</c:f>
              <c:strCache>
                <c:ptCount val="1"/>
                <c:pt idx="0">
                  <c:v>Cambio de Categoría para Policia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CONDUCIR'!$T$277</c:f>
              <c:numCache>
                <c:formatCode>#,##0</c:formatCode>
                <c:ptCount val="1"/>
                <c:pt idx="0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0D3-4497-87E4-B98828DBE0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3264"/>
        <c:axId val="1054659520"/>
        <c:extLst>
          <c:ext xmlns:c15="http://schemas.microsoft.com/office/drawing/2012/chart" uri="{02D57815-91ED-43cb-92C2-25804820EDAC}">
            <c15:filteredBarSeries>
              <c15:ser>
                <c:idx val="21"/>
                <c:order val="21"/>
                <c:tx>
                  <c:str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4-F0D3-4497-87E4-B98828DBE047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0D3-4497-87E4-B98828DBE047}"/>
                  </c:ext>
                </c:extLst>
              </c15:ser>
            </c15:filteredBarSeries>
          </c:ext>
        </c:extLst>
      </c:barChart>
      <c:catAx>
        <c:axId val="10546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520"/>
        <c:crosses val="autoZero"/>
        <c:auto val="1"/>
        <c:lblAlgn val="ctr"/>
        <c:lblOffset val="100"/>
        <c:noMultiLvlLbl val="0"/>
      </c:catAx>
      <c:valAx>
        <c:axId val="105465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1580640239172"/>
          <c:y val="5.8087100398341147E-2"/>
          <c:w val="0.19682502088268924"/>
          <c:h val="0.87782412063149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MAS SOLICITADOS EN EL </a:t>
            </a:r>
            <a:r>
              <a:rPr lang="es-DO" sz="2000" b="1" baseline="0"/>
              <a:t>2023</a:t>
            </a:r>
            <a:endParaRPr lang="es-DO" sz="2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('LICENCIA DE CONDUCIR'!$C$7,'LICENCIA DE CONDUCIR'!$C$8,'LICENCIA DE CONDUCIR'!$C$10,'LICENCIA DE CONDUCIR'!$C$27,'LICENCIA DE CONDUCIR'!$C$28)</c:f>
              <c:strCache>
                <c:ptCount val="5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de Licencias de Conducir Categoría 2</c:v>
                </c:pt>
                <c:pt idx="4">
                  <c:v>Renovación de Licencias de Conducir Categoría 3</c:v>
                </c:pt>
              </c:strCache>
            </c:strRef>
          </c:cat>
          <c:val>
            <c:numRef>
              <c:f>('LICENCIA DE CONDUCIR'!$T$7,'LICENCIA DE CONDUCIR'!$T$8,'LICENCIA DE CONDUCIR'!$T$10,'LICENCIA DE CONDUCIR'!$T$27,'LICENCIA DE CONDUCIR'!$T$28)</c:f>
              <c:numCache>
                <c:formatCode>#,##0</c:formatCode>
                <c:ptCount val="5"/>
                <c:pt idx="0">
                  <c:v>93390</c:v>
                </c:pt>
                <c:pt idx="1">
                  <c:v>82547</c:v>
                </c:pt>
                <c:pt idx="2">
                  <c:v>13627</c:v>
                </c:pt>
                <c:pt idx="3">
                  <c:v>198313</c:v>
                </c:pt>
                <c:pt idx="4">
                  <c:v>29422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C-4A95-A262-C737DFE53E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4304"/>
        <c:axId val="964882656"/>
      </c:barChart>
      <c:catAx>
        <c:axId val="96489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2656"/>
        <c:crosses val="autoZero"/>
        <c:auto val="1"/>
        <c:lblAlgn val="ctr"/>
        <c:lblOffset val="100"/>
        <c:noMultiLvlLbl val="0"/>
      </c:catAx>
      <c:valAx>
        <c:axId val="964882656"/>
        <c:scaling>
          <c:orientation val="minMax"/>
          <c:max val="26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CENTROS CON MAYORES SERVICIOS REALIZADOS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('LICENCIA DE CONDUCIR'!$X$7,'LICENCIA DE CONDUCIR'!$X$8,'LICENCIA DE CONDUCIR'!$X$12,'LICENCIA DE CONDUCIR'!$X$22,'LICENCIA DE CONDUCIR'!$X$13)</c:f>
              <c:strCache>
                <c:ptCount val="5"/>
                <c:pt idx="0">
                  <c:v>SEDE CENTRAL </c:v>
                </c:pt>
                <c:pt idx="1">
                  <c:v>MULTICENTRO CHURCHILL</c:v>
                </c:pt>
                <c:pt idx="2">
                  <c:v>SANTIAGO</c:v>
                </c:pt>
                <c:pt idx="3">
                  <c:v>LA VEGA</c:v>
                </c:pt>
                <c:pt idx="4">
                  <c:v>ROMANA</c:v>
                </c:pt>
              </c:strCache>
            </c:strRef>
          </c:cat>
          <c:val>
            <c:numRef>
              <c:f>('LICENCIA DE CONDUCIR'!$Y$7,'LICENCIA DE CONDUCIR'!$Y$8,'LICENCIA DE CONDUCIR'!$Y$12,'LICENCIA DE CONDUCIR'!$Y$13,'LICENCIA DE CONDUCIR'!$Y$22)</c:f>
              <c:numCache>
                <c:formatCode>#,##0</c:formatCode>
                <c:ptCount val="5"/>
                <c:pt idx="0">
                  <c:v>128596</c:v>
                </c:pt>
                <c:pt idx="1">
                  <c:v>50860</c:v>
                </c:pt>
                <c:pt idx="2">
                  <c:v>69880</c:v>
                </c:pt>
                <c:pt idx="3">
                  <c:v>33977</c:v>
                </c:pt>
                <c:pt idx="4">
                  <c:v>24182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A-4531-98BA-18D9D5F3CA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140080"/>
        <c:axId val="1107132592"/>
      </c:barChart>
      <c:catAx>
        <c:axId val="110714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Centros de Servicios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2592"/>
        <c:crosses val="autoZero"/>
        <c:auto val="1"/>
        <c:lblAlgn val="ctr"/>
        <c:lblOffset val="100"/>
        <c:noMultiLvlLbl val="0"/>
      </c:catAx>
      <c:valAx>
        <c:axId val="1107132592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4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SERVICIOS DE LICENCIAS DE CONDUCIR MADRID</a:t>
            </a:r>
            <a:endParaRPr lang="es-D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CONDUCIR'!$C$1356:$C$1360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CONDUCIR'!$T$1356:$T$1360</c:f>
              <c:numCache>
                <c:formatCode>#,##0</c:formatCode>
                <c:ptCount val="5"/>
                <c:pt idx="0">
                  <c:v>80</c:v>
                </c:pt>
                <c:pt idx="1">
                  <c:v>793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7-421F-A6D9-65510050B9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147920"/>
        <c:axId val="654149584"/>
      </c:barChart>
      <c:catAx>
        <c:axId val="65414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9584"/>
        <c:crosses val="autoZero"/>
        <c:auto val="1"/>
        <c:lblAlgn val="ctr"/>
        <c:lblOffset val="100"/>
        <c:noMultiLvlLbl val="0"/>
      </c:catAx>
      <c:valAx>
        <c:axId val="65414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COMPARACIÓN</a:t>
            </a:r>
            <a:r>
              <a:rPr lang="es-DO" sz="2000" b="1" baseline="0"/>
              <a:t> DE SERVICIOS BRINDADOS POR TRIMESTRE </a:t>
            </a:r>
            <a:endParaRPr lang="es-DO" sz="2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CONDUCIR'!$U$6:$X$6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('LICENCIA DE CONDUCIR'!$G$35,'LICENCIA DE CONDUCIR'!$K$35,'LICENCIA DE CONDUCIR'!$O$35,'LICENCIA DE CONDUCIR'!$S$35)</c:f>
              <c:numCache>
                <c:formatCode>#,##0</c:formatCode>
                <c:ptCount val="4"/>
                <c:pt idx="0">
                  <c:v>166571</c:v>
                </c:pt>
                <c:pt idx="1">
                  <c:v>154735</c:v>
                </c:pt>
                <c:pt idx="2">
                  <c:v>242729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C-48EB-9D92-CF905FE3F5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5657152"/>
        <c:axId val="1985649664"/>
      </c:barChart>
      <c:catAx>
        <c:axId val="1985657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Trimestres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5649664"/>
        <c:crosses val="autoZero"/>
        <c:auto val="1"/>
        <c:lblAlgn val="ctr"/>
        <c:lblOffset val="100"/>
        <c:noMultiLvlLbl val="0"/>
      </c:catAx>
      <c:valAx>
        <c:axId val="198564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565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TRANSPORTE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'!$B$11:$B$15</c:f>
              <c:strCache>
                <c:ptCount val="5"/>
                <c:pt idx="0">
                  <c:v>Registro Transporte de Carga </c:v>
                </c:pt>
                <c:pt idx="1">
                  <c:v>Permisos de Circulación Vehículos de Carga ZAR</c:v>
                </c:pt>
                <c:pt idx="2">
                  <c:v>Permiso Especial para carga sobredimensionada y/o Sobre Peso </c:v>
                </c:pt>
                <c:pt idx="3">
                  <c:v>Permiso Especial para Transporte de Doble Cola</c:v>
                </c:pt>
                <c:pt idx="4">
                  <c:v>Permisos de Circulación Vehículos de Carga en días Feriados </c:v>
                </c:pt>
              </c:strCache>
            </c:strRef>
          </c:cat>
          <c:val>
            <c:numRef>
              <c:f>'TRANSPORTE DE CARGA '!$S$11:$S$15</c:f>
              <c:numCache>
                <c:formatCode>#,##0</c:formatCode>
                <c:ptCount val="5"/>
                <c:pt idx="0">
                  <c:v>897</c:v>
                </c:pt>
                <c:pt idx="1">
                  <c:v>60316</c:v>
                </c:pt>
                <c:pt idx="2">
                  <c:v>6</c:v>
                </c:pt>
                <c:pt idx="3">
                  <c:v>221</c:v>
                </c:pt>
                <c:pt idx="4">
                  <c:v>18705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1-4AFC-92AD-F2E739E75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02208"/>
        <c:axId val="964902624"/>
      </c:barChart>
      <c:catAx>
        <c:axId val="96490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624"/>
        <c:crosses val="autoZero"/>
        <c:auto val="1"/>
        <c:lblAlgn val="ctr"/>
        <c:lblOffset val="100"/>
        <c:noMultiLvlLbl val="0"/>
      </c:catAx>
      <c:valAx>
        <c:axId val="964902624"/>
        <c:scaling>
          <c:orientation val="minMax"/>
          <c:max val="5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EMITIDOS POR TIPO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'!$B$53:$B$63</c:f>
              <c:strCache>
                <c:ptCount val="11"/>
                <c:pt idx="0">
                  <c:v> </c:v>
                </c:pt>
                <c:pt idx="1">
                  <c:v>Agua Envasada </c:v>
                </c:pt>
                <c:pt idx="2">
                  <c:v>Alimentos Perecederos en Poco Tiempo </c:v>
                </c:pt>
                <c:pt idx="3">
                  <c:v>Cal Viva para Genereción Electrica</c:v>
                </c:pt>
                <c:pt idx="4">
                  <c:v>Combustible </c:v>
                </c:pt>
                <c:pt idx="5">
                  <c:v>Envases y Papel Desechables</c:v>
                </c:pt>
                <c:pt idx="6">
                  <c:v>Juguetes</c:v>
                </c:pt>
                <c:pt idx="7">
                  <c:v>Medicamentos, Equipos Medicos y Servicios de Desechos Hospitalarios </c:v>
                </c:pt>
                <c:pt idx="8">
                  <c:v>Organización de Eventos </c:v>
                </c:pt>
                <c:pt idx="9">
                  <c:v>Pollos</c:v>
                </c:pt>
                <c:pt idx="10">
                  <c:v>Transporte de Valores </c:v>
                </c:pt>
              </c:strCache>
            </c:strRef>
          </c:cat>
          <c:val>
            <c:numRef>
              <c:f>'TRANSPORTE DE CARGA '!$K$53:$K$63</c:f>
              <c:numCache>
                <c:formatCode>#,##0</c:formatCode>
                <c:ptCount val="11"/>
                <c:pt idx="0">
                  <c:v>12475</c:v>
                </c:pt>
                <c:pt idx="1">
                  <c:v>2101</c:v>
                </c:pt>
                <c:pt idx="2">
                  <c:v>0</c:v>
                </c:pt>
                <c:pt idx="3">
                  <c:v>88</c:v>
                </c:pt>
                <c:pt idx="4">
                  <c:v>1823</c:v>
                </c:pt>
                <c:pt idx="5">
                  <c:v>382</c:v>
                </c:pt>
                <c:pt idx="6">
                  <c:v>0</c:v>
                </c:pt>
                <c:pt idx="7">
                  <c:v>344</c:v>
                </c:pt>
                <c:pt idx="8">
                  <c:v>1114</c:v>
                </c:pt>
                <c:pt idx="9">
                  <c:v>0</c:v>
                </c:pt>
                <c:pt idx="10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B3C-ADEF-1908AEA047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30080"/>
        <c:axId val="964930912"/>
      </c:barChart>
      <c:catAx>
        <c:axId val="96493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</a:t>
                </a:r>
                <a:r>
                  <a:rPr lang="es-DO" sz="1800" b="1" baseline="0"/>
                  <a:t> de Carga </a:t>
                </a:r>
                <a:endParaRPr lang="es-DO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912"/>
        <c:crosses val="autoZero"/>
        <c:auto val="1"/>
        <c:lblAlgn val="ctr"/>
        <c:lblOffset val="100"/>
        <c:noMultiLvlLbl val="0"/>
      </c:catAx>
      <c:valAx>
        <c:axId val="96493091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CARGA EMITIDOS POR SECTOR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'!$B$133:$B$140</c:f>
              <c:strCache>
                <c:ptCount val="8"/>
                <c:pt idx="0">
                  <c:v>Alimentos </c:v>
                </c:pt>
                <c:pt idx="1">
                  <c:v>Bebidas </c:v>
                </c:pt>
                <c:pt idx="2">
                  <c:v>Comercio </c:v>
                </c:pt>
                <c:pt idx="3">
                  <c:v>Construcción </c:v>
                </c:pt>
                <c:pt idx="4">
                  <c:v>Energía </c:v>
                </c:pt>
                <c:pt idx="5">
                  <c:v>Industria Manofacturera </c:v>
                </c:pt>
                <c:pt idx="6">
                  <c:v>Salud</c:v>
                </c:pt>
                <c:pt idx="7">
                  <c:v>Zona Francas </c:v>
                </c:pt>
              </c:strCache>
            </c:strRef>
          </c:cat>
          <c:val>
            <c:numRef>
              <c:f>'TRANSPORTE DE CARGA '!$K$133:$K$140</c:f>
              <c:numCache>
                <c:formatCode>#,##0</c:formatCode>
                <c:ptCount val="8"/>
                <c:pt idx="0">
                  <c:v>5422</c:v>
                </c:pt>
                <c:pt idx="1">
                  <c:v>928</c:v>
                </c:pt>
                <c:pt idx="2">
                  <c:v>16007</c:v>
                </c:pt>
                <c:pt idx="3">
                  <c:v>4648</c:v>
                </c:pt>
                <c:pt idx="4">
                  <c:v>384</c:v>
                </c:pt>
                <c:pt idx="5">
                  <c:v>4731</c:v>
                </c:pt>
                <c:pt idx="6">
                  <c:v>6728</c:v>
                </c:pt>
                <c:pt idx="7">
                  <c:v>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C-4793-BFAE-9833B644CB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47632"/>
        <c:axId val="559745968"/>
      </c:barChart>
      <c:catAx>
        <c:axId val="55974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5968"/>
        <c:crosses val="autoZero"/>
        <c:auto val="1"/>
        <c:lblAlgn val="ctr"/>
        <c:lblOffset val="100"/>
        <c:noMultiLvlLbl val="0"/>
      </c:catAx>
      <c:valAx>
        <c:axId val="5597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ENTREGADOS A VEHICULOS POR EJES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'!$B$187:$B$190</c:f>
              <c:strCache>
                <c:ptCount val="4"/>
                <c:pt idx="0">
                  <c:v>Cuatro Ejes</c:v>
                </c:pt>
                <c:pt idx="1">
                  <c:v>Cinco Ejes </c:v>
                </c:pt>
                <c:pt idx="2">
                  <c:v>Seis Ejes </c:v>
                </c:pt>
                <c:pt idx="3">
                  <c:v>Siete Ejes o mas </c:v>
                </c:pt>
              </c:strCache>
            </c:strRef>
          </c:cat>
          <c:val>
            <c:numRef>
              <c:f>'TRANSPORTE DE CARGA '!$K$187:$K$190</c:f>
              <c:numCache>
                <c:formatCode>#,##0</c:formatCode>
                <c:ptCount val="4"/>
                <c:pt idx="0">
                  <c:v>16681</c:v>
                </c:pt>
                <c:pt idx="1">
                  <c:v>21465</c:v>
                </c:pt>
                <c:pt idx="2">
                  <c:v>2860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F-4C2F-BECD-FBCB51FFFD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138000"/>
        <c:axId val="1107130928"/>
      </c:barChart>
      <c:catAx>
        <c:axId val="1107138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 de Ejes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0928"/>
        <c:crosses val="autoZero"/>
        <c:auto val="1"/>
        <c:lblAlgn val="ctr"/>
        <c:lblOffset val="100"/>
        <c:noMultiLvlLbl val="0"/>
      </c:catAx>
      <c:valAx>
        <c:axId val="11071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TIPOS DE PERMISOS EN ZONA DE ACCESO RESTRINGIDO (ZAR)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'!$B$226:$B$228</c:f>
              <c:strCache>
                <c:ptCount val="3"/>
                <c:pt idx="0">
                  <c:v>Puntual</c:v>
                </c:pt>
                <c:pt idx="1">
                  <c:v>Recurrente </c:v>
                </c:pt>
                <c:pt idx="2">
                  <c:v>Extrapesado </c:v>
                </c:pt>
              </c:strCache>
            </c:strRef>
          </c:cat>
          <c:val>
            <c:numRef>
              <c:f>'TRANSPORTE DE CARGA '!$K$226:$K$228</c:f>
              <c:numCache>
                <c:formatCode>#,##0</c:formatCode>
                <c:ptCount val="3"/>
                <c:pt idx="0">
                  <c:v>36592</c:v>
                </c:pt>
                <c:pt idx="1">
                  <c:v>4414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0-4CE1-B1BE-AA8A2CB0AC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10528"/>
        <c:axId val="964930496"/>
      </c:barChart>
      <c:catAx>
        <c:axId val="964910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Tipos de Permisos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496"/>
        <c:crosses val="autoZero"/>
        <c:auto val="1"/>
        <c:lblAlgn val="ctr"/>
        <c:lblOffset val="100"/>
        <c:noMultiLvlLbl val="0"/>
      </c:catAx>
      <c:valAx>
        <c:axId val="96493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VEHÍCULOS DE MOTOR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'VEHICULOS DE MOTOR'!$B$9:$B$15</c:f>
              <c:strCache>
                <c:ptCount val="7"/>
                <c:pt idx="0">
                  <c:v>Inspección de vehiculos</c:v>
                </c:pt>
                <c:pt idx="1">
                  <c:v>Certificación de Trailer</c:v>
                </c:pt>
                <c:pt idx="2">
                  <c:v>Certificación de Buggys</c:v>
                </c:pt>
                <c:pt idx="3">
                  <c:v>Inspección de Four Wheel</c:v>
                </c:pt>
                <c:pt idx="4">
                  <c:v>Transformaciones de vehículos</c:v>
                </c:pt>
                <c:pt idx="5">
                  <c:v>Contactos con operadores de TP</c:v>
                </c:pt>
                <c:pt idx="6">
                  <c:v>Recepción de documentos TP</c:v>
                </c:pt>
              </c:strCache>
            </c:strRef>
          </c:cat>
          <c:val>
            <c:numRef>
              <c:f>'VEHICULOS DE MOTOR'!$S$9:$S$15</c:f>
              <c:numCache>
                <c:formatCode>#,##0</c:formatCode>
                <c:ptCount val="7"/>
                <c:pt idx="0">
                  <c:v>3515</c:v>
                </c:pt>
                <c:pt idx="1">
                  <c:v>179</c:v>
                </c:pt>
                <c:pt idx="2">
                  <c:v>364</c:v>
                </c:pt>
                <c:pt idx="3">
                  <c:v>6</c:v>
                </c:pt>
                <c:pt idx="4">
                  <c:v>0</c:v>
                </c:pt>
                <c:pt idx="5">
                  <c:v>547</c:v>
                </c:pt>
                <c:pt idx="6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3-45F0-A34E-DC0A8B4EAA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8759952"/>
        <c:axId val="638764528"/>
      </c:barChart>
      <c:catAx>
        <c:axId val="63875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64528"/>
        <c:crosses val="autoZero"/>
        <c:auto val="1"/>
        <c:lblAlgn val="ctr"/>
        <c:lblOffset val="100"/>
        <c:noMultiLvlLbl val="0"/>
      </c:catAx>
      <c:valAx>
        <c:axId val="6387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MULTICENTRO CHURCHILL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CONDUCIR'!$C$347:$C$352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CONDUCIR'!$T$347:$T$352</c:f>
              <c:numCache>
                <c:formatCode>#,##0</c:formatCode>
                <c:ptCount val="6"/>
                <c:pt idx="0">
                  <c:v>1975</c:v>
                </c:pt>
                <c:pt idx="1">
                  <c:v>5</c:v>
                </c:pt>
                <c:pt idx="2">
                  <c:v>43641</c:v>
                </c:pt>
                <c:pt idx="3">
                  <c:v>4490</c:v>
                </c:pt>
                <c:pt idx="4">
                  <c:v>689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8-48BD-BAB5-4AE807B6EE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9536"/>
        <c:axId val="495488704"/>
      </c:barChart>
      <c:catAx>
        <c:axId val="495489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8704"/>
        <c:crosses val="autoZero"/>
        <c:auto val="1"/>
        <c:lblAlgn val="ctr"/>
        <c:lblOffset val="100"/>
        <c:noMultiLvlLbl val="0"/>
      </c:catAx>
      <c:valAx>
        <c:axId val="4954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 DE OPERACIÓN DE TRANSPORTE DE PASAJEROS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8207073071950963E-2"/>
          <c:y val="6.299581269884999E-2"/>
          <c:w val="0.97008555106495409"/>
          <c:h val="0.65144415750457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PASAJEROS'!$B$8:$B$28</c:f>
              <c:strCache>
                <c:ptCount val="21"/>
                <c:pt idx="0">
                  <c:v>Licencia de Operación Alquiler Autobuses Panorámicos </c:v>
                </c:pt>
                <c:pt idx="1">
                  <c:v>Licencia de Operación Alquiler Bicicletas </c:v>
                </c:pt>
                <c:pt idx="2">
                  <c:v>Licencia de Operación Scooters</c:v>
                </c:pt>
                <c:pt idx="3">
                  <c:v>Licencia de Operación Alquiler de Motores </c:v>
                </c:pt>
                <c:pt idx="4">
                  <c:v>Licencia de Operación Alquiler Vehículos de lujo y-o Limosina con chofer </c:v>
                </c:pt>
                <c:pt idx="5">
                  <c:v>Licencia de Operación Alquiler Vehículos o Rent Car </c:v>
                </c:pt>
                <c:pt idx="6">
                  <c:v>Licencia de Operación Autobuses para City Tour (TrolleyBus) </c:v>
                </c:pt>
                <c:pt idx="7">
                  <c:v>Licencia de Operación Compañías Taxis por Comunicación </c:v>
                </c:pt>
                <c:pt idx="8">
                  <c:v>Licencia de Operación Compañías Taxis Turísticos </c:v>
                </c:pt>
                <c:pt idx="9">
                  <c:v>Licencia de Operación Taxi Independiente </c:v>
                </c:pt>
                <c:pt idx="10">
                  <c:v>Licencia de Operación Transporte de Funerarias (Persona Física o Moral) </c:v>
                </c:pt>
                <c:pt idx="11">
                  <c:v>Licencia de Operación Transporte Escolar (Escuelas Centros Educativos y Universidades) </c:v>
                </c:pt>
                <c:pt idx="12">
                  <c:v>Licencia de Operación Transporte City Tour (Tren sobre Ruedas) Persona Física o Moral </c:v>
                </c:pt>
                <c:pt idx="13">
                  <c:v>Licencia de Operación Transporte de Fiesta o Party Bus, Persona Física o Moral </c:v>
                </c:pt>
                <c:pt idx="14">
                  <c:v>Licencia de Operación Transporte Terrestre de Aventura Camionetas y Camiones y o Jeep Safari Camiones </c:v>
                </c:pt>
                <c:pt idx="15">
                  <c:v>Licencia de Operación Transporte de Personal u-o Empresarial </c:v>
                </c:pt>
                <c:pt idx="16">
                  <c:v>Licencia de Operación Transporte Turístico Terrestres de Autobuses y Minibuses Persona Física o Moral </c:v>
                </c:pt>
                <c:pt idx="17">
                  <c:v>Licencia de Operación Ambulancias</c:v>
                </c:pt>
                <c:pt idx="18">
                  <c:v>Licencia de Operación Persona Moral, Transporte Turístico Terrestre de Aventura (Four Wheel y Buggy) </c:v>
                </c:pt>
                <c:pt idx="19">
                  <c:v>Licencia de Operación Transporte Urbano </c:v>
                </c:pt>
                <c:pt idx="20">
                  <c:v>Licencia de Operación Transporte Interurbano </c:v>
                </c:pt>
              </c:strCache>
            </c:strRef>
          </c:cat>
          <c:val>
            <c:numRef>
              <c:f>'TRANSPORTE DE PASAJEROS'!$S$8:$S$28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12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8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14</c:v>
                </c:pt>
                <c:pt idx="16">
                  <c:v>56</c:v>
                </c:pt>
                <c:pt idx="17">
                  <c:v>1</c:v>
                </c:pt>
                <c:pt idx="18">
                  <c:v>7</c:v>
                </c:pt>
                <c:pt idx="19">
                  <c:v>22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5-4075-9BE7-A528D67A57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728"/>
        <c:axId val="964947136"/>
      </c:barChart>
      <c:catAx>
        <c:axId val="96494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Licencias Emitidas 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0.41762387983248317"/>
              <c:y val="0.94699954663203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7136"/>
        <c:crosses val="autoZero"/>
        <c:auto val="1"/>
        <c:lblAlgn val="ctr"/>
        <c:lblOffset val="100"/>
        <c:noMultiLvlLbl val="0"/>
      </c:catAx>
      <c:valAx>
        <c:axId val="964947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Licencias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2.1602373685344296E-2"/>
              <c:y val="0.284410427730605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(GESTIÓN DE VÍAS)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VIALIDAD'!$B$10:$B$18</c:f>
              <c:strCache>
                <c:ptCount val="9"/>
                <c:pt idx="0">
                  <c:v>Permiso de colocación de publicidad exterior en vías interurbanas (Esta actividad la esta realizando desde el mes de julio 2022 la subdirección)</c:v>
                </c:pt>
                <c:pt idx="1">
                  <c:v>Permisos para realizar actividades en vía publica</c:v>
                </c:pt>
                <c:pt idx="2">
                  <c:v>Permiso para cierre temporal de carril o tramo vial</c:v>
                </c:pt>
                <c:pt idx="3">
                  <c:v>Permiso para circulación vehicular en zonas restringidas</c:v>
                </c:pt>
                <c:pt idx="4">
                  <c:v>Permiso de circulación con carga sobredimensionada</c:v>
                </c:pt>
                <c:pt idx="5">
                  <c:v>Permiso para filmaciones en vía publica</c:v>
                </c:pt>
                <c:pt idx="6">
                  <c:v>Permiso estacionamiento por carga/descarga y otros</c:v>
                </c:pt>
                <c:pt idx="7">
                  <c:v>Permisos de trabajos en vía publica</c:v>
                </c:pt>
                <c:pt idx="8">
                  <c:v>Permisos ocupación de carril para vaciado de hormigón</c:v>
                </c:pt>
              </c:strCache>
            </c:strRef>
          </c:cat>
          <c:val>
            <c:numRef>
              <c:f>'TRÁNSITO Y VIALIDAD'!$S$10:$S$18</c:f>
              <c:numCache>
                <c:formatCode>#,##0</c:formatCode>
                <c:ptCount val="9"/>
                <c:pt idx="0">
                  <c:v>14</c:v>
                </c:pt>
                <c:pt idx="1">
                  <c:v>129</c:v>
                </c:pt>
                <c:pt idx="2">
                  <c:v>21</c:v>
                </c:pt>
                <c:pt idx="3">
                  <c:v>16</c:v>
                </c:pt>
                <c:pt idx="4">
                  <c:v>9</c:v>
                </c:pt>
                <c:pt idx="5">
                  <c:v>45</c:v>
                </c:pt>
                <c:pt idx="6">
                  <c:v>105</c:v>
                </c:pt>
                <c:pt idx="7">
                  <c:v>36</c:v>
                </c:pt>
                <c:pt idx="8">
                  <c:v>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261-BAD5-7886C8199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81920"/>
        <c:axId val="796277760"/>
      </c:barChart>
      <c:catAx>
        <c:axId val="79628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7760"/>
        <c:crosses val="autoZero"/>
        <c:auto val="1"/>
        <c:lblAlgn val="ctr"/>
        <c:lblOffset val="100"/>
        <c:noMultiLvlLbl val="0"/>
      </c:catAx>
      <c:valAx>
        <c:axId val="7962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(DEPARTAMENTO DE SUPERVISIÓN Y CONTROL)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VIALIDAD'!$B$66:$B$70</c:f>
              <c:strCache>
                <c:ptCount val="5"/>
                <c:pt idx="0">
                  <c:v>Evaluacion de punton y/o Tramos solicitados</c:v>
                </c:pt>
                <c:pt idx="1">
                  <c:v>Seguimineto y supervicion de recomendaciones realizadas</c:v>
                </c:pt>
                <c:pt idx="2">
                  <c:v>Colocacion de señales verticales (unidad)</c:v>
                </c:pt>
                <c:pt idx="3">
                  <c:v>Aplicación de señales horizontales recomendadas, metros lineales (Pintura de Trafico)</c:v>
                </c:pt>
                <c:pt idx="4">
                  <c:v>Colocacion de elementos de seguridad y canalizacion de transito adecuados (Boyas)</c:v>
                </c:pt>
              </c:strCache>
            </c:strRef>
          </c:cat>
          <c:val>
            <c:numRef>
              <c:f>'TRÁNSITO Y VIALIDAD'!$S$66:$S$70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7-411C-BBA7-56FA880D37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48880"/>
        <c:axId val="559750544"/>
      </c:barChart>
      <c:catAx>
        <c:axId val="559748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>
            <c:manualLayout>
              <c:xMode val="edge"/>
              <c:yMode val="edge"/>
              <c:x val="0.46145177404312854"/>
              <c:y val="0.92507002089064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544"/>
        <c:crosses val="autoZero"/>
        <c:auto val="1"/>
        <c:lblAlgn val="ctr"/>
        <c:lblOffset val="100"/>
        <c:noMultiLvlLbl val="0"/>
      </c:catAx>
      <c:valAx>
        <c:axId val="55975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ENEVIAL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ENEVIAL!$B$8:$B$11</c:f>
              <c:strCache>
                <c:ptCount val="4"/>
                <c:pt idx="0">
                  <c:v>Parque de Edecucacion Vial en Ciudad Juan Bosch </c:v>
                </c:pt>
                <c:pt idx="1">
                  <c:v>Educación Vial para obtención de Licencia de Conducir</c:v>
                </c:pt>
                <c:pt idx="2">
                  <c:v>Reducacion Vial para Infractores de Transito </c:v>
                </c:pt>
                <c:pt idx="3">
                  <c:v>Acciones Formativas</c:v>
                </c:pt>
              </c:strCache>
            </c:strRef>
          </c:cat>
          <c:val>
            <c:numRef>
              <c:f>ENEVIAL!$S$8:$S$11</c:f>
              <c:numCache>
                <c:formatCode>#,##0</c:formatCode>
                <c:ptCount val="4"/>
                <c:pt idx="0">
                  <c:v>1672</c:v>
                </c:pt>
                <c:pt idx="1">
                  <c:v>84034</c:v>
                </c:pt>
                <c:pt idx="2">
                  <c:v>1708</c:v>
                </c:pt>
                <c:pt idx="3">
                  <c:v>8248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5-498B-9AAE-F29BEA7E04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029792"/>
        <c:axId val="474033536"/>
      </c:barChart>
      <c:catAx>
        <c:axId val="47402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33536"/>
        <c:crosses val="autoZero"/>
        <c:auto val="1"/>
        <c:lblAlgn val="ctr"/>
        <c:lblOffset val="100"/>
        <c:noMultiLvlLbl val="0"/>
      </c:catAx>
      <c:valAx>
        <c:axId val="474033536"/>
        <c:scaling>
          <c:orientation val="minMax"/>
          <c:max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2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MEGACENTRO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CONDUCIR'!$C$392:$C$397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CONDUCIR'!$T$392:$T$397</c:f>
              <c:numCache>
                <c:formatCode>#,##0</c:formatCode>
                <c:ptCount val="6"/>
                <c:pt idx="0">
                  <c:v>1589</c:v>
                </c:pt>
                <c:pt idx="1">
                  <c:v>12</c:v>
                </c:pt>
                <c:pt idx="2">
                  <c:v>19179</c:v>
                </c:pt>
                <c:pt idx="3">
                  <c:v>2860</c:v>
                </c:pt>
                <c:pt idx="4">
                  <c:v>348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2-4816-90A8-3964F11859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79008"/>
        <c:axId val="796286496"/>
      </c:barChart>
      <c:catAx>
        <c:axId val="79627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6496"/>
        <c:crosses val="autoZero"/>
        <c:auto val="1"/>
        <c:lblAlgn val="ctr"/>
        <c:lblOffset val="100"/>
        <c:noMultiLvlLbl val="0"/>
      </c:catAx>
      <c:valAx>
        <c:axId val="7962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SAMBIL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CONDUCIR'!$C$460:$C$465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CONDUCIR'!$T$460:$T$465</c:f>
              <c:numCache>
                <c:formatCode>#,##0</c:formatCode>
                <c:ptCount val="6"/>
                <c:pt idx="0">
                  <c:v>1346</c:v>
                </c:pt>
                <c:pt idx="1">
                  <c:v>4</c:v>
                </c:pt>
                <c:pt idx="2">
                  <c:v>10199</c:v>
                </c:pt>
                <c:pt idx="3">
                  <c:v>1821</c:v>
                </c:pt>
                <c:pt idx="4">
                  <c:v>337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9-470E-A9B5-568F6A3D4C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121904"/>
        <c:axId val="505672096"/>
      </c:barChart>
      <c:catAx>
        <c:axId val="49612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05672096"/>
        <c:crosses val="autoZero"/>
        <c:auto val="1"/>
        <c:lblAlgn val="ctr"/>
        <c:lblOffset val="100"/>
        <c:noMultiLvlLbl val="0"/>
      </c:catAx>
      <c:valAx>
        <c:axId val="50567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612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BLUE MALL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CONDUCIR'!$C$517:$C$527</c:f>
              <c:strCache>
                <c:ptCount val="11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Permiso de Aprendizaje</c:v>
                </c:pt>
                <c:pt idx="4">
                  <c:v>Renovación de Licencias de Conducir Categoría 1</c:v>
                </c:pt>
                <c:pt idx="5">
                  <c:v>Renovación de Licencias de Conducir Categoría 2</c:v>
                </c:pt>
                <c:pt idx="6">
                  <c:v>Renovación de Licencias de Conducir Categoría 3</c:v>
                </c:pt>
                <c:pt idx="7">
                  <c:v>Renovación de Licencias de Conducir Categoría 4</c:v>
                </c:pt>
                <c:pt idx="8">
                  <c:v>Renovación de Licencias de Conducir Categoría 5</c:v>
                </c:pt>
                <c:pt idx="9">
                  <c:v>Re-Examen Teórico</c:v>
                </c:pt>
                <c:pt idx="10">
                  <c:v>Re-Examen Práctico</c:v>
                </c:pt>
              </c:strCache>
            </c:strRef>
          </c:cat>
          <c:val>
            <c:numRef>
              <c:f>'LICENCIA DE CONDUCIR'!$T$517:$T$527</c:f>
              <c:numCache>
                <c:formatCode>#,##0</c:formatCode>
                <c:ptCount val="11"/>
                <c:pt idx="0">
                  <c:v>8254</c:v>
                </c:pt>
                <c:pt idx="1">
                  <c:v>7897</c:v>
                </c:pt>
                <c:pt idx="2">
                  <c:v>416</c:v>
                </c:pt>
                <c:pt idx="3">
                  <c:v>2614</c:v>
                </c:pt>
                <c:pt idx="4">
                  <c:v>3</c:v>
                </c:pt>
                <c:pt idx="5">
                  <c:v>5594</c:v>
                </c:pt>
                <c:pt idx="6">
                  <c:v>413</c:v>
                </c:pt>
                <c:pt idx="7">
                  <c:v>56</c:v>
                </c:pt>
                <c:pt idx="8">
                  <c:v>8</c:v>
                </c:pt>
                <c:pt idx="9">
                  <c:v>17</c:v>
                </c:pt>
                <c:pt idx="10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9-4D36-8426-A901E04829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6510304"/>
        <c:axId val="636494496"/>
      </c:barChart>
      <c:catAx>
        <c:axId val="63651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494496"/>
        <c:crosses val="autoZero"/>
        <c:auto val="1"/>
        <c:lblAlgn val="ctr"/>
        <c:lblOffset val="100"/>
        <c:noMultiLvlLbl val="0"/>
      </c:catAx>
      <c:valAx>
        <c:axId val="6364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51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SANTIAGO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CONDUCIR'!$C$572:$C$588</c:f>
              <c:strCache>
                <c:ptCount val="17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  <c:pt idx="13">
                  <c:v>Licencia de  Conducir para Policia </c:v>
                </c:pt>
                <c:pt idx="14">
                  <c:v>Renovación para Policia</c:v>
                </c:pt>
                <c:pt idx="15">
                  <c:v>Duplicados para Policia</c:v>
                </c:pt>
                <c:pt idx="16">
                  <c:v>Cambio de Categoría para Policia</c:v>
                </c:pt>
              </c:strCache>
            </c:strRef>
          </c:cat>
          <c:val>
            <c:numRef>
              <c:f>'LICENCIA DE CONDUCIR'!$T$572:$T$588</c:f>
              <c:numCache>
                <c:formatCode>#,##0</c:formatCode>
                <c:ptCount val="17"/>
                <c:pt idx="0">
                  <c:v>12132</c:v>
                </c:pt>
                <c:pt idx="1">
                  <c:v>10639</c:v>
                </c:pt>
                <c:pt idx="2">
                  <c:v>1393</c:v>
                </c:pt>
                <c:pt idx="3">
                  <c:v>49</c:v>
                </c:pt>
                <c:pt idx="4">
                  <c:v>84</c:v>
                </c:pt>
                <c:pt idx="5">
                  <c:v>10744</c:v>
                </c:pt>
                <c:pt idx="6">
                  <c:v>18</c:v>
                </c:pt>
                <c:pt idx="7">
                  <c:v>26001</c:v>
                </c:pt>
                <c:pt idx="8">
                  <c:v>3110</c:v>
                </c:pt>
                <c:pt idx="9">
                  <c:v>327</c:v>
                </c:pt>
                <c:pt idx="10">
                  <c:v>44</c:v>
                </c:pt>
                <c:pt idx="11">
                  <c:v>741</c:v>
                </c:pt>
                <c:pt idx="12">
                  <c:v>4210</c:v>
                </c:pt>
                <c:pt idx="13">
                  <c:v>0</c:v>
                </c:pt>
                <c:pt idx="14">
                  <c:v>350</c:v>
                </c:pt>
                <c:pt idx="15">
                  <c:v>4</c:v>
                </c:pt>
                <c:pt idx="1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A5A-BAB6-BBC0573FFD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2848"/>
        <c:axId val="1054669088"/>
      </c:barChart>
      <c:catAx>
        <c:axId val="1054662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088"/>
        <c:crosses val="autoZero"/>
        <c:auto val="1"/>
        <c:lblAlgn val="ctr"/>
        <c:lblOffset val="100"/>
        <c:noMultiLvlLbl val="0"/>
      </c:catAx>
      <c:valAx>
        <c:axId val="105466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ROMANA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551738957639119E-2"/>
          <c:y val="3.5906695791091466E-2"/>
          <c:w val="0.94955001491019708"/>
          <c:h val="0.745736260578157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CONDUCIR'!$C$670:$C$683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Cambio de Licencias de Conducir Categoría 2 a 3</c:v>
                </c:pt>
                <c:pt idx="11">
                  <c:v>Cambio de Licencias de Conducir Categoría 3 a 4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CONDUCIR'!$T$670:$T$683</c:f>
              <c:numCache>
                <c:formatCode>#,##0</c:formatCode>
                <c:ptCount val="14"/>
                <c:pt idx="0">
                  <c:v>6286</c:v>
                </c:pt>
                <c:pt idx="1">
                  <c:v>5903</c:v>
                </c:pt>
                <c:pt idx="2">
                  <c:v>699</c:v>
                </c:pt>
                <c:pt idx="3">
                  <c:v>30</c:v>
                </c:pt>
                <c:pt idx="4">
                  <c:v>3896</c:v>
                </c:pt>
                <c:pt idx="5">
                  <c:v>20</c:v>
                </c:pt>
                <c:pt idx="6">
                  <c:v>10353</c:v>
                </c:pt>
                <c:pt idx="7">
                  <c:v>2297</c:v>
                </c:pt>
                <c:pt idx="8">
                  <c:v>378</c:v>
                </c:pt>
                <c:pt idx="9">
                  <c:v>24</c:v>
                </c:pt>
                <c:pt idx="10">
                  <c:v>1355</c:v>
                </c:pt>
                <c:pt idx="11">
                  <c:v>0</c:v>
                </c:pt>
                <c:pt idx="12">
                  <c:v>587</c:v>
                </c:pt>
                <c:pt idx="13">
                  <c:v>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5-44CA-A3A5-9AB3463748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2299920"/>
        <c:axId val="802297008"/>
      </c:barChart>
      <c:catAx>
        <c:axId val="80229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7008"/>
        <c:crosses val="autoZero"/>
        <c:auto val="1"/>
        <c:lblAlgn val="ctr"/>
        <c:lblOffset val="100"/>
        <c:noMultiLvlLbl val="0"/>
      </c:catAx>
      <c:valAx>
        <c:axId val="80229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AZUA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CONDUCIR'!$C$728:$C$742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2 a 3</c:v>
                </c:pt>
                <c:pt idx="12">
                  <c:v>Cambio de Licencias de Conducir Categoría 3 a 4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CONDUCIR'!$T$728:$T$742</c:f>
              <c:numCache>
                <c:formatCode>#,##0</c:formatCode>
                <c:ptCount val="15"/>
                <c:pt idx="0">
                  <c:v>4855</c:v>
                </c:pt>
                <c:pt idx="1">
                  <c:v>4123</c:v>
                </c:pt>
                <c:pt idx="2">
                  <c:v>116</c:v>
                </c:pt>
                <c:pt idx="3">
                  <c:v>290</c:v>
                </c:pt>
                <c:pt idx="4">
                  <c:v>7</c:v>
                </c:pt>
                <c:pt idx="5">
                  <c:v>1957</c:v>
                </c:pt>
                <c:pt idx="6">
                  <c:v>15</c:v>
                </c:pt>
                <c:pt idx="7">
                  <c:v>3587</c:v>
                </c:pt>
                <c:pt idx="8">
                  <c:v>1473</c:v>
                </c:pt>
                <c:pt idx="9">
                  <c:v>297</c:v>
                </c:pt>
                <c:pt idx="10">
                  <c:v>32</c:v>
                </c:pt>
                <c:pt idx="11">
                  <c:v>1088</c:v>
                </c:pt>
                <c:pt idx="12">
                  <c:v>200</c:v>
                </c:pt>
                <c:pt idx="13">
                  <c:v>219</c:v>
                </c:pt>
                <c:pt idx="14">
                  <c:v>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2-4E9F-A5F8-943F6C54CA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9920"/>
        <c:axId val="1054678240"/>
      </c:barChart>
      <c:catAx>
        <c:axId val="105466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78240"/>
        <c:crosses val="autoZero"/>
        <c:auto val="1"/>
        <c:lblAlgn val="ctr"/>
        <c:lblOffset val="100"/>
        <c:noMultiLvlLbl val="0"/>
      </c:catAx>
      <c:valAx>
        <c:axId val="105467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233971</xdr:colOff>
      <xdr:row>41</xdr:row>
      <xdr:rowOff>99754</xdr:rowOff>
    </xdr:from>
    <xdr:to>
      <xdr:col>18</xdr:col>
      <xdr:colOff>287688</xdr:colOff>
      <xdr:row>86</xdr:row>
      <xdr:rowOff>172634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F7737E-763B-01C7-4320-E5362E2D3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660282</xdr:colOff>
      <xdr:row>300</xdr:row>
      <xdr:rowOff>154265</xdr:rowOff>
    </xdr:from>
    <xdr:to>
      <xdr:col>21</xdr:col>
      <xdr:colOff>120790</xdr:colOff>
      <xdr:row>342</xdr:row>
      <xdr:rowOff>51192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182221-6447-DB1A-5C1F-0AF8FBDFA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4009629</xdr:colOff>
      <xdr:row>354</xdr:row>
      <xdr:rowOff>63674</xdr:rowOff>
    </xdr:from>
    <xdr:to>
      <xdr:col>14</xdr:col>
      <xdr:colOff>730685</xdr:colOff>
      <xdr:row>386</xdr:row>
      <xdr:rowOff>13048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DEEDFF-1333-F487-B0E4-E2ED5A13E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2895161</xdr:colOff>
      <xdr:row>413</xdr:row>
      <xdr:rowOff>151529</xdr:rowOff>
    </xdr:from>
    <xdr:to>
      <xdr:col>14</xdr:col>
      <xdr:colOff>999298</xdr:colOff>
      <xdr:row>446</xdr:row>
      <xdr:rowOff>79680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A5EB1A2-2BE8-23BC-4423-4323AB901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3616104</xdr:colOff>
      <xdr:row>469</xdr:row>
      <xdr:rowOff>46814</xdr:rowOff>
    </xdr:from>
    <xdr:to>
      <xdr:col>15</xdr:col>
      <xdr:colOff>363254</xdr:colOff>
      <xdr:row>505</xdr:row>
      <xdr:rowOff>22284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18A18CD-895C-FF35-5CE9-43ED67168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3520333</xdr:colOff>
      <xdr:row>529</xdr:row>
      <xdr:rowOff>89770</xdr:rowOff>
    </xdr:from>
    <xdr:to>
      <xdr:col>16</xdr:col>
      <xdr:colOff>117431</xdr:colOff>
      <xdr:row>566</xdr:row>
      <xdr:rowOff>143528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8C6E2FE-28A7-A092-C5AA-DE22F0A09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2136466</xdr:colOff>
      <xdr:row>617</xdr:row>
      <xdr:rowOff>121865</xdr:rowOff>
    </xdr:from>
    <xdr:to>
      <xdr:col>16</xdr:col>
      <xdr:colOff>221032</xdr:colOff>
      <xdr:row>657</xdr:row>
      <xdr:rowOff>71241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7B9E660-6727-4802-5889-FAF397A5F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1266171</xdr:colOff>
      <xdr:row>684</xdr:row>
      <xdr:rowOff>109862</xdr:rowOff>
    </xdr:from>
    <xdr:to>
      <xdr:col>16</xdr:col>
      <xdr:colOff>29226</xdr:colOff>
      <xdr:row>718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EB99250-D22B-481C-3B1E-248186583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2006772</xdr:colOff>
      <xdr:row>743</xdr:row>
      <xdr:rowOff>141962</xdr:rowOff>
    </xdr:from>
    <xdr:to>
      <xdr:col>18</xdr:col>
      <xdr:colOff>208767</xdr:colOff>
      <xdr:row>784</xdr:row>
      <xdr:rowOff>156576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6DF3E81-AE33-CC4F-4432-1B9E8641A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1872380</xdr:colOff>
      <xdr:row>829</xdr:row>
      <xdr:rowOff>134916</xdr:rowOff>
    </xdr:from>
    <xdr:to>
      <xdr:col>17</xdr:col>
      <xdr:colOff>426668</xdr:colOff>
      <xdr:row>867</xdr:row>
      <xdr:rowOff>110385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B7E66E5-10A6-64EE-5F3A-CD198C401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2385163</xdr:colOff>
      <xdr:row>888</xdr:row>
      <xdr:rowOff>76719</xdr:rowOff>
    </xdr:from>
    <xdr:to>
      <xdr:col>15</xdr:col>
      <xdr:colOff>495822</xdr:colOff>
      <xdr:row>923</xdr:row>
      <xdr:rowOff>19050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738390B-DB93-B1A7-C1D3-A77E7869E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1950406</xdr:colOff>
      <xdr:row>952</xdr:row>
      <xdr:rowOff>82723</xdr:rowOff>
    </xdr:from>
    <xdr:to>
      <xdr:col>15</xdr:col>
      <xdr:colOff>726509</xdr:colOff>
      <xdr:row>986</xdr:row>
      <xdr:rowOff>133350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641D34-B3C6-93E3-5712-4DA97D736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1993723</xdr:colOff>
      <xdr:row>1005</xdr:row>
      <xdr:rowOff>102818</xdr:rowOff>
    </xdr:from>
    <xdr:to>
      <xdr:col>15</xdr:col>
      <xdr:colOff>456677</xdr:colOff>
      <xdr:row>1033</xdr:row>
      <xdr:rowOff>57150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ED27138-1854-BD07-FDAB-896BDA076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1602286</xdr:colOff>
      <xdr:row>1061</xdr:row>
      <xdr:rowOff>89769</xdr:rowOff>
    </xdr:from>
    <xdr:to>
      <xdr:col>15</xdr:col>
      <xdr:colOff>130479</xdr:colOff>
      <xdr:row>1092</xdr:row>
      <xdr:rowOff>152400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A82290E-1EE4-3C5A-C687-12F5AE858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2326447</xdr:colOff>
      <xdr:row>1144</xdr:row>
      <xdr:rowOff>19050</xdr:rowOff>
    </xdr:from>
    <xdr:to>
      <xdr:col>14</xdr:col>
      <xdr:colOff>1365077</xdr:colOff>
      <xdr:row>1179</xdr:row>
      <xdr:rowOff>108298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97A0F3B-4D71-0A84-FFF1-ACAC3573D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2324100</xdr:colOff>
      <xdr:row>1203</xdr:row>
      <xdr:rowOff>153965</xdr:rowOff>
    </xdr:from>
    <xdr:to>
      <xdr:col>15</xdr:col>
      <xdr:colOff>587680</xdr:colOff>
      <xdr:row>1239</xdr:row>
      <xdr:rowOff>152400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4EA53D9-1225-58B5-1C00-B784341FF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3161516</xdr:colOff>
      <xdr:row>1266</xdr:row>
      <xdr:rowOff>115866</xdr:rowOff>
    </xdr:from>
    <xdr:to>
      <xdr:col>17</xdr:col>
      <xdr:colOff>169624</xdr:colOff>
      <xdr:row>1304</xdr:row>
      <xdr:rowOff>26096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EB3099A-6CB1-BDAD-9C80-B77DA0A0B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2998417</xdr:colOff>
      <xdr:row>1314</xdr:row>
      <xdr:rowOff>89769</xdr:rowOff>
    </xdr:from>
    <xdr:to>
      <xdr:col>15</xdr:col>
      <xdr:colOff>482774</xdr:colOff>
      <xdr:row>1348</xdr:row>
      <xdr:rowOff>95250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F41E690A-5F79-093E-9071-73810A5E7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701980</xdr:colOff>
      <xdr:row>1415</xdr:row>
      <xdr:rowOff>181106</xdr:rowOff>
    </xdr:from>
    <xdr:to>
      <xdr:col>17</xdr:col>
      <xdr:colOff>104385</xdr:colOff>
      <xdr:row>1449</xdr:row>
      <xdr:rowOff>39144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FBD65643-EF2C-2AE3-262E-58522CC46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3224580</xdr:colOff>
      <xdr:row>150</xdr:row>
      <xdr:rowOff>54105</xdr:rowOff>
    </xdr:from>
    <xdr:to>
      <xdr:col>14</xdr:col>
      <xdr:colOff>965200</xdr:colOff>
      <xdr:row>188</xdr:row>
      <xdr:rowOff>102296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8BE2BED7-69AF-F32E-7623-D3AF4245C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3434479</xdr:colOff>
      <xdr:row>203</xdr:row>
      <xdr:rowOff>15656</xdr:rowOff>
    </xdr:from>
    <xdr:to>
      <xdr:col>14</xdr:col>
      <xdr:colOff>1117600</xdr:colOff>
      <xdr:row>245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5CCCFEFA-F5E8-10F0-4E89-D6FE2BE43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173104</xdr:colOff>
      <xdr:row>1362</xdr:row>
      <xdr:rowOff>103533</xdr:rowOff>
    </xdr:from>
    <xdr:to>
      <xdr:col>14</xdr:col>
      <xdr:colOff>968236</xdr:colOff>
      <xdr:row>1393</xdr:row>
      <xdr:rowOff>76201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F12423-DBBD-521B-C273-14E458DC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3175000</xdr:colOff>
      <xdr:row>105</xdr:row>
      <xdr:rowOff>127000</xdr:rowOff>
    </xdr:from>
    <xdr:to>
      <xdr:col>14</xdr:col>
      <xdr:colOff>914400</xdr:colOff>
      <xdr:row>144</xdr:row>
      <xdr:rowOff>157264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D87118E-85DA-488F-8B41-6A68A568C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21150</xdr:colOff>
      <xdr:row>19</xdr:row>
      <xdr:rowOff>63401</xdr:rowOff>
    </xdr:from>
    <xdr:to>
      <xdr:col>12</xdr:col>
      <xdr:colOff>549519</xdr:colOff>
      <xdr:row>47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584F66-2352-0D2C-1911-F9AC52D32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102</xdr:row>
      <xdr:rowOff>48944</xdr:rowOff>
    </xdr:from>
    <xdr:to>
      <xdr:col>11</xdr:col>
      <xdr:colOff>757018</xdr:colOff>
      <xdr:row>126</xdr:row>
      <xdr:rowOff>30480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4A17F7-9EA5-8EDB-A706-4B9B32FC4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40296</xdr:colOff>
      <xdr:row>142</xdr:row>
      <xdr:rowOff>20515</xdr:rowOff>
    </xdr:from>
    <xdr:to>
      <xdr:col>11</xdr:col>
      <xdr:colOff>366346</xdr:colOff>
      <xdr:row>169</xdr:row>
      <xdr:rowOff>30481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B4BB49-8507-2253-E9D1-3B4BAA8F3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1414094</xdr:colOff>
      <xdr:row>192</xdr:row>
      <xdr:rowOff>8304</xdr:rowOff>
    </xdr:from>
    <xdr:to>
      <xdr:col>11</xdr:col>
      <xdr:colOff>329711</xdr:colOff>
      <xdr:row>220</xdr:row>
      <xdr:rowOff>85481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5F4454-DBCB-9394-3B3F-E96F28700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632556</xdr:colOff>
      <xdr:row>230</xdr:row>
      <xdr:rowOff>44939</xdr:rowOff>
    </xdr:from>
    <xdr:to>
      <xdr:col>11</xdr:col>
      <xdr:colOff>195384</xdr:colOff>
      <xdr:row>262</xdr:row>
      <xdr:rowOff>134327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7E14FE8-6D39-E87A-A159-1ACE13522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3330038</xdr:colOff>
      <xdr:row>17</xdr:row>
      <xdr:rowOff>38594</xdr:rowOff>
    </xdr:from>
    <xdr:to>
      <xdr:col>16</xdr:col>
      <xdr:colOff>618507</xdr:colOff>
      <xdr:row>53</xdr:row>
      <xdr:rowOff>98961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BF3BB0-40ED-4F5E-87C4-FEB4941DC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854809</xdr:colOff>
      <xdr:row>29</xdr:row>
      <xdr:rowOff>142630</xdr:rowOff>
    </xdr:from>
    <xdr:to>
      <xdr:col>18</xdr:col>
      <xdr:colOff>757116</xdr:colOff>
      <xdr:row>70</xdr:row>
      <xdr:rowOff>121920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5D169F-7B66-4BAA-24FE-174934AE4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1825135</xdr:colOff>
      <xdr:row>23</xdr:row>
      <xdr:rowOff>84502</xdr:rowOff>
    </xdr:from>
    <xdr:to>
      <xdr:col>16</xdr:col>
      <xdr:colOff>612531</xdr:colOff>
      <xdr:row>59</xdr:row>
      <xdr:rowOff>173891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67BC68-F8DA-0037-DE0C-F261DA02C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2270367</xdr:colOff>
      <xdr:row>94</xdr:row>
      <xdr:rowOff>79619</xdr:rowOff>
    </xdr:from>
    <xdr:to>
      <xdr:col>16</xdr:col>
      <xdr:colOff>74734</xdr:colOff>
      <xdr:row>125</xdr:row>
      <xdr:rowOff>120162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A3FFDB-94CE-7256-3975-861E84586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2389297</xdr:colOff>
      <xdr:row>14</xdr:row>
      <xdr:rowOff>23611</xdr:rowOff>
    </xdr:from>
    <xdr:to>
      <xdr:col>17</xdr:col>
      <xdr:colOff>469541</xdr:colOff>
      <xdr:row>56</xdr:row>
      <xdr:rowOff>80493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69803-A450-EC83-E182-3C87775AE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tgob-my.sharepoint.com/personal/a_pina_intrant_gob_do/Documents/Datos%20adjuntos/Reporte_Cuadrio_TrasportedeCarga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Zar"/>
      <sheetName val="Dias Feriados"/>
      <sheetName val="DobleCola"/>
      <sheetName val="RegistroCarga"/>
      <sheetName val="Estadistica Zona Zar"/>
      <sheetName val="Estadistica Dias Feriados"/>
      <sheetName val="CuadroFinal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F15">
            <v>2492</v>
          </cell>
        </row>
        <row r="16">
          <cell r="F16">
            <v>320</v>
          </cell>
        </row>
        <row r="17">
          <cell r="F17">
            <v>7172</v>
          </cell>
        </row>
        <row r="18">
          <cell r="F18">
            <v>1960</v>
          </cell>
        </row>
        <row r="19">
          <cell r="F19">
            <v>166</v>
          </cell>
        </row>
        <row r="20">
          <cell r="F20">
            <v>2267</v>
          </cell>
        </row>
        <row r="21">
          <cell r="F21">
            <v>3493</v>
          </cell>
        </row>
        <row r="22">
          <cell r="F22">
            <v>919</v>
          </cell>
        </row>
        <row r="32">
          <cell r="F32">
            <v>1309</v>
          </cell>
        </row>
        <row r="33">
          <cell r="F33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1414"/>
  <sheetViews>
    <sheetView showGridLines="0" tabSelected="1" view="pageBreakPreview" zoomScale="55" zoomScaleNormal="20" zoomScaleSheetLayoutView="55" workbookViewId="0">
      <selection activeCell="O7" sqref="O7:O34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1.42578125" style="16" customWidth="1"/>
    <col min="8" max="9" width="11.42578125" customWidth="1"/>
    <col min="10" max="10" width="13.5703125" customWidth="1"/>
    <col min="11" max="11" width="11" style="16" customWidth="1"/>
    <col min="12" max="12" width="10.85546875" bestFit="1" customWidth="1"/>
    <col min="13" max="13" width="12.140625" bestFit="1" customWidth="1"/>
    <col min="14" max="14" width="17.85546875" bestFit="1" customWidth="1"/>
    <col min="15" max="15" width="13.42578125" style="16" bestFit="1" customWidth="1"/>
    <col min="16" max="16" width="11.42578125" customWidth="1"/>
    <col min="17" max="17" width="16.5703125" bestFit="1" customWidth="1"/>
    <col min="18" max="18" width="15.42578125" bestFit="1" customWidth="1"/>
    <col min="19" max="19" width="13.42578125" style="16" bestFit="1" customWidth="1"/>
    <col min="20" max="20" width="26.85546875" style="16" bestFit="1" customWidth="1"/>
    <col min="24" max="24" width="13.140625" customWidth="1"/>
  </cols>
  <sheetData>
    <row r="1" spans="3:28" x14ac:dyDescent="0.25">
      <c r="C1" s="38"/>
    </row>
    <row r="3" spans="3:28" ht="15.75" thickBot="1" x14ac:dyDescent="0.3"/>
    <row r="4" spans="3:28" ht="15.75" x14ac:dyDescent="0.25">
      <c r="C4" s="106" t="s">
        <v>0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</row>
    <row r="5" spans="3:28" ht="15.75" x14ac:dyDescent="0.25">
      <c r="C5" s="112" t="s">
        <v>1</v>
      </c>
      <c r="D5" s="109" t="s">
        <v>2</v>
      </c>
      <c r="E5" s="109"/>
      <c r="F5" s="109"/>
      <c r="G5" s="109"/>
      <c r="H5" s="109" t="s">
        <v>3</v>
      </c>
      <c r="I5" s="109"/>
      <c r="J5" s="109"/>
      <c r="K5" s="109"/>
      <c r="L5" s="109" t="s">
        <v>4</v>
      </c>
      <c r="M5" s="109"/>
      <c r="N5" s="109"/>
      <c r="O5" s="109"/>
      <c r="P5" s="109" t="s">
        <v>5</v>
      </c>
      <c r="Q5" s="109"/>
      <c r="R5" s="109"/>
      <c r="S5" s="109"/>
      <c r="T5" s="110" t="s">
        <v>6</v>
      </c>
      <c r="V5" s="28" t="s">
        <v>2</v>
      </c>
      <c r="W5" s="28" t="s">
        <v>3</v>
      </c>
      <c r="X5" s="28" t="s">
        <v>4</v>
      </c>
      <c r="Y5" s="28"/>
      <c r="Z5" s="28"/>
      <c r="AA5" s="28"/>
      <c r="AB5" s="28"/>
    </row>
    <row r="6" spans="3:28" ht="16.5" thickBot="1" x14ac:dyDescent="0.3">
      <c r="C6" s="113"/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L6" s="12" t="s">
        <v>15</v>
      </c>
      <c r="M6" s="12" t="s">
        <v>16</v>
      </c>
      <c r="N6" s="12" t="s">
        <v>17</v>
      </c>
      <c r="O6" s="12" t="s">
        <v>18</v>
      </c>
      <c r="P6" s="12" t="s">
        <v>19</v>
      </c>
      <c r="Q6" s="12" t="s">
        <v>20</v>
      </c>
      <c r="R6" s="12" t="s">
        <v>21</v>
      </c>
      <c r="S6" s="12" t="s">
        <v>22</v>
      </c>
      <c r="T6" s="111"/>
      <c r="U6" s="28" t="s">
        <v>2</v>
      </c>
      <c r="V6" s="28" t="s">
        <v>3</v>
      </c>
      <c r="W6" s="28" t="s">
        <v>4</v>
      </c>
      <c r="X6" s="28" t="s">
        <v>5</v>
      </c>
      <c r="Y6" s="28" t="s">
        <v>23</v>
      </c>
      <c r="Z6" s="28"/>
      <c r="AA6" s="28"/>
      <c r="AB6" s="28"/>
    </row>
    <row r="7" spans="3:28" ht="15.75" x14ac:dyDescent="0.25">
      <c r="C7" s="47" t="s">
        <v>24</v>
      </c>
      <c r="D7" s="48">
        <v>11457</v>
      </c>
      <c r="E7" s="48">
        <v>10601</v>
      </c>
      <c r="F7" s="48">
        <v>12124</v>
      </c>
      <c r="G7" s="8">
        <f t="shared" ref="G7:G34" si="0">SUM(D7:F7)</f>
        <v>34182</v>
      </c>
      <c r="H7" s="48">
        <v>8978</v>
      </c>
      <c r="I7" s="48">
        <v>10219</v>
      </c>
      <c r="J7" s="48">
        <v>9888</v>
      </c>
      <c r="K7" s="8">
        <f>SUM(H7:J7)</f>
        <v>29085</v>
      </c>
      <c r="L7" s="48">
        <v>10439</v>
      </c>
      <c r="M7" s="48">
        <v>9770</v>
      </c>
      <c r="N7" s="48">
        <v>9914</v>
      </c>
      <c r="O7" s="55">
        <f>SUM(L7:N7)</f>
        <v>30123</v>
      </c>
      <c r="P7" s="48"/>
      <c r="Q7" s="48"/>
      <c r="R7" s="48"/>
      <c r="S7" s="8"/>
      <c r="T7" s="8">
        <f>S7+O7+K7+G7</f>
        <v>93390</v>
      </c>
      <c r="W7" s="28"/>
      <c r="X7" s="28" t="s">
        <v>25</v>
      </c>
      <c r="Y7" s="29">
        <f>+T278</f>
        <v>128596</v>
      </c>
      <c r="Z7" s="28"/>
      <c r="AA7" s="28"/>
      <c r="AB7" s="28"/>
    </row>
    <row r="8" spans="3:28" ht="15.75" x14ac:dyDescent="0.25">
      <c r="C8" s="3" t="s">
        <v>26</v>
      </c>
      <c r="D8" s="44">
        <v>9072</v>
      </c>
      <c r="E8" s="44">
        <v>9366</v>
      </c>
      <c r="F8" s="44">
        <v>10831</v>
      </c>
      <c r="G8" s="8">
        <f t="shared" si="0"/>
        <v>29269</v>
      </c>
      <c r="H8" s="44">
        <v>8231</v>
      </c>
      <c r="I8" s="44">
        <v>9385</v>
      </c>
      <c r="J8" s="44">
        <v>8908</v>
      </c>
      <c r="K8" s="8">
        <f>SUM(H8:J8)</f>
        <v>26524</v>
      </c>
      <c r="L8" s="44">
        <v>9283</v>
      </c>
      <c r="M8" s="44">
        <v>8798</v>
      </c>
      <c r="N8" s="44">
        <v>8673</v>
      </c>
      <c r="O8" s="55">
        <f t="shared" ref="O8:O34" si="1">SUM(L8:N8)</f>
        <v>26754</v>
      </c>
      <c r="P8" s="44"/>
      <c r="Q8" s="44"/>
      <c r="R8" s="44"/>
      <c r="S8" s="8"/>
      <c r="T8" s="7">
        <f t="shared" ref="T8:T34" si="2">SUM(G8,O8,K8, S8)</f>
        <v>82547</v>
      </c>
      <c r="W8" s="28"/>
      <c r="X8" s="28" t="s">
        <v>27</v>
      </c>
      <c r="Y8" s="29">
        <f>+T353</f>
        <v>50860</v>
      </c>
      <c r="Z8" s="28"/>
      <c r="AA8" s="28"/>
      <c r="AB8" s="28"/>
    </row>
    <row r="9" spans="3:28" ht="15.75" x14ac:dyDescent="0.25">
      <c r="C9" s="3" t="s">
        <v>28</v>
      </c>
      <c r="D9" s="44">
        <v>103</v>
      </c>
      <c r="E9" s="44">
        <v>71</v>
      </c>
      <c r="F9" s="44">
        <v>58</v>
      </c>
      <c r="G9" s="8">
        <f t="shared" si="0"/>
        <v>232</v>
      </c>
      <c r="H9" s="44">
        <v>39</v>
      </c>
      <c r="I9" s="44">
        <v>75</v>
      </c>
      <c r="J9" s="44">
        <v>96</v>
      </c>
      <c r="K9" s="8">
        <f t="shared" ref="K9:K34" si="3">SUM(H9:J9)</f>
        <v>210</v>
      </c>
      <c r="L9" s="44">
        <v>108</v>
      </c>
      <c r="M9" s="44">
        <v>75</v>
      </c>
      <c r="N9" s="44">
        <v>106</v>
      </c>
      <c r="O9" s="55">
        <f t="shared" si="1"/>
        <v>289</v>
      </c>
      <c r="P9" s="44"/>
      <c r="Q9" s="44"/>
      <c r="R9" s="44"/>
      <c r="S9" s="8"/>
      <c r="T9" s="7">
        <f t="shared" si="2"/>
        <v>731</v>
      </c>
      <c r="W9" s="28"/>
      <c r="X9" s="28" t="s">
        <v>29</v>
      </c>
      <c r="Y9" s="29">
        <f>+T398</f>
        <v>24011</v>
      </c>
      <c r="Z9" s="28"/>
      <c r="AA9" s="28"/>
      <c r="AB9" s="28"/>
    </row>
    <row r="10" spans="3:28" ht="15" customHeight="1" x14ac:dyDescent="0.25">
      <c r="C10" s="3" t="s">
        <v>30</v>
      </c>
      <c r="D10" s="44">
        <v>1580</v>
      </c>
      <c r="E10" s="44">
        <v>1430</v>
      </c>
      <c r="F10" s="44">
        <v>1556</v>
      </c>
      <c r="G10" s="8">
        <f t="shared" si="0"/>
        <v>4566</v>
      </c>
      <c r="H10" s="44">
        <v>1271</v>
      </c>
      <c r="I10" s="44">
        <v>1532</v>
      </c>
      <c r="J10" s="44">
        <v>1512</v>
      </c>
      <c r="K10" s="8">
        <f t="shared" si="3"/>
        <v>4315</v>
      </c>
      <c r="L10" s="44">
        <v>1523</v>
      </c>
      <c r="M10" s="44">
        <v>1614</v>
      </c>
      <c r="N10" s="44">
        <v>1609</v>
      </c>
      <c r="O10" s="55">
        <f t="shared" si="1"/>
        <v>4746</v>
      </c>
      <c r="P10" s="44"/>
      <c r="Q10" s="44"/>
      <c r="R10" s="44"/>
      <c r="S10" s="8"/>
      <c r="T10" s="7">
        <f t="shared" si="2"/>
        <v>13627</v>
      </c>
      <c r="W10" s="28"/>
      <c r="X10" s="28" t="s">
        <v>31</v>
      </c>
      <c r="Y10" s="29">
        <f>+T466</f>
        <v>13726</v>
      </c>
      <c r="Z10" s="28"/>
      <c r="AA10" s="28"/>
      <c r="AB10" s="28"/>
    </row>
    <row r="11" spans="3:28" ht="15" customHeight="1" x14ac:dyDescent="0.25">
      <c r="C11" s="3" t="s">
        <v>32</v>
      </c>
      <c r="D11" s="44">
        <v>36</v>
      </c>
      <c r="E11" s="44">
        <v>49</v>
      </c>
      <c r="F11" s="44">
        <v>52</v>
      </c>
      <c r="G11" s="8">
        <f t="shared" si="0"/>
        <v>137</v>
      </c>
      <c r="H11" s="44">
        <v>40</v>
      </c>
      <c r="I11" s="44">
        <v>50</v>
      </c>
      <c r="J11" s="44">
        <v>47</v>
      </c>
      <c r="K11" s="8">
        <f t="shared" si="3"/>
        <v>137</v>
      </c>
      <c r="L11" s="44">
        <v>56</v>
      </c>
      <c r="M11" s="44">
        <v>6</v>
      </c>
      <c r="N11" s="44">
        <v>0</v>
      </c>
      <c r="O11" s="55">
        <f t="shared" si="1"/>
        <v>62</v>
      </c>
      <c r="P11" s="44"/>
      <c r="Q11" s="44"/>
      <c r="R11" s="44"/>
      <c r="S11" s="8"/>
      <c r="T11" s="7">
        <f t="shared" si="2"/>
        <v>336</v>
      </c>
      <c r="W11" s="28"/>
      <c r="X11" s="28" t="s">
        <v>33</v>
      </c>
      <c r="Y11" s="29">
        <f>+T528</f>
        <v>26422</v>
      </c>
      <c r="Z11" s="28"/>
      <c r="AA11" s="28"/>
      <c r="AB11" s="28"/>
    </row>
    <row r="12" spans="3:28" ht="15.75" x14ac:dyDescent="0.25">
      <c r="C12" s="3" t="s">
        <v>34</v>
      </c>
      <c r="D12" s="44">
        <v>88</v>
      </c>
      <c r="E12" s="44">
        <v>47</v>
      </c>
      <c r="F12" s="44">
        <v>122</v>
      </c>
      <c r="G12" s="8">
        <f t="shared" si="0"/>
        <v>257</v>
      </c>
      <c r="H12" s="48">
        <v>310</v>
      </c>
      <c r="I12" s="48">
        <v>106</v>
      </c>
      <c r="J12" s="48">
        <v>61</v>
      </c>
      <c r="K12" s="8">
        <f t="shared" si="3"/>
        <v>477</v>
      </c>
      <c r="L12" s="44">
        <v>71</v>
      </c>
      <c r="M12" s="44">
        <v>40</v>
      </c>
      <c r="N12" s="44">
        <v>37</v>
      </c>
      <c r="O12" s="55">
        <f t="shared" si="1"/>
        <v>148</v>
      </c>
      <c r="P12" s="44"/>
      <c r="Q12" s="44"/>
      <c r="R12" s="44"/>
      <c r="S12" s="8"/>
      <c r="T12" s="7">
        <f t="shared" si="2"/>
        <v>882</v>
      </c>
      <c r="W12" s="28"/>
      <c r="X12" s="28" t="s">
        <v>35</v>
      </c>
      <c r="Y12" s="29">
        <f>+T589</f>
        <v>69880</v>
      </c>
      <c r="Z12" s="28"/>
      <c r="AA12" s="28"/>
      <c r="AB12" s="28"/>
    </row>
    <row r="13" spans="3:28" ht="15.75" x14ac:dyDescent="0.25">
      <c r="C13" s="3" t="s">
        <v>36</v>
      </c>
      <c r="D13" s="44">
        <v>45</v>
      </c>
      <c r="E13" s="44">
        <v>45</v>
      </c>
      <c r="F13" s="44">
        <v>49</v>
      </c>
      <c r="G13" s="8">
        <f t="shared" si="0"/>
        <v>139</v>
      </c>
      <c r="H13" s="44">
        <v>28</v>
      </c>
      <c r="I13" s="44">
        <v>47</v>
      </c>
      <c r="J13" s="44">
        <v>66</v>
      </c>
      <c r="K13" s="8">
        <f t="shared" si="3"/>
        <v>141</v>
      </c>
      <c r="L13" s="44">
        <v>56</v>
      </c>
      <c r="M13" s="44">
        <v>34</v>
      </c>
      <c r="N13" s="44">
        <v>59</v>
      </c>
      <c r="O13" s="55">
        <f t="shared" si="1"/>
        <v>149</v>
      </c>
      <c r="P13" s="44"/>
      <c r="Q13" s="44"/>
      <c r="R13" s="44"/>
      <c r="S13" s="8"/>
      <c r="T13" s="7">
        <f t="shared" si="2"/>
        <v>429</v>
      </c>
      <c r="W13" s="28"/>
      <c r="X13" s="28" t="s">
        <v>37</v>
      </c>
      <c r="Y13" s="29">
        <f>+T684</f>
        <v>33977</v>
      </c>
      <c r="Z13" s="28"/>
      <c r="AA13" s="28"/>
      <c r="AB13" s="28"/>
    </row>
    <row r="14" spans="3:28" ht="15.75" x14ac:dyDescent="0.25">
      <c r="C14" s="3" t="s">
        <v>38</v>
      </c>
      <c r="D14" s="44">
        <v>20</v>
      </c>
      <c r="E14" s="44">
        <v>15</v>
      </c>
      <c r="F14" s="44">
        <v>15</v>
      </c>
      <c r="G14" s="8">
        <f t="shared" si="0"/>
        <v>50</v>
      </c>
      <c r="H14" s="44">
        <v>19</v>
      </c>
      <c r="I14" s="44">
        <v>5</v>
      </c>
      <c r="J14" s="44">
        <v>6</v>
      </c>
      <c r="K14" s="8">
        <f t="shared" si="3"/>
        <v>30</v>
      </c>
      <c r="L14" s="44">
        <v>7</v>
      </c>
      <c r="M14" s="44">
        <v>14</v>
      </c>
      <c r="N14" s="44">
        <v>21</v>
      </c>
      <c r="O14" s="55">
        <f t="shared" si="1"/>
        <v>42</v>
      </c>
      <c r="P14" s="44"/>
      <c r="Q14" s="44"/>
      <c r="R14" s="44"/>
      <c r="S14" s="8"/>
      <c r="T14" s="7">
        <f>SUM(G14,O14,K14, S14)</f>
        <v>122</v>
      </c>
      <c r="W14" s="28"/>
      <c r="X14" s="28" t="s">
        <v>39</v>
      </c>
      <c r="Y14" s="29">
        <f>+T743</f>
        <v>19596</v>
      </c>
      <c r="Z14" s="28"/>
      <c r="AA14" s="28"/>
      <c r="AB14" s="28"/>
    </row>
    <row r="15" spans="3:28" ht="15.75" x14ac:dyDescent="0.25">
      <c r="C15" s="3" t="s">
        <v>40</v>
      </c>
      <c r="D15" s="44">
        <v>245</v>
      </c>
      <c r="E15" s="44">
        <v>224</v>
      </c>
      <c r="F15" s="44">
        <v>297</v>
      </c>
      <c r="G15" s="8">
        <f t="shared" si="0"/>
        <v>766</v>
      </c>
      <c r="H15" s="44">
        <v>197</v>
      </c>
      <c r="I15" s="44">
        <v>236</v>
      </c>
      <c r="J15" s="44">
        <v>200</v>
      </c>
      <c r="K15" s="8">
        <f t="shared" si="3"/>
        <v>633</v>
      </c>
      <c r="L15" s="44">
        <v>230</v>
      </c>
      <c r="M15" s="44">
        <v>191</v>
      </c>
      <c r="N15" s="44">
        <v>207</v>
      </c>
      <c r="O15" s="55">
        <f t="shared" si="1"/>
        <v>628</v>
      </c>
      <c r="P15" s="44"/>
      <c r="Q15" s="44"/>
      <c r="R15" s="44"/>
      <c r="S15" s="8"/>
      <c r="T15" s="7">
        <f t="shared" si="2"/>
        <v>2027</v>
      </c>
      <c r="W15" s="28"/>
      <c r="X15" s="28" t="s">
        <v>41</v>
      </c>
      <c r="Y15" s="29">
        <f>+T805</f>
        <v>19596</v>
      </c>
      <c r="Z15" s="28"/>
      <c r="AA15" s="28"/>
      <c r="AB15" s="28"/>
    </row>
    <row r="16" spans="3:28" ht="15.75" x14ac:dyDescent="0.25">
      <c r="C16" s="3" t="s">
        <v>42</v>
      </c>
      <c r="D16" s="44">
        <v>76</v>
      </c>
      <c r="E16" s="44">
        <v>52</v>
      </c>
      <c r="F16" s="44">
        <v>96</v>
      </c>
      <c r="G16" s="8">
        <f t="shared" si="0"/>
        <v>224</v>
      </c>
      <c r="H16" s="44">
        <v>56</v>
      </c>
      <c r="I16" s="44">
        <v>87</v>
      </c>
      <c r="J16" s="44">
        <v>78</v>
      </c>
      <c r="K16" s="8">
        <f t="shared" si="3"/>
        <v>221</v>
      </c>
      <c r="L16" s="44">
        <v>82</v>
      </c>
      <c r="M16" s="44">
        <v>66</v>
      </c>
      <c r="N16" s="44">
        <v>81</v>
      </c>
      <c r="O16" s="55">
        <f t="shared" si="1"/>
        <v>229</v>
      </c>
      <c r="P16" s="44"/>
      <c r="Q16" s="44"/>
      <c r="R16" s="44"/>
      <c r="S16" s="8"/>
      <c r="T16" s="7">
        <f t="shared" si="2"/>
        <v>674</v>
      </c>
      <c r="W16" s="28"/>
      <c r="X16" s="28" t="s">
        <v>43</v>
      </c>
      <c r="Y16" s="29">
        <f>+T888</f>
        <v>16594</v>
      </c>
      <c r="Z16" s="28"/>
      <c r="AA16" s="28"/>
      <c r="AB16" s="28"/>
    </row>
    <row r="17" spans="3:28" ht="15.75" x14ac:dyDescent="0.25">
      <c r="C17" s="3" t="s">
        <v>44</v>
      </c>
      <c r="D17" s="44">
        <v>91</v>
      </c>
      <c r="E17" s="44">
        <v>87</v>
      </c>
      <c r="F17" s="44">
        <v>74</v>
      </c>
      <c r="G17" s="8">
        <f t="shared" si="0"/>
        <v>252</v>
      </c>
      <c r="H17" s="48">
        <v>60</v>
      </c>
      <c r="I17" s="48">
        <v>68</v>
      </c>
      <c r="J17" s="48">
        <v>88</v>
      </c>
      <c r="K17" s="8">
        <f t="shared" si="3"/>
        <v>216</v>
      </c>
      <c r="L17" s="44">
        <v>92</v>
      </c>
      <c r="M17" s="44">
        <v>74</v>
      </c>
      <c r="N17" s="44">
        <v>57</v>
      </c>
      <c r="O17" s="55">
        <f t="shared" si="1"/>
        <v>223</v>
      </c>
      <c r="P17" s="44"/>
      <c r="Q17" s="44"/>
      <c r="R17" s="44"/>
      <c r="S17" s="8"/>
      <c r="T17" s="7">
        <f t="shared" si="2"/>
        <v>691</v>
      </c>
      <c r="W17" s="28"/>
      <c r="X17" s="28" t="s">
        <v>45</v>
      </c>
      <c r="Y17" s="29">
        <f>+T951</f>
        <v>15253</v>
      </c>
      <c r="Z17" s="28"/>
      <c r="AA17" s="28"/>
      <c r="AB17" s="28"/>
    </row>
    <row r="18" spans="3:28" ht="15.75" x14ac:dyDescent="0.25">
      <c r="C18" s="3" t="s">
        <v>46</v>
      </c>
      <c r="D18" s="44">
        <v>250</v>
      </c>
      <c r="E18" s="44">
        <v>222</v>
      </c>
      <c r="F18" s="44">
        <v>263</v>
      </c>
      <c r="G18" s="8">
        <f t="shared" si="0"/>
        <v>735</v>
      </c>
      <c r="H18" s="44">
        <v>174</v>
      </c>
      <c r="I18" s="44">
        <v>246</v>
      </c>
      <c r="J18" s="44">
        <v>306</v>
      </c>
      <c r="K18" s="8">
        <f t="shared" si="3"/>
        <v>726</v>
      </c>
      <c r="L18" s="44">
        <v>297</v>
      </c>
      <c r="M18" s="44">
        <v>238</v>
      </c>
      <c r="N18" s="44">
        <v>264</v>
      </c>
      <c r="O18" s="55">
        <f t="shared" si="1"/>
        <v>799</v>
      </c>
      <c r="P18" s="44"/>
      <c r="Q18" s="44"/>
      <c r="R18" s="44"/>
      <c r="S18" s="8"/>
      <c r="T18" s="7">
        <f t="shared" si="2"/>
        <v>2260</v>
      </c>
      <c r="W18" s="28"/>
      <c r="X18" s="28" t="s">
        <v>47</v>
      </c>
      <c r="Y18" s="29">
        <f>+T1005</f>
        <v>22157</v>
      </c>
      <c r="Z18" s="28"/>
      <c r="AA18" s="28"/>
      <c r="AB18" s="28"/>
    </row>
    <row r="19" spans="3:28" ht="15.75" x14ac:dyDescent="0.25">
      <c r="C19" s="3" t="s">
        <v>48</v>
      </c>
      <c r="D19" s="44">
        <v>5</v>
      </c>
      <c r="E19" s="44">
        <v>3</v>
      </c>
      <c r="F19" s="44">
        <v>10</v>
      </c>
      <c r="G19" s="8">
        <f t="shared" si="0"/>
        <v>18</v>
      </c>
      <c r="H19" s="44">
        <v>9</v>
      </c>
      <c r="I19" s="44">
        <v>2</v>
      </c>
      <c r="J19" s="44">
        <v>4</v>
      </c>
      <c r="K19" s="8">
        <f t="shared" si="3"/>
        <v>15</v>
      </c>
      <c r="L19" s="44">
        <v>9</v>
      </c>
      <c r="M19" s="44">
        <v>6</v>
      </c>
      <c r="N19" s="44">
        <v>5</v>
      </c>
      <c r="O19" s="55">
        <f t="shared" si="1"/>
        <v>20</v>
      </c>
      <c r="P19" s="44"/>
      <c r="Q19" s="44"/>
      <c r="R19" s="44"/>
      <c r="S19" s="8"/>
      <c r="T19" s="7">
        <f t="shared" si="2"/>
        <v>53</v>
      </c>
      <c r="W19" s="28"/>
      <c r="X19" s="28" t="s">
        <v>49</v>
      </c>
      <c r="Y19" s="29">
        <f>+T1061</f>
        <v>7379</v>
      </c>
      <c r="Z19" s="28"/>
      <c r="AA19" s="28"/>
      <c r="AB19" s="28"/>
    </row>
    <row r="20" spans="3:28" ht="15.75" x14ac:dyDescent="0.25">
      <c r="C20" s="3" t="s">
        <v>50</v>
      </c>
      <c r="D20" s="44">
        <v>30</v>
      </c>
      <c r="E20" s="44">
        <v>39</v>
      </c>
      <c r="F20" s="44">
        <v>39</v>
      </c>
      <c r="G20" s="8">
        <f t="shared" si="0"/>
        <v>108</v>
      </c>
      <c r="H20" s="44">
        <v>24</v>
      </c>
      <c r="I20" s="44">
        <v>33</v>
      </c>
      <c r="J20" s="44">
        <v>44</v>
      </c>
      <c r="K20" s="8">
        <f t="shared" si="3"/>
        <v>101</v>
      </c>
      <c r="L20" s="44">
        <v>27</v>
      </c>
      <c r="M20" s="44">
        <v>27</v>
      </c>
      <c r="N20" s="44">
        <v>30</v>
      </c>
      <c r="O20" s="55">
        <f t="shared" si="1"/>
        <v>84</v>
      </c>
      <c r="P20" s="44"/>
      <c r="Q20" s="44"/>
      <c r="R20" s="44"/>
      <c r="S20" s="8"/>
      <c r="T20" s="7">
        <f t="shared" si="2"/>
        <v>293</v>
      </c>
      <c r="W20" s="28"/>
      <c r="X20" s="28" t="s">
        <v>51</v>
      </c>
      <c r="Y20" s="29">
        <f>+T1118</f>
        <v>6932</v>
      </c>
      <c r="Z20" s="28"/>
      <c r="AA20" s="28"/>
      <c r="AB20" s="28"/>
    </row>
    <row r="21" spans="3:28" ht="15.75" x14ac:dyDescent="0.25">
      <c r="C21" s="3" t="s">
        <v>52</v>
      </c>
      <c r="D21" s="44">
        <v>147</v>
      </c>
      <c r="E21" s="44">
        <v>141</v>
      </c>
      <c r="F21" s="44">
        <v>225</v>
      </c>
      <c r="G21" s="8">
        <f t="shared" si="0"/>
        <v>513</v>
      </c>
      <c r="H21" s="44">
        <v>127</v>
      </c>
      <c r="I21" s="44">
        <v>238</v>
      </c>
      <c r="J21" s="44">
        <v>191</v>
      </c>
      <c r="K21" s="8">
        <f t="shared" si="3"/>
        <v>556</v>
      </c>
      <c r="L21" s="44">
        <v>149</v>
      </c>
      <c r="M21" s="44">
        <v>181</v>
      </c>
      <c r="N21" s="44">
        <v>136</v>
      </c>
      <c r="O21" s="55">
        <f t="shared" si="1"/>
        <v>466</v>
      </c>
      <c r="P21" s="44"/>
      <c r="Q21" s="44"/>
      <c r="R21" s="44"/>
      <c r="S21" s="8"/>
      <c r="T21" s="7">
        <f t="shared" si="2"/>
        <v>1535</v>
      </c>
      <c r="W21" s="28"/>
      <c r="X21" s="28" t="s">
        <v>53</v>
      </c>
      <c r="Y21" s="29">
        <f>+T1203</f>
        <v>11543</v>
      </c>
      <c r="Z21" s="28"/>
      <c r="AA21" s="28"/>
      <c r="AB21" s="28"/>
    </row>
    <row r="22" spans="3:28" ht="15.75" x14ac:dyDescent="0.25">
      <c r="C22" s="3" t="s">
        <v>54</v>
      </c>
      <c r="D22" s="44">
        <v>671</v>
      </c>
      <c r="E22" s="44">
        <v>596</v>
      </c>
      <c r="F22" s="44">
        <v>772</v>
      </c>
      <c r="G22" s="8">
        <f t="shared" si="0"/>
        <v>2039</v>
      </c>
      <c r="H22" s="48">
        <v>800</v>
      </c>
      <c r="I22" s="48">
        <v>893</v>
      </c>
      <c r="J22" s="48">
        <v>696</v>
      </c>
      <c r="K22" s="8">
        <f t="shared" si="3"/>
        <v>2389</v>
      </c>
      <c r="L22" s="44">
        <v>676</v>
      </c>
      <c r="M22" s="44">
        <v>628</v>
      </c>
      <c r="N22" s="44">
        <v>659</v>
      </c>
      <c r="O22" s="55">
        <f t="shared" si="1"/>
        <v>1963</v>
      </c>
      <c r="P22" s="44"/>
      <c r="Q22" s="44"/>
      <c r="R22" s="44"/>
      <c r="S22" s="8"/>
      <c r="T22" s="7">
        <f t="shared" si="2"/>
        <v>6391</v>
      </c>
      <c r="W22" s="28"/>
      <c r="X22" s="28" t="s">
        <v>55</v>
      </c>
      <c r="Y22" s="29">
        <f>+T1266</f>
        <v>24182</v>
      </c>
      <c r="Z22" s="28"/>
      <c r="AA22" s="28"/>
      <c r="AB22" s="28"/>
    </row>
    <row r="23" spans="3:28" ht="15.75" x14ac:dyDescent="0.25">
      <c r="C23" s="3" t="s">
        <v>56</v>
      </c>
      <c r="D23" s="44">
        <v>24</v>
      </c>
      <c r="E23" s="44">
        <v>26</v>
      </c>
      <c r="F23" s="44">
        <v>31</v>
      </c>
      <c r="G23" s="8">
        <f t="shared" si="0"/>
        <v>81</v>
      </c>
      <c r="H23" s="44">
        <v>21</v>
      </c>
      <c r="I23" s="44">
        <v>24</v>
      </c>
      <c r="J23" s="44">
        <v>25</v>
      </c>
      <c r="K23" s="8">
        <f t="shared" si="3"/>
        <v>70</v>
      </c>
      <c r="L23" s="44">
        <v>15</v>
      </c>
      <c r="M23" s="44">
        <v>24</v>
      </c>
      <c r="N23" s="44">
        <v>22</v>
      </c>
      <c r="O23" s="55">
        <f t="shared" si="1"/>
        <v>61</v>
      </c>
      <c r="P23" s="44"/>
      <c r="Q23" s="44"/>
      <c r="R23" s="44"/>
      <c r="S23" s="8"/>
      <c r="T23" s="7">
        <f t="shared" si="2"/>
        <v>212</v>
      </c>
      <c r="W23" s="28"/>
      <c r="X23" s="28" t="s">
        <v>57</v>
      </c>
      <c r="Y23" s="29">
        <f>+T1314</f>
        <v>4399</v>
      </c>
      <c r="Z23" s="28"/>
      <c r="AA23" s="28"/>
      <c r="AB23" s="28"/>
    </row>
    <row r="24" spans="3:28" ht="15.75" x14ac:dyDescent="0.25">
      <c r="C24" s="3" t="s">
        <v>58</v>
      </c>
      <c r="D24" s="44">
        <v>48</v>
      </c>
      <c r="E24" s="44">
        <v>48</v>
      </c>
      <c r="F24" s="44">
        <v>65</v>
      </c>
      <c r="G24" s="8">
        <f t="shared" si="0"/>
        <v>161</v>
      </c>
      <c r="H24" s="44">
        <v>61</v>
      </c>
      <c r="I24" s="44">
        <v>51</v>
      </c>
      <c r="J24" s="44">
        <v>66</v>
      </c>
      <c r="K24" s="8">
        <f t="shared" si="3"/>
        <v>178</v>
      </c>
      <c r="L24" s="44">
        <v>74</v>
      </c>
      <c r="M24" s="44">
        <v>46</v>
      </c>
      <c r="N24" s="44">
        <v>43</v>
      </c>
      <c r="O24" s="55">
        <f t="shared" si="1"/>
        <v>163</v>
      </c>
      <c r="P24" s="44"/>
      <c r="Q24" s="44"/>
      <c r="R24" s="44"/>
      <c r="S24" s="8"/>
      <c r="T24" s="7">
        <f t="shared" si="2"/>
        <v>502</v>
      </c>
      <c r="W24" s="28"/>
      <c r="X24" s="28"/>
      <c r="Y24" s="29"/>
      <c r="Z24" s="28"/>
      <c r="AA24" s="28"/>
      <c r="AB24" s="28"/>
    </row>
    <row r="25" spans="3:28" ht="15.75" x14ac:dyDescent="0.25">
      <c r="C25" s="3" t="s">
        <v>59</v>
      </c>
      <c r="D25" s="44">
        <v>343</v>
      </c>
      <c r="E25" s="44">
        <v>338</v>
      </c>
      <c r="F25" s="44">
        <v>354</v>
      </c>
      <c r="G25" s="8">
        <f t="shared" si="0"/>
        <v>1035</v>
      </c>
      <c r="H25" s="44">
        <v>298</v>
      </c>
      <c r="I25" s="44">
        <v>345</v>
      </c>
      <c r="J25" s="44">
        <v>314</v>
      </c>
      <c r="K25" s="8">
        <f t="shared" si="3"/>
        <v>957</v>
      </c>
      <c r="L25" s="44">
        <v>26564</v>
      </c>
      <c r="M25" s="44">
        <v>25998</v>
      </c>
      <c r="N25" s="44">
        <v>27013</v>
      </c>
      <c r="O25" s="55">
        <f t="shared" si="1"/>
        <v>79575</v>
      </c>
      <c r="P25" s="44"/>
      <c r="Q25" s="44"/>
      <c r="R25" s="44"/>
      <c r="S25" s="8"/>
      <c r="T25" s="7">
        <f t="shared" si="2"/>
        <v>81567</v>
      </c>
      <c r="W25" s="28"/>
      <c r="X25" s="28"/>
      <c r="Y25" s="29"/>
      <c r="Z25" s="28"/>
      <c r="AA25" s="28"/>
      <c r="AB25" s="28"/>
    </row>
    <row r="26" spans="3:28" ht="15.75" x14ac:dyDescent="0.25">
      <c r="C26" s="3" t="s">
        <v>60</v>
      </c>
      <c r="D26" s="44">
        <v>14</v>
      </c>
      <c r="E26" s="44">
        <v>29</v>
      </c>
      <c r="F26" s="44">
        <v>40</v>
      </c>
      <c r="G26" s="8">
        <f t="shared" si="0"/>
        <v>83</v>
      </c>
      <c r="H26" s="44">
        <v>34</v>
      </c>
      <c r="I26" s="44">
        <v>42</v>
      </c>
      <c r="J26" s="44">
        <v>49</v>
      </c>
      <c r="K26" s="8">
        <f t="shared" si="3"/>
        <v>125</v>
      </c>
      <c r="L26" s="44">
        <v>63</v>
      </c>
      <c r="M26" s="44">
        <v>31</v>
      </c>
      <c r="N26" s="44">
        <v>35</v>
      </c>
      <c r="O26" s="55">
        <f t="shared" si="1"/>
        <v>129</v>
      </c>
      <c r="P26" s="44"/>
      <c r="Q26" s="44"/>
      <c r="R26" s="44"/>
      <c r="S26" s="8"/>
      <c r="T26" s="7">
        <f t="shared" si="2"/>
        <v>337</v>
      </c>
      <c r="W26" s="28"/>
      <c r="X26" s="28"/>
      <c r="Y26" s="29"/>
      <c r="Z26" s="28"/>
      <c r="AA26" s="28"/>
      <c r="AB26" s="28"/>
    </row>
    <row r="27" spans="3:28" ht="15.75" x14ac:dyDescent="0.25">
      <c r="C27" s="3" t="s">
        <v>61</v>
      </c>
      <c r="D27" s="44">
        <v>22900</v>
      </c>
      <c r="E27" s="44">
        <v>22159</v>
      </c>
      <c r="F27" s="44">
        <v>23841</v>
      </c>
      <c r="G27" s="8">
        <f t="shared" si="0"/>
        <v>68900</v>
      </c>
      <c r="H27" s="48">
        <v>19261</v>
      </c>
      <c r="I27" s="48">
        <v>20856</v>
      </c>
      <c r="J27" s="48">
        <v>21944</v>
      </c>
      <c r="K27" s="8">
        <f t="shared" si="3"/>
        <v>62061</v>
      </c>
      <c r="L27" s="44">
        <v>22562</v>
      </c>
      <c r="M27" s="44">
        <v>22019</v>
      </c>
      <c r="N27" s="44">
        <v>22771</v>
      </c>
      <c r="O27" s="55">
        <f t="shared" si="1"/>
        <v>67352</v>
      </c>
      <c r="P27" s="44"/>
      <c r="Q27" s="44"/>
      <c r="R27" s="44"/>
      <c r="S27" s="8"/>
      <c r="T27" s="7">
        <f t="shared" si="2"/>
        <v>198313</v>
      </c>
    </row>
    <row r="28" spans="3:28" ht="15.75" x14ac:dyDescent="0.25">
      <c r="C28" s="3" t="s">
        <v>62</v>
      </c>
      <c r="D28" s="44">
        <v>3679</v>
      </c>
      <c r="E28" s="44">
        <v>3110</v>
      </c>
      <c r="F28" s="44">
        <v>3709</v>
      </c>
      <c r="G28" s="8">
        <f t="shared" si="0"/>
        <v>10498</v>
      </c>
      <c r="H28" s="44">
        <v>2921</v>
      </c>
      <c r="I28" s="44">
        <v>3313</v>
      </c>
      <c r="J28" s="44">
        <v>3127</v>
      </c>
      <c r="K28" s="8">
        <f t="shared" si="3"/>
        <v>9361</v>
      </c>
      <c r="L28" s="44">
        <v>3080</v>
      </c>
      <c r="M28" s="44">
        <v>3132</v>
      </c>
      <c r="N28" s="44">
        <v>3351</v>
      </c>
      <c r="O28" s="55">
        <f t="shared" si="1"/>
        <v>9563</v>
      </c>
      <c r="P28" s="44"/>
      <c r="Q28" s="44"/>
      <c r="R28" s="44"/>
      <c r="S28" s="8"/>
      <c r="T28" s="7">
        <f t="shared" si="2"/>
        <v>29422</v>
      </c>
    </row>
    <row r="29" spans="3:28" ht="15.75" x14ac:dyDescent="0.25">
      <c r="C29" s="3" t="s">
        <v>63</v>
      </c>
      <c r="D29" s="44">
        <v>566</v>
      </c>
      <c r="E29" s="44">
        <v>463</v>
      </c>
      <c r="F29" s="44">
        <v>561</v>
      </c>
      <c r="G29" s="8">
        <f t="shared" si="0"/>
        <v>1590</v>
      </c>
      <c r="H29" s="44">
        <v>425</v>
      </c>
      <c r="I29" s="44">
        <v>456</v>
      </c>
      <c r="J29" s="44">
        <v>449</v>
      </c>
      <c r="K29" s="8">
        <f t="shared" si="3"/>
        <v>1330</v>
      </c>
      <c r="L29" s="44">
        <v>450</v>
      </c>
      <c r="M29" s="44">
        <v>468</v>
      </c>
      <c r="N29" s="44">
        <v>477</v>
      </c>
      <c r="O29" s="55">
        <f t="shared" si="1"/>
        <v>1395</v>
      </c>
      <c r="P29" s="44"/>
      <c r="Q29" s="44"/>
      <c r="R29" s="44"/>
      <c r="S29" s="8"/>
      <c r="T29" s="7">
        <f t="shared" si="2"/>
        <v>4315</v>
      </c>
    </row>
    <row r="30" spans="3:28" ht="15.75" x14ac:dyDescent="0.25">
      <c r="C30" s="3" t="s">
        <v>64</v>
      </c>
      <c r="D30" s="44">
        <v>61</v>
      </c>
      <c r="E30" s="44">
        <v>67</v>
      </c>
      <c r="F30" s="44">
        <v>78</v>
      </c>
      <c r="G30" s="8">
        <f t="shared" si="0"/>
        <v>206</v>
      </c>
      <c r="H30" s="44">
        <v>64</v>
      </c>
      <c r="I30" s="44">
        <v>48</v>
      </c>
      <c r="J30" s="44">
        <v>51</v>
      </c>
      <c r="K30" s="8">
        <f t="shared" si="3"/>
        <v>163</v>
      </c>
      <c r="L30" s="44">
        <v>60</v>
      </c>
      <c r="M30" s="44">
        <v>53</v>
      </c>
      <c r="N30" s="44">
        <v>67</v>
      </c>
      <c r="O30" s="55">
        <f t="shared" si="1"/>
        <v>180</v>
      </c>
      <c r="P30" s="44"/>
      <c r="Q30" s="44"/>
      <c r="R30" s="44"/>
      <c r="S30" s="8"/>
      <c r="T30" s="7">
        <f t="shared" si="2"/>
        <v>549</v>
      </c>
    </row>
    <row r="31" spans="3:28" ht="15.75" x14ac:dyDescent="0.25">
      <c r="C31" s="3" t="s">
        <v>65</v>
      </c>
      <c r="D31" s="44">
        <v>1179</v>
      </c>
      <c r="E31" s="44">
        <v>1116</v>
      </c>
      <c r="F31" s="44">
        <v>1213</v>
      </c>
      <c r="G31" s="8">
        <f t="shared" si="0"/>
        <v>3508</v>
      </c>
      <c r="H31" s="44">
        <v>946</v>
      </c>
      <c r="I31" s="44">
        <v>1059</v>
      </c>
      <c r="J31" s="44">
        <v>1098</v>
      </c>
      <c r="K31" s="8">
        <f t="shared" si="3"/>
        <v>3103</v>
      </c>
      <c r="L31" s="46">
        <v>1235</v>
      </c>
      <c r="M31" s="46">
        <v>1200</v>
      </c>
      <c r="N31" s="46">
        <v>1158</v>
      </c>
      <c r="O31" s="55">
        <f>SUM(L31:N31)</f>
        <v>3593</v>
      </c>
      <c r="P31" s="44"/>
      <c r="Q31" s="44"/>
      <c r="R31" s="44"/>
      <c r="S31" s="8"/>
      <c r="T31" s="7">
        <f t="shared" si="2"/>
        <v>10204</v>
      </c>
    </row>
    <row r="32" spans="3:28" ht="15.75" x14ac:dyDescent="0.25">
      <c r="C32" s="3" t="s">
        <v>66</v>
      </c>
      <c r="D32" s="44">
        <v>130</v>
      </c>
      <c r="E32" s="44">
        <v>128</v>
      </c>
      <c r="F32" s="44">
        <v>160</v>
      </c>
      <c r="G32" s="8">
        <f t="shared" si="0"/>
        <v>418</v>
      </c>
      <c r="H32" s="48">
        <v>115</v>
      </c>
      <c r="I32" s="48">
        <v>146</v>
      </c>
      <c r="J32" s="48">
        <v>187</v>
      </c>
      <c r="K32" s="8">
        <f t="shared" si="3"/>
        <v>448</v>
      </c>
      <c r="L32" s="96">
        <v>241</v>
      </c>
      <c r="M32" s="46">
        <v>179</v>
      </c>
      <c r="N32" s="46">
        <v>322</v>
      </c>
      <c r="O32" s="55">
        <f>SUM(L32:N32)</f>
        <v>742</v>
      </c>
      <c r="P32" s="44"/>
      <c r="Q32" s="44"/>
      <c r="R32" s="44"/>
      <c r="S32" s="8"/>
      <c r="T32" s="7">
        <f t="shared" si="2"/>
        <v>1608</v>
      </c>
    </row>
    <row r="33" spans="3:22" ht="15.75" x14ac:dyDescent="0.25">
      <c r="C33" s="3" t="s">
        <v>67</v>
      </c>
      <c r="D33" s="44">
        <v>937</v>
      </c>
      <c r="E33" s="44">
        <v>572</v>
      </c>
      <c r="F33" s="44">
        <v>1292</v>
      </c>
      <c r="G33" s="8">
        <f t="shared" si="0"/>
        <v>2801</v>
      </c>
      <c r="H33" s="44">
        <v>653</v>
      </c>
      <c r="I33" s="44">
        <v>1186</v>
      </c>
      <c r="J33" s="44">
        <v>740</v>
      </c>
      <c r="K33" s="8">
        <f t="shared" si="3"/>
        <v>2579</v>
      </c>
      <c r="L33" s="44">
        <v>813</v>
      </c>
      <c r="M33" s="44">
        <v>845</v>
      </c>
      <c r="N33" s="44">
        <v>673</v>
      </c>
      <c r="O33" s="55">
        <f t="shared" si="1"/>
        <v>2331</v>
      </c>
      <c r="P33" s="44"/>
      <c r="Q33" s="44"/>
      <c r="R33" s="44"/>
      <c r="S33" s="8"/>
      <c r="T33" s="7">
        <f t="shared" si="2"/>
        <v>7711</v>
      </c>
    </row>
    <row r="34" spans="3:22" ht="15.75" x14ac:dyDescent="0.25">
      <c r="C34" s="3" t="s">
        <v>68</v>
      </c>
      <c r="D34" s="44">
        <v>1037</v>
      </c>
      <c r="E34" s="44">
        <v>1127</v>
      </c>
      <c r="F34" s="44">
        <v>1639</v>
      </c>
      <c r="G34" s="8">
        <f t="shared" si="0"/>
        <v>3803</v>
      </c>
      <c r="H34" s="44">
        <v>2180</v>
      </c>
      <c r="I34" s="44">
        <v>3097</v>
      </c>
      <c r="J34" s="44">
        <v>3307</v>
      </c>
      <c r="K34" s="8">
        <f t="shared" si="3"/>
        <v>8584</v>
      </c>
      <c r="L34" s="44">
        <v>3709</v>
      </c>
      <c r="M34" s="44">
        <v>3822</v>
      </c>
      <c r="N34" s="44">
        <v>3389</v>
      </c>
      <c r="O34" s="55">
        <f t="shared" si="1"/>
        <v>10920</v>
      </c>
      <c r="P34" s="44"/>
      <c r="Q34" s="44"/>
      <c r="R34" s="44"/>
      <c r="S34" s="8"/>
      <c r="T34" s="7">
        <f t="shared" si="2"/>
        <v>23307</v>
      </c>
    </row>
    <row r="35" spans="3:22" ht="15.75" x14ac:dyDescent="0.25">
      <c r="C35" s="13" t="s">
        <v>69</v>
      </c>
      <c r="D35" s="49">
        <f t="shared" ref="D35:T35" si="4">SUM(D7:D34)</f>
        <v>54834</v>
      </c>
      <c r="E35" s="49">
        <f t="shared" si="4"/>
        <v>52171</v>
      </c>
      <c r="F35" s="49">
        <f t="shared" si="4"/>
        <v>59566</v>
      </c>
      <c r="G35" s="49">
        <f t="shared" si="4"/>
        <v>166571</v>
      </c>
      <c r="H35" s="49">
        <f t="shared" si="4"/>
        <v>47342</v>
      </c>
      <c r="I35" s="49">
        <f t="shared" si="4"/>
        <v>53845</v>
      </c>
      <c r="J35" s="49">
        <f t="shared" si="4"/>
        <v>53548</v>
      </c>
      <c r="K35" s="49">
        <f t="shared" si="4"/>
        <v>154735</v>
      </c>
      <c r="L35" s="49">
        <f t="shared" si="4"/>
        <v>81971</v>
      </c>
      <c r="M35" s="49">
        <f t="shared" si="4"/>
        <v>79579</v>
      </c>
      <c r="N35" s="49">
        <f t="shared" si="4"/>
        <v>81179</v>
      </c>
      <c r="O35" s="49">
        <f t="shared" si="4"/>
        <v>242729</v>
      </c>
      <c r="P35" s="49">
        <f t="shared" si="4"/>
        <v>0</v>
      </c>
      <c r="Q35" s="49">
        <f t="shared" si="4"/>
        <v>0</v>
      </c>
      <c r="R35" s="49">
        <f t="shared" si="4"/>
        <v>0</v>
      </c>
      <c r="S35" s="49">
        <f t="shared" si="4"/>
        <v>0</v>
      </c>
      <c r="T35" s="49">
        <f t="shared" si="4"/>
        <v>564035</v>
      </c>
    </row>
    <row r="36" spans="3:22" ht="15.75" x14ac:dyDescent="0.25">
      <c r="C36" s="4"/>
      <c r="D36" s="5"/>
      <c r="E36" s="5"/>
      <c r="F36" s="5"/>
      <c r="G36" s="17"/>
      <c r="H36" s="5"/>
      <c r="I36" s="5"/>
      <c r="J36" s="5"/>
      <c r="K36" s="17"/>
      <c r="L36" s="5"/>
      <c r="M36" s="5"/>
      <c r="N36" s="5"/>
      <c r="O36" s="17"/>
      <c r="P36" s="32"/>
      <c r="Q36" s="32"/>
      <c r="R36" s="32"/>
      <c r="S36" s="32"/>
    </row>
    <row r="37" spans="3:22" ht="15.75" x14ac:dyDescent="0.25">
      <c r="C37" s="4"/>
      <c r="D37" s="5"/>
      <c r="E37" s="5"/>
      <c r="F37" s="5"/>
      <c r="G37" s="17"/>
      <c r="H37" s="5"/>
      <c r="I37" s="5"/>
      <c r="J37" s="5"/>
      <c r="K37" s="17"/>
      <c r="L37" s="5"/>
      <c r="M37" s="5"/>
      <c r="N37" s="5"/>
      <c r="O37" s="17"/>
      <c r="P37" s="5"/>
      <c r="Q37" s="5"/>
      <c r="R37" s="5"/>
      <c r="S37" s="17"/>
      <c r="V37" s="2"/>
    </row>
    <row r="38" spans="3:22" ht="15.75" x14ac:dyDescent="0.25">
      <c r="C38" s="4"/>
      <c r="D38" s="5"/>
      <c r="E38" s="5"/>
      <c r="F38" s="5"/>
      <c r="G38" s="17"/>
      <c r="H38" s="5"/>
      <c r="I38" s="5"/>
      <c r="J38" s="5"/>
      <c r="K38" s="17"/>
      <c r="L38" s="5"/>
      <c r="M38" s="5"/>
      <c r="N38" s="5"/>
      <c r="O38" s="17"/>
      <c r="P38" s="5"/>
      <c r="Q38" s="5"/>
      <c r="R38" s="5"/>
      <c r="S38" s="17"/>
    </row>
    <row r="39" spans="3:22" ht="15.75" x14ac:dyDescent="0.25">
      <c r="C39" s="4"/>
      <c r="D39" s="5"/>
      <c r="E39" s="5"/>
      <c r="F39" s="5"/>
      <c r="G39" s="17"/>
      <c r="H39" s="5"/>
      <c r="I39" s="5"/>
      <c r="J39" s="5"/>
      <c r="K39" s="17"/>
      <c r="L39" s="5"/>
      <c r="M39" s="5"/>
      <c r="N39" s="5"/>
      <c r="O39" s="17"/>
      <c r="P39" s="5"/>
      <c r="Q39" s="5"/>
      <c r="R39" s="5"/>
      <c r="S39" s="17"/>
    </row>
    <row r="40" spans="3:22" ht="15.75" x14ac:dyDescent="0.25">
      <c r="C40" s="4"/>
      <c r="D40" s="5"/>
      <c r="E40" s="5"/>
      <c r="F40" s="5"/>
      <c r="G40" s="17"/>
      <c r="H40" s="5"/>
      <c r="I40" s="5"/>
      <c r="J40" s="5"/>
      <c r="K40" s="17"/>
      <c r="L40" s="5"/>
      <c r="M40" s="5"/>
      <c r="N40" s="5"/>
      <c r="O40" s="17"/>
      <c r="P40" s="5"/>
      <c r="Q40" s="5"/>
      <c r="R40" s="5"/>
      <c r="S40" s="17"/>
    </row>
    <row r="41" spans="3:22" ht="15.75" x14ac:dyDescent="0.25">
      <c r="C41" s="4"/>
      <c r="D41" s="5"/>
      <c r="E41" s="5"/>
      <c r="F41" s="5"/>
      <c r="G41" s="17"/>
      <c r="H41" s="5"/>
      <c r="I41" s="5"/>
      <c r="J41" s="5"/>
      <c r="K41" s="17"/>
      <c r="L41" s="5"/>
      <c r="M41" s="5"/>
      <c r="N41" s="5"/>
      <c r="O41" s="17"/>
      <c r="P41" s="5"/>
      <c r="Q41" s="5"/>
      <c r="R41" s="5"/>
      <c r="S41" s="17"/>
    </row>
    <row r="42" spans="3:22" ht="15.75" x14ac:dyDescent="0.25">
      <c r="C42" s="4"/>
      <c r="D42" s="5"/>
      <c r="E42" s="5"/>
      <c r="F42" s="5"/>
      <c r="G42" s="17"/>
      <c r="H42" s="5"/>
      <c r="I42" s="5"/>
      <c r="J42" s="5"/>
      <c r="K42" s="17"/>
      <c r="L42" s="5"/>
      <c r="M42" s="5"/>
      <c r="N42" s="5"/>
      <c r="O42" s="17"/>
      <c r="P42" s="5"/>
      <c r="Q42" s="5"/>
      <c r="R42" s="5"/>
      <c r="S42" s="17"/>
    </row>
    <row r="43" spans="3:22" ht="15.75" x14ac:dyDescent="0.25">
      <c r="C43" s="4"/>
      <c r="D43" s="5"/>
      <c r="E43" s="5"/>
      <c r="F43" s="5"/>
      <c r="G43" s="17"/>
      <c r="H43" s="5"/>
      <c r="I43" s="5"/>
      <c r="J43" s="5"/>
      <c r="K43" s="17"/>
      <c r="L43" s="5"/>
      <c r="M43" s="5"/>
      <c r="N43" s="5"/>
      <c r="O43" s="17"/>
      <c r="P43" s="5"/>
      <c r="Q43" s="5"/>
      <c r="R43" s="5"/>
      <c r="S43" s="17"/>
    </row>
    <row r="44" spans="3:22" ht="15.75" x14ac:dyDescent="0.25">
      <c r="C44" s="4"/>
      <c r="D44" s="5"/>
      <c r="E44" s="5"/>
      <c r="F44" s="5"/>
      <c r="G44" s="17"/>
      <c r="H44" s="5"/>
      <c r="I44" s="5"/>
      <c r="J44" s="5"/>
      <c r="K44" s="17"/>
      <c r="L44" s="5"/>
      <c r="M44" s="5"/>
      <c r="N44" s="5"/>
      <c r="O44" s="17"/>
      <c r="P44" s="5"/>
      <c r="Q44" s="5"/>
      <c r="R44" s="5"/>
      <c r="S44" s="17"/>
    </row>
    <row r="45" spans="3:22" ht="15.75" x14ac:dyDescent="0.25">
      <c r="C45" s="4"/>
      <c r="D45" s="5"/>
      <c r="E45" s="5"/>
      <c r="F45" s="5"/>
      <c r="G45" s="17"/>
      <c r="H45" s="5"/>
      <c r="I45" s="5"/>
      <c r="J45" s="5"/>
      <c r="K45" s="17"/>
      <c r="L45" s="5"/>
      <c r="M45" s="5"/>
      <c r="N45" s="5"/>
      <c r="O45" s="17"/>
      <c r="P45" s="5"/>
      <c r="Q45" s="5"/>
      <c r="R45" s="5"/>
      <c r="S45" s="17"/>
    </row>
    <row r="46" spans="3:22" ht="15.75" x14ac:dyDescent="0.25">
      <c r="C46" s="4"/>
      <c r="D46" s="5"/>
      <c r="E46" s="5"/>
      <c r="F46" s="5"/>
      <c r="G46" s="17"/>
      <c r="H46" s="5"/>
      <c r="I46" s="5"/>
      <c r="J46" s="5"/>
      <c r="K46" s="17"/>
      <c r="L46" s="5"/>
      <c r="M46" s="5"/>
      <c r="N46" s="5"/>
      <c r="O46" s="17"/>
      <c r="P46" s="5"/>
      <c r="Q46" s="5"/>
      <c r="R46" s="5"/>
      <c r="S46" s="17"/>
    </row>
    <row r="47" spans="3:22" ht="15.75" x14ac:dyDescent="0.25">
      <c r="C47" s="4"/>
      <c r="D47" s="5"/>
      <c r="E47" s="5"/>
      <c r="F47" s="5"/>
      <c r="G47" s="17"/>
      <c r="H47" s="5"/>
      <c r="I47" s="5"/>
      <c r="J47" s="5"/>
      <c r="K47" s="17"/>
      <c r="L47" s="5"/>
      <c r="M47" s="5"/>
      <c r="N47" s="5"/>
      <c r="O47" s="17"/>
      <c r="P47" s="5"/>
      <c r="Q47" s="5"/>
      <c r="R47" s="5"/>
      <c r="S47" s="17"/>
    </row>
    <row r="48" spans="3:22" ht="15.75" x14ac:dyDescent="0.25">
      <c r="C48" s="4"/>
      <c r="D48" s="5"/>
      <c r="E48" s="5"/>
      <c r="F48" s="5"/>
      <c r="G48" s="17"/>
      <c r="H48" s="5"/>
      <c r="I48" s="5"/>
      <c r="J48" s="5"/>
      <c r="K48" s="17"/>
      <c r="L48" s="5"/>
      <c r="M48" s="5"/>
      <c r="N48" s="5"/>
      <c r="O48" s="17"/>
      <c r="P48" s="5"/>
      <c r="Q48" s="5"/>
      <c r="R48" s="5"/>
      <c r="S48" s="17"/>
    </row>
    <row r="49" spans="3:19" ht="15.75" x14ac:dyDescent="0.25">
      <c r="C49" s="4"/>
      <c r="D49" s="5"/>
      <c r="E49" s="5"/>
      <c r="F49" s="5"/>
      <c r="G49" s="17"/>
      <c r="H49" s="5"/>
      <c r="I49" s="5"/>
      <c r="J49" s="5"/>
      <c r="K49" s="17"/>
      <c r="L49" s="5"/>
      <c r="M49" s="5"/>
      <c r="N49" s="5"/>
      <c r="O49" s="17"/>
      <c r="P49" s="5"/>
      <c r="Q49" s="5"/>
      <c r="R49" s="5"/>
      <c r="S49" s="17"/>
    </row>
    <row r="50" spans="3:19" ht="15.75" x14ac:dyDescent="0.25">
      <c r="C50" s="4"/>
      <c r="D50" s="5"/>
      <c r="E50" s="5"/>
      <c r="F50" s="5"/>
      <c r="G50" s="17"/>
      <c r="H50" s="5"/>
      <c r="I50" s="5"/>
      <c r="J50" s="5"/>
      <c r="K50" s="17"/>
      <c r="L50" s="5"/>
      <c r="M50" s="5"/>
      <c r="N50" s="5"/>
      <c r="O50" s="17"/>
      <c r="P50" s="5"/>
      <c r="Q50" s="5"/>
      <c r="R50" s="5"/>
      <c r="S50" s="17"/>
    </row>
    <row r="51" spans="3:19" ht="15.75" x14ac:dyDescent="0.25">
      <c r="C51" s="4"/>
      <c r="D51" s="5"/>
      <c r="E51" s="5"/>
      <c r="F51" s="5"/>
      <c r="G51" s="17"/>
      <c r="H51" s="5"/>
      <c r="I51" s="5"/>
      <c r="J51" s="5"/>
      <c r="K51" s="17"/>
      <c r="L51" s="5"/>
      <c r="M51" s="5"/>
      <c r="N51" s="5"/>
      <c r="O51" s="17"/>
      <c r="P51" s="5"/>
      <c r="Q51" s="5"/>
      <c r="R51" s="5"/>
      <c r="S51" s="17"/>
    </row>
    <row r="52" spans="3:19" ht="15.75" x14ac:dyDescent="0.25">
      <c r="C52" s="4"/>
      <c r="D52" s="5"/>
      <c r="E52" s="5"/>
      <c r="F52" s="5"/>
      <c r="G52" s="17"/>
      <c r="H52" s="5"/>
      <c r="I52" s="5"/>
      <c r="J52" s="5"/>
      <c r="K52" s="17"/>
      <c r="L52" s="5"/>
      <c r="M52" s="5"/>
      <c r="N52" s="5"/>
      <c r="O52" s="17"/>
      <c r="P52" s="5"/>
      <c r="Q52" s="5"/>
      <c r="R52" s="5"/>
      <c r="S52" s="17"/>
    </row>
    <row r="53" spans="3:19" ht="15.75" x14ac:dyDescent="0.25">
      <c r="C53" s="4"/>
      <c r="D53" s="5"/>
      <c r="E53" s="5"/>
      <c r="F53" s="5"/>
      <c r="G53" s="17"/>
      <c r="H53" s="5"/>
      <c r="I53" s="5"/>
      <c r="J53" s="5"/>
      <c r="K53" s="17"/>
      <c r="L53" s="5"/>
      <c r="M53" s="5"/>
      <c r="N53" s="5"/>
      <c r="O53" s="17"/>
      <c r="P53" s="5"/>
      <c r="Q53" s="5"/>
      <c r="R53" s="5"/>
      <c r="S53" s="17"/>
    </row>
    <row r="54" spans="3:19" ht="15.75" x14ac:dyDescent="0.25">
      <c r="C54" s="4"/>
      <c r="D54" s="5"/>
      <c r="E54" s="5"/>
      <c r="F54" s="5"/>
      <c r="G54" s="17"/>
      <c r="H54" s="5"/>
      <c r="I54" s="5"/>
      <c r="J54" s="5"/>
      <c r="K54" s="17"/>
      <c r="L54" s="5"/>
      <c r="M54" s="5"/>
      <c r="N54" s="5"/>
      <c r="O54" s="17"/>
      <c r="P54" s="5"/>
      <c r="Q54" s="5"/>
      <c r="R54" s="5"/>
      <c r="S54" s="17"/>
    </row>
    <row r="55" spans="3:19" ht="15.75" x14ac:dyDescent="0.25">
      <c r="C55" s="4"/>
      <c r="D55" s="5"/>
      <c r="E55" s="5"/>
      <c r="F55" s="5"/>
      <c r="G55" s="17"/>
      <c r="H55" s="5"/>
      <c r="I55" s="5"/>
      <c r="J55" s="5"/>
      <c r="K55" s="17"/>
      <c r="L55" s="5"/>
      <c r="M55" s="5"/>
      <c r="N55" s="5"/>
      <c r="O55" s="17"/>
      <c r="P55" s="5"/>
      <c r="Q55" s="5"/>
      <c r="R55" s="5"/>
      <c r="S55" s="17"/>
    </row>
    <row r="56" spans="3:19" ht="15.75" x14ac:dyDescent="0.25">
      <c r="C56" s="4"/>
      <c r="D56" s="5"/>
      <c r="E56" s="5"/>
      <c r="F56" s="5"/>
      <c r="G56" s="17"/>
      <c r="H56" s="5"/>
      <c r="I56" s="5"/>
      <c r="J56" s="5"/>
      <c r="K56" s="17"/>
      <c r="L56" s="5"/>
      <c r="M56" s="5"/>
      <c r="N56" s="5"/>
      <c r="O56" s="17"/>
      <c r="P56" s="5"/>
      <c r="Q56" s="5"/>
      <c r="R56" s="5"/>
      <c r="S56" s="17"/>
    </row>
    <row r="57" spans="3:19" ht="15.75" x14ac:dyDescent="0.25">
      <c r="C57" s="4"/>
      <c r="D57" s="5"/>
      <c r="E57" s="5"/>
      <c r="F57" s="5"/>
      <c r="G57" s="17"/>
      <c r="H57" s="5"/>
      <c r="I57" s="5"/>
      <c r="J57" s="5"/>
      <c r="K57" s="17"/>
      <c r="L57" s="5"/>
      <c r="M57" s="5"/>
      <c r="N57" s="5"/>
      <c r="O57" s="17"/>
      <c r="P57" s="5"/>
      <c r="Q57" s="5"/>
      <c r="R57" s="5"/>
      <c r="S57" s="17"/>
    </row>
    <row r="58" spans="3:19" ht="15.75" x14ac:dyDescent="0.25">
      <c r="C58" s="4"/>
      <c r="D58" s="5"/>
      <c r="E58" s="5"/>
      <c r="F58" s="5"/>
      <c r="G58" s="17"/>
      <c r="H58" s="5"/>
      <c r="I58" s="5"/>
      <c r="J58" s="5"/>
      <c r="K58" s="17"/>
      <c r="L58" s="5"/>
      <c r="M58" s="5"/>
      <c r="N58" s="5"/>
      <c r="O58" s="17"/>
      <c r="P58" s="5"/>
      <c r="Q58" s="5"/>
      <c r="R58" s="5"/>
      <c r="S58" s="17"/>
    </row>
    <row r="59" spans="3:19" ht="15.75" x14ac:dyDescent="0.25">
      <c r="C59" s="4"/>
      <c r="D59" s="5"/>
      <c r="E59" s="5"/>
      <c r="F59" s="5"/>
      <c r="G59" s="17"/>
      <c r="H59" s="5"/>
      <c r="I59" s="5"/>
      <c r="J59" s="5"/>
      <c r="K59" s="17"/>
      <c r="L59" s="5"/>
      <c r="M59" s="5"/>
      <c r="N59" s="5"/>
      <c r="O59" s="17"/>
      <c r="P59" s="5"/>
      <c r="Q59" s="5"/>
      <c r="R59" s="5"/>
      <c r="S59" s="17"/>
    </row>
    <row r="60" spans="3:19" ht="15.75" x14ac:dyDescent="0.25">
      <c r="C60" s="4"/>
      <c r="D60" s="5"/>
      <c r="E60" s="5"/>
      <c r="F60" s="5"/>
      <c r="G60" s="17"/>
      <c r="H60" s="5"/>
      <c r="I60" s="5"/>
      <c r="J60" s="5"/>
      <c r="K60" s="17"/>
      <c r="L60" s="5"/>
      <c r="M60" s="5"/>
      <c r="N60" s="5"/>
      <c r="O60" s="17"/>
      <c r="P60" s="5"/>
      <c r="Q60" s="5"/>
      <c r="R60" s="5"/>
      <c r="S60" s="17"/>
    </row>
    <row r="61" spans="3:19" ht="15.75" x14ac:dyDescent="0.25">
      <c r="C61" s="4"/>
      <c r="D61" s="5"/>
      <c r="E61" s="5"/>
      <c r="F61" s="5"/>
      <c r="G61" s="17"/>
      <c r="H61" s="5"/>
      <c r="I61" s="5"/>
      <c r="J61" s="5"/>
      <c r="K61" s="17"/>
      <c r="L61" s="5"/>
      <c r="M61" s="5"/>
      <c r="N61" s="5"/>
      <c r="O61" s="17"/>
      <c r="P61" s="5"/>
      <c r="Q61" s="5"/>
      <c r="R61" s="5"/>
      <c r="S61" s="17"/>
    </row>
    <row r="62" spans="3:19" ht="15.75" x14ac:dyDescent="0.25">
      <c r="C62" s="4"/>
      <c r="D62" s="5"/>
      <c r="E62" s="5"/>
      <c r="F62" s="5"/>
      <c r="G62" s="17"/>
      <c r="H62" s="5"/>
      <c r="I62" s="5"/>
      <c r="J62" s="5"/>
      <c r="K62" s="17"/>
      <c r="L62" s="5"/>
      <c r="M62" s="5"/>
      <c r="N62" s="5"/>
      <c r="O62" s="17"/>
      <c r="P62" s="5"/>
      <c r="Q62" s="5"/>
      <c r="R62" s="5"/>
      <c r="S62" s="17"/>
    </row>
    <row r="63" spans="3:19" ht="15.75" x14ac:dyDescent="0.25">
      <c r="C63" s="4"/>
      <c r="D63" s="5"/>
      <c r="E63" s="5"/>
      <c r="F63" s="5"/>
      <c r="G63" s="17"/>
      <c r="H63" s="5"/>
      <c r="I63" s="5"/>
      <c r="J63" s="5"/>
      <c r="K63" s="17"/>
      <c r="L63" s="5"/>
      <c r="M63" s="5"/>
      <c r="N63" s="5"/>
      <c r="O63" s="17"/>
      <c r="P63" s="5"/>
      <c r="Q63" s="5"/>
      <c r="R63" s="5"/>
      <c r="S63" s="17"/>
    </row>
    <row r="64" spans="3:19" ht="15.75" x14ac:dyDescent="0.25">
      <c r="C64" s="4"/>
      <c r="D64" s="5"/>
      <c r="E64" s="5"/>
      <c r="F64" s="5"/>
      <c r="G64" s="17"/>
      <c r="H64" s="5"/>
      <c r="I64" s="5"/>
      <c r="J64" s="5"/>
      <c r="K64" s="17"/>
      <c r="L64" s="5"/>
      <c r="M64" s="5"/>
      <c r="N64" s="5"/>
      <c r="O64" s="17"/>
      <c r="P64" s="5"/>
      <c r="Q64" s="5"/>
      <c r="R64" s="5"/>
      <c r="S64" s="17"/>
    </row>
    <row r="65" spans="3:19" ht="15.75" x14ac:dyDescent="0.25">
      <c r="C65" s="4"/>
      <c r="D65" s="5"/>
      <c r="E65" s="5"/>
      <c r="F65" s="5"/>
      <c r="G65" s="17"/>
      <c r="H65" s="5"/>
      <c r="I65" s="5"/>
      <c r="J65" s="5"/>
      <c r="K65" s="17"/>
      <c r="L65" s="5"/>
      <c r="M65" s="5"/>
      <c r="N65" s="5"/>
      <c r="O65" s="17"/>
      <c r="P65" s="5"/>
      <c r="Q65" s="5"/>
      <c r="R65" s="5"/>
      <c r="S65" s="17"/>
    </row>
    <row r="66" spans="3:19" ht="15.75" x14ac:dyDescent="0.25">
      <c r="C66" s="4"/>
      <c r="D66" s="5"/>
      <c r="E66" s="5"/>
      <c r="F66" s="5"/>
      <c r="G66" s="17"/>
      <c r="H66" s="5"/>
      <c r="I66" s="5"/>
      <c r="J66" s="5"/>
      <c r="K66" s="17"/>
      <c r="L66" s="5"/>
      <c r="M66" s="5"/>
      <c r="N66" s="5"/>
      <c r="O66" s="17"/>
      <c r="P66" s="5"/>
      <c r="Q66" s="5"/>
      <c r="R66" s="5"/>
      <c r="S66" s="17"/>
    </row>
    <row r="67" spans="3:19" ht="15.75" x14ac:dyDescent="0.25">
      <c r="C67" s="4"/>
      <c r="D67" s="5"/>
      <c r="E67" s="5"/>
      <c r="F67" s="5"/>
      <c r="G67" s="17"/>
      <c r="H67" s="5"/>
      <c r="I67" s="5"/>
      <c r="J67" s="5"/>
      <c r="K67" s="17"/>
      <c r="L67" s="5"/>
      <c r="M67" s="5"/>
      <c r="N67" s="5"/>
      <c r="O67" s="17"/>
      <c r="P67" s="5"/>
      <c r="Q67" s="5"/>
      <c r="R67" s="5"/>
      <c r="S67" s="17"/>
    </row>
    <row r="68" spans="3:19" ht="15.75" x14ac:dyDescent="0.25">
      <c r="C68" s="4"/>
      <c r="D68" s="5"/>
      <c r="E68" s="5"/>
      <c r="F68" s="5"/>
      <c r="G68" s="17"/>
      <c r="H68" s="5"/>
      <c r="I68" s="5"/>
      <c r="J68" s="5"/>
      <c r="K68" s="17"/>
      <c r="L68" s="5"/>
      <c r="M68" s="5"/>
      <c r="N68" s="5"/>
      <c r="O68" s="17"/>
      <c r="P68" s="5"/>
      <c r="Q68" s="5"/>
      <c r="R68" s="5"/>
      <c r="S68" s="17"/>
    </row>
    <row r="69" spans="3:19" ht="15.75" x14ac:dyDescent="0.25">
      <c r="C69" s="4"/>
      <c r="D69" s="5"/>
      <c r="E69" s="5"/>
      <c r="F69" s="5"/>
      <c r="G69" s="17"/>
      <c r="H69" s="5"/>
      <c r="I69" s="5"/>
      <c r="J69" s="5"/>
      <c r="K69" s="17"/>
      <c r="L69" s="5"/>
      <c r="M69" s="5"/>
      <c r="N69" s="5"/>
      <c r="O69" s="17"/>
      <c r="P69" s="5"/>
      <c r="Q69" s="5"/>
      <c r="R69" s="5"/>
      <c r="S69" s="17"/>
    </row>
    <row r="70" spans="3:19" ht="15.75" x14ac:dyDescent="0.25">
      <c r="C70" s="4"/>
      <c r="D70" s="5"/>
      <c r="E70" s="5"/>
      <c r="F70" s="5"/>
      <c r="G70" s="17"/>
      <c r="H70" s="5"/>
      <c r="I70" s="5"/>
      <c r="J70" s="5"/>
      <c r="K70" s="17"/>
      <c r="L70" s="5"/>
      <c r="M70" s="5"/>
      <c r="N70" s="5"/>
      <c r="O70" s="17"/>
      <c r="P70" s="5"/>
      <c r="Q70" s="5"/>
      <c r="R70" s="5"/>
      <c r="S70" s="17"/>
    </row>
    <row r="71" spans="3:19" ht="15.75" x14ac:dyDescent="0.25">
      <c r="C71" s="4"/>
      <c r="D71" s="5"/>
      <c r="E71" s="5"/>
      <c r="F71" s="5"/>
      <c r="G71" s="17"/>
      <c r="H71" s="5"/>
      <c r="I71" s="5"/>
      <c r="J71" s="5"/>
      <c r="K71" s="17"/>
      <c r="L71" s="5"/>
      <c r="M71" s="5"/>
      <c r="N71" s="5"/>
      <c r="O71" s="17"/>
      <c r="P71" s="5"/>
      <c r="Q71" s="5"/>
      <c r="R71" s="5"/>
      <c r="S71" s="17"/>
    </row>
    <row r="72" spans="3:19" ht="15.75" x14ac:dyDescent="0.25">
      <c r="C72" s="4"/>
      <c r="D72" s="5"/>
      <c r="E72" s="5"/>
      <c r="F72" s="5"/>
      <c r="G72" s="17"/>
      <c r="H72" s="5"/>
      <c r="I72" s="5"/>
      <c r="J72" s="5"/>
      <c r="K72" s="17"/>
      <c r="L72" s="5"/>
      <c r="M72" s="5"/>
      <c r="N72" s="5"/>
      <c r="O72" s="17"/>
      <c r="P72" s="5"/>
      <c r="Q72" s="5"/>
      <c r="R72" s="5"/>
      <c r="S72" s="17"/>
    </row>
    <row r="73" spans="3:19" ht="15.75" x14ac:dyDescent="0.25">
      <c r="C73" s="4"/>
      <c r="D73" s="5"/>
      <c r="E73" s="5"/>
      <c r="F73" s="5"/>
      <c r="G73" s="17"/>
      <c r="H73" s="5"/>
      <c r="I73" s="5"/>
      <c r="J73" s="5"/>
      <c r="K73" s="17"/>
      <c r="L73" s="5"/>
      <c r="M73" s="5"/>
      <c r="N73" s="5"/>
      <c r="O73" s="17"/>
      <c r="P73" s="5"/>
      <c r="Q73" s="5"/>
      <c r="R73" s="5"/>
      <c r="S73" s="17"/>
    </row>
    <row r="74" spans="3:19" ht="15.75" x14ac:dyDescent="0.25">
      <c r="C74" s="4"/>
      <c r="D74" s="5"/>
      <c r="E74" s="5"/>
      <c r="F74" s="5"/>
      <c r="G74" s="17"/>
      <c r="H74" s="5"/>
      <c r="I74" s="5"/>
      <c r="J74" s="5"/>
      <c r="K74" s="17"/>
      <c r="L74" s="5"/>
      <c r="M74" s="5"/>
      <c r="N74" s="5"/>
      <c r="O74" s="17"/>
      <c r="P74" s="5"/>
      <c r="Q74" s="5"/>
      <c r="R74" s="5"/>
      <c r="S74" s="17"/>
    </row>
    <row r="75" spans="3:19" ht="15.75" x14ac:dyDescent="0.25">
      <c r="C75" s="4"/>
      <c r="D75" s="5"/>
      <c r="E75" s="5"/>
      <c r="F75" s="5"/>
      <c r="G75" s="17"/>
      <c r="H75" s="5"/>
      <c r="I75" s="5"/>
      <c r="J75" s="5"/>
      <c r="K75" s="17"/>
      <c r="L75" s="5"/>
      <c r="M75" s="5"/>
      <c r="N75" s="5"/>
      <c r="O75" s="17"/>
      <c r="P75" s="5"/>
      <c r="Q75" s="5"/>
      <c r="R75" s="5"/>
      <c r="S75" s="17"/>
    </row>
    <row r="76" spans="3:19" ht="15.75" x14ac:dyDescent="0.25">
      <c r="C76" s="4"/>
      <c r="D76" s="5"/>
      <c r="E76" s="5"/>
      <c r="F76" s="5"/>
      <c r="G76" s="17"/>
      <c r="H76" s="5"/>
      <c r="I76" s="5"/>
      <c r="J76" s="5"/>
      <c r="K76" s="17"/>
      <c r="L76" s="5"/>
      <c r="M76" s="5"/>
      <c r="N76" s="5"/>
      <c r="O76" s="17"/>
      <c r="P76" s="5"/>
      <c r="Q76" s="5"/>
      <c r="R76" s="5"/>
      <c r="S76" s="17"/>
    </row>
    <row r="77" spans="3:19" ht="15.75" x14ac:dyDescent="0.25">
      <c r="C77" s="4"/>
      <c r="D77" s="5"/>
      <c r="E77" s="5"/>
      <c r="F77" s="5"/>
      <c r="G77" s="17"/>
      <c r="H77" s="5"/>
      <c r="I77" s="5"/>
      <c r="J77" s="5"/>
      <c r="K77" s="17"/>
      <c r="L77" s="5"/>
      <c r="M77" s="5"/>
      <c r="N77" s="5"/>
      <c r="O77" s="17"/>
      <c r="P77" s="5"/>
      <c r="Q77" s="5"/>
      <c r="R77" s="5"/>
      <c r="S77" s="17"/>
    </row>
    <row r="78" spans="3:19" ht="15.75" x14ac:dyDescent="0.25">
      <c r="C78" s="4"/>
      <c r="D78" s="5"/>
      <c r="E78" s="5"/>
      <c r="F78" s="5"/>
      <c r="G78" s="17"/>
      <c r="H78" s="5"/>
      <c r="I78" s="5"/>
      <c r="J78" s="5"/>
      <c r="K78" s="17"/>
      <c r="L78" s="5"/>
      <c r="M78" s="5"/>
      <c r="N78" s="5"/>
      <c r="O78" s="17"/>
      <c r="P78" s="5"/>
      <c r="Q78" s="5"/>
      <c r="R78" s="5"/>
      <c r="S78" s="17"/>
    </row>
    <row r="79" spans="3:19" ht="15.75" x14ac:dyDescent="0.25">
      <c r="C79" s="4"/>
      <c r="D79" s="5"/>
      <c r="E79" s="5"/>
      <c r="F79" s="5"/>
      <c r="G79" s="17"/>
      <c r="H79" s="5"/>
      <c r="I79" s="5"/>
      <c r="J79" s="5"/>
      <c r="K79" s="17"/>
      <c r="L79" s="5"/>
      <c r="M79" s="5"/>
      <c r="N79" s="5"/>
      <c r="O79" s="17"/>
      <c r="P79" s="5"/>
      <c r="Q79" s="5"/>
      <c r="R79" s="5"/>
      <c r="S79" s="17"/>
    </row>
    <row r="80" spans="3:19" ht="15.75" x14ac:dyDescent="0.25">
      <c r="C80" s="4"/>
      <c r="D80" s="5"/>
      <c r="E80" s="5"/>
      <c r="F80" s="5"/>
      <c r="G80" s="17"/>
      <c r="H80" s="5"/>
      <c r="I80" s="5"/>
      <c r="J80" s="5"/>
      <c r="K80" s="17"/>
      <c r="L80" s="5"/>
      <c r="M80" s="5"/>
      <c r="N80" s="5"/>
      <c r="O80" s="17"/>
      <c r="P80" s="5"/>
      <c r="Q80" s="5"/>
      <c r="R80" s="5"/>
      <c r="S80" s="17"/>
    </row>
    <row r="81" spans="3:19" ht="15.75" x14ac:dyDescent="0.25">
      <c r="C81" s="4"/>
      <c r="D81" s="5"/>
      <c r="E81" s="5"/>
      <c r="F81" s="5"/>
      <c r="G81" s="17"/>
      <c r="H81" s="5"/>
      <c r="I81" s="5"/>
      <c r="J81" s="5"/>
      <c r="K81" s="17"/>
      <c r="L81" s="5"/>
      <c r="M81" s="5"/>
      <c r="N81" s="5"/>
      <c r="O81" s="17"/>
      <c r="P81" s="5"/>
      <c r="Q81" s="5"/>
      <c r="R81" s="5"/>
      <c r="S81" s="17"/>
    </row>
    <row r="82" spans="3:19" ht="15.75" x14ac:dyDescent="0.25">
      <c r="C82" s="4"/>
      <c r="D82" s="5"/>
      <c r="E82" s="5"/>
      <c r="F82" s="5"/>
      <c r="G82" s="17"/>
      <c r="H82" s="5"/>
      <c r="I82" s="5"/>
      <c r="J82" s="5"/>
      <c r="K82" s="17"/>
      <c r="L82" s="5"/>
      <c r="M82" s="5"/>
      <c r="N82" s="5"/>
      <c r="O82" s="17"/>
      <c r="P82" s="5"/>
      <c r="Q82" s="5"/>
      <c r="R82" s="5"/>
      <c r="S82" s="17"/>
    </row>
    <row r="83" spans="3:19" ht="15.75" x14ac:dyDescent="0.25">
      <c r="C83" s="4"/>
      <c r="D83" s="5"/>
      <c r="E83" s="5"/>
      <c r="F83" s="5"/>
      <c r="G83" s="17"/>
      <c r="H83" s="5"/>
      <c r="I83" s="5"/>
      <c r="J83" s="5"/>
      <c r="K83" s="17"/>
      <c r="L83" s="5"/>
      <c r="M83" s="5"/>
      <c r="N83" s="5"/>
      <c r="O83" s="17"/>
      <c r="P83" s="5"/>
      <c r="Q83" s="5"/>
      <c r="R83" s="5"/>
      <c r="S83" s="17"/>
    </row>
    <row r="84" spans="3:19" ht="15.75" x14ac:dyDescent="0.25">
      <c r="C84" s="4"/>
      <c r="D84" s="5"/>
      <c r="E84" s="5"/>
      <c r="F84" s="5"/>
      <c r="G84" s="17"/>
      <c r="H84" s="5"/>
      <c r="I84" s="5"/>
      <c r="J84" s="5"/>
      <c r="K84" s="17"/>
      <c r="L84" s="5"/>
      <c r="M84" s="5"/>
      <c r="N84" s="5"/>
      <c r="O84" s="17"/>
      <c r="P84" s="5"/>
      <c r="Q84" s="5"/>
      <c r="R84" s="5"/>
      <c r="S84" s="17"/>
    </row>
    <row r="85" spans="3:19" ht="15.75" x14ac:dyDescent="0.25">
      <c r="C85" s="4"/>
      <c r="D85" s="5"/>
      <c r="E85" s="5"/>
      <c r="F85" s="5"/>
      <c r="G85" s="17"/>
      <c r="H85" s="5"/>
      <c r="I85" s="5"/>
      <c r="J85" s="5"/>
      <c r="K85" s="17"/>
      <c r="L85" s="5"/>
      <c r="M85" s="5"/>
      <c r="N85" s="5"/>
      <c r="O85" s="17"/>
      <c r="P85" s="5"/>
      <c r="Q85" s="5"/>
      <c r="R85" s="5"/>
      <c r="S85" s="17"/>
    </row>
    <row r="86" spans="3:19" ht="15.75" x14ac:dyDescent="0.25">
      <c r="C86" s="4"/>
      <c r="D86" s="5"/>
      <c r="E86" s="5"/>
      <c r="F86" s="5"/>
      <c r="G86" s="17"/>
      <c r="H86" s="5"/>
      <c r="I86" s="5"/>
      <c r="J86" s="5"/>
      <c r="K86" s="17"/>
      <c r="L86" s="5"/>
      <c r="M86" s="5"/>
      <c r="N86" s="5"/>
      <c r="O86" s="17"/>
      <c r="P86" s="5"/>
      <c r="Q86" s="5"/>
      <c r="R86" s="5"/>
      <c r="S86" s="17"/>
    </row>
    <row r="87" spans="3:19" ht="15.75" x14ac:dyDescent="0.25">
      <c r="C87" s="4"/>
      <c r="D87" s="5"/>
      <c r="E87" s="5"/>
      <c r="F87" s="5"/>
      <c r="G87" s="17"/>
      <c r="H87" s="5"/>
      <c r="I87" s="5"/>
      <c r="J87" s="5"/>
      <c r="K87" s="17"/>
      <c r="L87" s="5"/>
      <c r="M87" s="5"/>
      <c r="N87" s="5"/>
      <c r="O87" s="17"/>
      <c r="P87" s="5"/>
      <c r="Q87" s="5"/>
      <c r="R87" s="5"/>
      <c r="S87" s="17"/>
    </row>
    <row r="88" spans="3:19" ht="15.75" x14ac:dyDescent="0.25">
      <c r="C88" s="4"/>
      <c r="D88" s="5"/>
      <c r="E88" s="5"/>
      <c r="F88" s="5"/>
      <c r="G88" s="17"/>
      <c r="H88" s="5"/>
      <c r="I88" s="5"/>
      <c r="J88" s="5"/>
      <c r="K88" s="17"/>
      <c r="L88" s="5"/>
      <c r="M88" s="5"/>
      <c r="N88" s="5"/>
      <c r="O88" s="17"/>
      <c r="P88" s="5"/>
      <c r="Q88" s="5"/>
      <c r="R88" s="5"/>
      <c r="S88" s="17"/>
    </row>
    <row r="89" spans="3:19" ht="15.75" x14ac:dyDescent="0.25">
      <c r="C89" s="4"/>
      <c r="D89" s="5"/>
      <c r="E89" s="5"/>
      <c r="F89" s="5"/>
      <c r="G89" s="17"/>
      <c r="H89" s="5"/>
      <c r="I89" s="5"/>
      <c r="J89" s="5"/>
      <c r="K89" s="17"/>
      <c r="L89" s="5"/>
      <c r="M89" s="5"/>
      <c r="N89" s="5"/>
      <c r="O89" s="17"/>
      <c r="P89" s="5"/>
      <c r="Q89" s="5"/>
      <c r="R89" s="5"/>
      <c r="S89" s="17"/>
    </row>
    <row r="90" spans="3:19" ht="15.75" x14ac:dyDescent="0.25">
      <c r="C90" s="4"/>
      <c r="D90" s="5"/>
      <c r="E90" s="5"/>
      <c r="F90" s="5"/>
      <c r="G90" s="17"/>
      <c r="H90" s="5"/>
      <c r="I90" s="5"/>
      <c r="J90" s="5"/>
      <c r="K90" s="17"/>
      <c r="L90" s="5"/>
      <c r="M90" s="5"/>
      <c r="N90" s="5"/>
      <c r="O90" s="17"/>
      <c r="P90" s="5"/>
      <c r="Q90" s="5"/>
      <c r="R90" s="5"/>
      <c r="S90" s="17"/>
    </row>
    <row r="91" spans="3:19" ht="15.75" x14ac:dyDescent="0.25">
      <c r="C91" s="4"/>
      <c r="D91" s="5"/>
      <c r="E91" s="5"/>
      <c r="F91" s="5"/>
      <c r="G91" s="17"/>
      <c r="H91" s="5"/>
      <c r="I91" s="5"/>
      <c r="J91" s="5"/>
      <c r="K91" s="17"/>
      <c r="L91" s="5"/>
      <c r="M91" s="5"/>
      <c r="N91" s="5"/>
      <c r="O91" s="17"/>
      <c r="P91" s="5"/>
      <c r="Q91" s="5"/>
      <c r="R91" s="5"/>
      <c r="S91" s="17"/>
    </row>
    <row r="92" spans="3:19" ht="15.75" x14ac:dyDescent="0.25">
      <c r="C92" s="4"/>
      <c r="D92" s="5"/>
      <c r="E92" s="5"/>
      <c r="F92" s="5"/>
      <c r="G92" s="17"/>
      <c r="H92" s="5"/>
      <c r="I92" s="5"/>
      <c r="J92" s="5"/>
      <c r="K92" s="17"/>
      <c r="L92" s="5"/>
      <c r="M92" s="5"/>
      <c r="N92" s="5"/>
      <c r="O92" s="17"/>
      <c r="P92" s="5"/>
      <c r="Q92" s="5"/>
      <c r="R92" s="5"/>
      <c r="S92" s="17"/>
    </row>
    <row r="93" spans="3:19" ht="15.75" x14ac:dyDescent="0.25">
      <c r="C93" s="4"/>
      <c r="D93" s="5"/>
      <c r="E93" s="5"/>
      <c r="F93" s="5"/>
      <c r="G93" s="17"/>
      <c r="H93" s="5"/>
      <c r="I93" s="5"/>
      <c r="J93" s="5"/>
      <c r="K93" s="17"/>
      <c r="L93" s="5"/>
      <c r="M93" s="5"/>
      <c r="N93" s="5"/>
      <c r="O93" s="17"/>
      <c r="P93" s="5"/>
      <c r="Q93" s="5"/>
      <c r="R93" s="5"/>
      <c r="S93" s="17"/>
    </row>
    <row r="94" spans="3:19" ht="15.75" x14ac:dyDescent="0.25">
      <c r="C94" s="4"/>
      <c r="D94" s="5"/>
      <c r="E94" s="5"/>
      <c r="F94" s="5"/>
      <c r="G94" s="17"/>
      <c r="H94" s="5"/>
      <c r="I94" s="5"/>
      <c r="J94" s="5"/>
      <c r="K94" s="17"/>
      <c r="L94" s="5"/>
      <c r="M94" s="5"/>
      <c r="N94" s="5"/>
      <c r="O94" s="17"/>
      <c r="P94" s="5"/>
      <c r="Q94" s="5"/>
      <c r="R94" s="5"/>
      <c r="S94" s="17"/>
    </row>
    <row r="95" spans="3:19" ht="15.75" x14ac:dyDescent="0.25">
      <c r="C95" s="4"/>
      <c r="D95" s="5"/>
      <c r="E95" s="5"/>
      <c r="F95" s="5"/>
      <c r="G95" s="17"/>
      <c r="H95" s="5"/>
      <c r="I95" s="5"/>
      <c r="J95" s="5"/>
      <c r="K95" s="17"/>
      <c r="L95" s="5"/>
      <c r="M95" s="5"/>
      <c r="N95" s="5"/>
      <c r="O95" s="17"/>
      <c r="P95" s="5"/>
      <c r="Q95" s="5"/>
      <c r="R95" s="5"/>
      <c r="S95" s="17"/>
    </row>
    <row r="96" spans="3:19" ht="15.75" x14ac:dyDescent="0.25">
      <c r="C96" s="4"/>
      <c r="D96" s="5"/>
      <c r="E96" s="5"/>
      <c r="F96" s="5"/>
      <c r="G96" s="17"/>
      <c r="H96" s="5"/>
      <c r="I96" s="5"/>
      <c r="J96" s="5"/>
      <c r="K96" s="17"/>
      <c r="L96" s="5"/>
      <c r="M96" s="5"/>
      <c r="N96" s="5"/>
      <c r="O96" s="17"/>
      <c r="P96" s="5"/>
      <c r="Q96" s="5"/>
      <c r="R96" s="5"/>
      <c r="S96" s="17"/>
    </row>
    <row r="97" spans="3:19" ht="15.75" x14ac:dyDescent="0.25">
      <c r="C97" s="4"/>
      <c r="D97" s="5"/>
      <c r="E97" s="5"/>
      <c r="F97" s="5"/>
      <c r="G97" s="17"/>
      <c r="H97" s="5"/>
      <c r="I97" s="5"/>
      <c r="J97" s="5"/>
      <c r="K97" s="17"/>
      <c r="L97" s="5"/>
      <c r="M97" s="5"/>
      <c r="N97" s="5"/>
      <c r="O97" s="17"/>
      <c r="P97" s="5"/>
      <c r="Q97" s="5"/>
      <c r="R97" s="5"/>
      <c r="S97" s="17"/>
    </row>
    <row r="98" spans="3:19" ht="15.75" x14ac:dyDescent="0.25">
      <c r="C98" s="4"/>
      <c r="D98" s="5"/>
      <c r="E98" s="5"/>
      <c r="F98" s="5"/>
      <c r="G98" s="17"/>
      <c r="H98" s="5"/>
      <c r="I98" s="5"/>
      <c r="J98" s="5"/>
      <c r="K98" s="17"/>
      <c r="L98" s="5"/>
      <c r="M98" s="5"/>
      <c r="N98" s="5"/>
      <c r="O98" s="17"/>
      <c r="P98" s="5"/>
      <c r="Q98" s="5"/>
      <c r="R98" s="5"/>
      <c r="S98" s="17"/>
    </row>
    <row r="99" spans="3:19" ht="15.75" x14ac:dyDescent="0.25">
      <c r="C99" s="4"/>
      <c r="D99" s="5"/>
      <c r="E99" s="5"/>
      <c r="F99" s="5"/>
      <c r="G99" s="17"/>
      <c r="H99" s="5"/>
      <c r="I99" s="5"/>
      <c r="J99" s="5"/>
      <c r="K99" s="17"/>
      <c r="L99" s="5"/>
      <c r="M99" s="5"/>
      <c r="N99" s="5"/>
      <c r="O99" s="17"/>
      <c r="P99" s="5"/>
      <c r="Q99" s="5"/>
      <c r="R99" s="5"/>
      <c r="S99" s="17"/>
    </row>
    <row r="100" spans="3:19" ht="15.75" x14ac:dyDescent="0.25">
      <c r="C100" s="4"/>
      <c r="D100" s="5"/>
      <c r="E100" s="5"/>
      <c r="F100" s="5"/>
      <c r="G100" s="17"/>
      <c r="H100" s="5"/>
      <c r="I100" s="5"/>
      <c r="J100" s="5"/>
      <c r="K100" s="17"/>
      <c r="L100" s="5"/>
      <c r="M100" s="5"/>
      <c r="N100" s="5"/>
      <c r="O100" s="17"/>
      <c r="P100" s="5"/>
      <c r="Q100" s="5"/>
      <c r="R100" s="5"/>
      <c r="S100" s="17"/>
    </row>
    <row r="101" spans="3:19" ht="15.75" x14ac:dyDescent="0.25">
      <c r="C101" s="4"/>
      <c r="D101" s="5"/>
      <c r="E101" s="5"/>
      <c r="F101" s="5"/>
      <c r="G101" s="17"/>
      <c r="H101" s="5"/>
      <c r="I101" s="5"/>
      <c r="J101" s="5"/>
      <c r="K101" s="17"/>
      <c r="L101" s="5"/>
      <c r="M101" s="5"/>
      <c r="N101" s="5"/>
      <c r="O101" s="17"/>
      <c r="P101" s="5"/>
      <c r="Q101" s="5"/>
      <c r="R101" s="5"/>
      <c r="S101" s="17"/>
    </row>
    <row r="102" spans="3:19" ht="15.75" x14ac:dyDescent="0.25">
      <c r="C102" s="4"/>
      <c r="D102" s="5"/>
      <c r="E102" s="5"/>
      <c r="F102" s="5"/>
      <c r="G102" s="17"/>
      <c r="H102" s="5"/>
      <c r="I102" s="5"/>
      <c r="J102" s="5"/>
      <c r="K102" s="17"/>
      <c r="L102" s="5"/>
      <c r="M102" s="5"/>
      <c r="N102" s="5"/>
      <c r="O102" s="17"/>
      <c r="P102" s="5"/>
      <c r="Q102" s="5"/>
      <c r="R102" s="5"/>
      <c r="S102" s="17"/>
    </row>
    <row r="103" spans="3:19" ht="15.75" x14ac:dyDescent="0.25">
      <c r="C103" s="4"/>
      <c r="D103" s="5"/>
      <c r="E103" s="5"/>
      <c r="F103" s="5"/>
      <c r="G103" s="17"/>
      <c r="H103" s="5"/>
      <c r="I103" s="5"/>
      <c r="J103" s="5"/>
      <c r="K103" s="17"/>
      <c r="L103" s="5"/>
      <c r="M103" s="5"/>
      <c r="N103" s="5"/>
      <c r="O103" s="17"/>
      <c r="P103" s="5"/>
      <c r="Q103" s="5"/>
      <c r="R103" s="5"/>
      <c r="S103" s="17"/>
    </row>
    <row r="104" spans="3:19" ht="15.75" x14ac:dyDescent="0.25">
      <c r="C104" s="4"/>
      <c r="D104" s="5"/>
      <c r="E104" s="5"/>
      <c r="F104" s="5"/>
      <c r="G104" s="17"/>
      <c r="H104" s="5"/>
      <c r="I104" s="5"/>
      <c r="J104" s="5"/>
      <c r="K104" s="17"/>
      <c r="L104" s="5"/>
      <c r="M104" s="5"/>
      <c r="N104" s="5"/>
      <c r="O104" s="17"/>
      <c r="P104" s="5"/>
      <c r="Q104" s="5"/>
      <c r="R104" s="5"/>
      <c r="S104" s="17"/>
    </row>
    <row r="105" spans="3:19" ht="15.75" x14ac:dyDescent="0.25">
      <c r="C105" s="4"/>
      <c r="D105" s="5"/>
      <c r="E105" s="5"/>
      <c r="F105" s="5"/>
      <c r="G105" s="17"/>
      <c r="H105" s="5"/>
      <c r="I105" s="5"/>
      <c r="J105" s="5"/>
      <c r="K105" s="17"/>
      <c r="L105" s="5"/>
      <c r="M105" s="5"/>
      <c r="N105" s="5"/>
      <c r="O105" s="17"/>
      <c r="P105" s="5"/>
      <c r="Q105" s="5"/>
      <c r="R105" s="5"/>
      <c r="S105" s="17"/>
    </row>
    <row r="106" spans="3:19" ht="15.75" x14ac:dyDescent="0.25">
      <c r="C106" s="4"/>
      <c r="D106" s="5"/>
      <c r="E106" s="5"/>
      <c r="F106" s="5"/>
      <c r="G106" s="17"/>
      <c r="H106" s="5"/>
      <c r="I106" s="5"/>
      <c r="J106" s="5"/>
      <c r="K106" s="17"/>
      <c r="L106" s="5"/>
      <c r="M106" s="5"/>
      <c r="N106" s="5"/>
      <c r="O106" s="17"/>
      <c r="P106" s="5"/>
      <c r="Q106" s="5"/>
      <c r="R106" s="5"/>
      <c r="S106" s="17"/>
    </row>
    <row r="107" spans="3:19" ht="15.75" x14ac:dyDescent="0.25">
      <c r="C107" s="4"/>
      <c r="D107" s="5"/>
      <c r="E107" s="5"/>
      <c r="F107" s="5"/>
      <c r="G107" s="17"/>
      <c r="H107" s="5"/>
      <c r="I107" s="5"/>
      <c r="J107" s="5"/>
      <c r="K107" s="17"/>
      <c r="L107" s="5"/>
      <c r="M107" s="5"/>
      <c r="N107" s="5"/>
      <c r="O107" s="17"/>
      <c r="P107" s="5"/>
      <c r="Q107" s="5"/>
      <c r="R107" s="5"/>
      <c r="S107" s="17"/>
    </row>
    <row r="108" spans="3:19" ht="15.75" x14ac:dyDescent="0.25">
      <c r="C108" s="4"/>
      <c r="D108" s="5"/>
      <c r="E108" s="5"/>
      <c r="F108" s="5"/>
      <c r="G108" s="17"/>
      <c r="H108" s="5"/>
      <c r="I108" s="5"/>
      <c r="J108" s="5"/>
      <c r="K108" s="17"/>
      <c r="L108" s="5"/>
      <c r="M108" s="5"/>
      <c r="N108" s="5"/>
      <c r="O108" s="17"/>
      <c r="P108" s="5"/>
      <c r="Q108" s="5"/>
      <c r="R108" s="5"/>
      <c r="S108" s="17"/>
    </row>
    <row r="109" spans="3:19" ht="15.75" x14ac:dyDescent="0.25">
      <c r="C109" s="4"/>
      <c r="D109" s="5"/>
      <c r="E109" s="5"/>
      <c r="F109" s="5"/>
      <c r="G109" s="17"/>
      <c r="H109" s="5"/>
      <c r="I109" s="5"/>
      <c r="J109" s="5"/>
      <c r="K109" s="17"/>
      <c r="L109" s="5"/>
      <c r="M109" s="5"/>
      <c r="N109" s="5"/>
      <c r="O109" s="17"/>
      <c r="P109" s="5"/>
      <c r="Q109" s="5"/>
      <c r="R109" s="5"/>
      <c r="S109" s="17"/>
    </row>
    <row r="110" spans="3:19" ht="15.75" x14ac:dyDescent="0.25">
      <c r="C110" s="4"/>
      <c r="D110" s="5"/>
      <c r="E110" s="5"/>
      <c r="F110" s="5"/>
      <c r="G110" s="17"/>
      <c r="H110" s="5"/>
      <c r="I110" s="5"/>
      <c r="J110" s="5"/>
      <c r="K110" s="17"/>
      <c r="L110" s="5"/>
      <c r="M110" s="5"/>
      <c r="N110" s="5"/>
      <c r="O110" s="17"/>
      <c r="P110" s="5"/>
      <c r="Q110" s="5"/>
      <c r="R110" s="5"/>
      <c r="S110" s="17"/>
    </row>
    <row r="111" spans="3:19" ht="15.75" x14ac:dyDescent="0.25">
      <c r="C111" s="4"/>
      <c r="D111" s="5"/>
      <c r="E111" s="5"/>
      <c r="F111" s="5"/>
      <c r="G111" s="17"/>
      <c r="H111" s="5"/>
      <c r="I111" s="5"/>
      <c r="J111" s="5"/>
      <c r="K111" s="17"/>
      <c r="L111" s="5"/>
      <c r="M111" s="5"/>
      <c r="N111" s="5"/>
      <c r="O111" s="17"/>
      <c r="P111" s="5"/>
      <c r="Q111" s="5"/>
      <c r="R111" s="5"/>
      <c r="S111" s="17"/>
    </row>
    <row r="112" spans="3:19" ht="15.75" x14ac:dyDescent="0.25">
      <c r="C112" s="4"/>
      <c r="D112" s="5"/>
      <c r="E112" s="5"/>
      <c r="F112" s="5"/>
      <c r="G112" s="17"/>
      <c r="H112" s="5"/>
      <c r="I112" s="5"/>
      <c r="J112" s="5"/>
      <c r="K112" s="17"/>
      <c r="L112" s="5"/>
      <c r="M112" s="5"/>
      <c r="N112" s="5"/>
      <c r="O112" s="17"/>
      <c r="P112" s="5"/>
      <c r="Q112" s="5"/>
      <c r="R112" s="5"/>
      <c r="S112" s="17"/>
    </row>
    <row r="113" spans="3:19" ht="15.75" x14ac:dyDescent="0.25">
      <c r="C113" s="4"/>
      <c r="D113" s="5"/>
      <c r="E113" s="5"/>
      <c r="F113" s="5"/>
      <c r="G113" s="17"/>
      <c r="H113" s="5"/>
      <c r="I113" s="5"/>
      <c r="J113" s="5"/>
      <c r="K113" s="17"/>
      <c r="L113" s="5"/>
      <c r="M113" s="5"/>
      <c r="N113" s="5"/>
      <c r="O113" s="17"/>
      <c r="P113" s="5"/>
      <c r="Q113" s="5"/>
      <c r="R113" s="5"/>
      <c r="S113" s="17"/>
    </row>
    <row r="114" spans="3:19" ht="15.75" x14ac:dyDescent="0.25">
      <c r="C114" s="4"/>
      <c r="D114" s="5"/>
      <c r="E114" s="5"/>
      <c r="F114" s="5"/>
      <c r="G114" s="17"/>
      <c r="H114" s="5"/>
      <c r="I114" s="5"/>
      <c r="J114" s="5"/>
      <c r="K114" s="17"/>
      <c r="L114" s="5"/>
      <c r="M114" s="5"/>
      <c r="N114" s="5"/>
      <c r="O114" s="17"/>
      <c r="P114" s="5"/>
      <c r="Q114" s="5"/>
      <c r="R114" s="5"/>
      <c r="S114" s="17"/>
    </row>
    <row r="115" spans="3:19" ht="15.75" x14ac:dyDescent="0.25">
      <c r="C115" s="4"/>
      <c r="D115" s="5"/>
      <c r="E115" s="5"/>
      <c r="F115" s="5"/>
      <c r="G115" s="17"/>
      <c r="H115" s="5"/>
      <c r="I115" s="5"/>
      <c r="J115" s="5"/>
      <c r="K115" s="17"/>
      <c r="L115" s="5"/>
      <c r="M115" s="5"/>
      <c r="N115" s="5"/>
      <c r="O115" s="17"/>
      <c r="P115" s="5"/>
      <c r="Q115" s="5"/>
      <c r="R115" s="5"/>
      <c r="S115" s="17"/>
    </row>
    <row r="116" spans="3:19" ht="15.75" x14ac:dyDescent="0.25">
      <c r="C116" s="4"/>
      <c r="D116" s="5"/>
      <c r="E116" s="5"/>
      <c r="F116" s="5"/>
      <c r="G116" s="17"/>
      <c r="H116" s="5"/>
      <c r="I116" s="5"/>
      <c r="J116" s="5"/>
      <c r="K116" s="17"/>
      <c r="L116" s="5"/>
      <c r="M116" s="5"/>
      <c r="N116" s="5"/>
      <c r="O116" s="17"/>
      <c r="P116" s="5"/>
      <c r="Q116" s="5"/>
      <c r="R116" s="5"/>
      <c r="S116" s="17"/>
    </row>
    <row r="117" spans="3:19" ht="15.75" x14ac:dyDescent="0.25">
      <c r="C117" s="4"/>
      <c r="D117" s="5"/>
      <c r="E117" s="5"/>
      <c r="F117" s="5"/>
      <c r="G117" s="17"/>
      <c r="H117" s="5"/>
      <c r="I117" s="5"/>
      <c r="J117" s="5"/>
      <c r="K117" s="17"/>
      <c r="L117" s="5"/>
      <c r="M117" s="5"/>
      <c r="N117" s="5"/>
      <c r="O117" s="17"/>
      <c r="P117" s="5"/>
      <c r="Q117" s="5"/>
      <c r="R117" s="5"/>
      <c r="S117" s="17"/>
    </row>
    <row r="118" spans="3:19" ht="15.75" x14ac:dyDescent="0.25">
      <c r="C118" s="4"/>
      <c r="D118" s="5"/>
      <c r="E118" s="5"/>
      <c r="F118" s="5"/>
      <c r="G118" s="17"/>
      <c r="H118" s="5"/>
      <c r="I118" s="5"/>
      <c r="J118" s="5"/>
      <c r="K118" s="17"/>
      <c r="L118" s="5"/>
      <c r="M118" s="5"/>
      <c r="N118" s="5"/>
      <c r="O118" s="17"/>
      <c r="P118" s="5"/>
      <c r="Q118" s="5"/>
      <c r="R118" s="5"/>
      <c r="S118" s="17"/>
    </row>
    <row r="119" spans="3:19" ht="15.75" x14ac:dyDescent="0.25">
      <c r="C119" s="4"/>
      <c r="D119" s="5"/>
      <c r="E119" s="5"/>
      <c r="F119" s="5"/>
      <c r="G119" s="17"/>
      <c r="H119" s="5"/>
      <c r="I119" s="5"/>
      <c r="J119" s="5"/>
      <c r="K119" s="17"/>
      <c r="L119" s="5"/>
      <c r="M119" s="5"/>
      <c r="N119" s="5"/>
      <c r="O119" s="17"/>
      <c r="P119" s="5"/>
      <c r="Q119" s="5"/>
      <c r="R119" s="5"/>
      <c r="S119" s="17"/>
    </row>
    <row r="120" spans="3:19" ht="15.75" x14ac:dyDescent="0.25">
      <c r="C120" s="4"/>
      <c r="D120" s="5"/>
      <c r="E120" s="5"/>
      <c r="F120" s="5"/>
      <c r="G120" s="17"/>
      <c r="H120" s="5"/>
      <c r="I120" s="5"/>
      <c r="J120" s="5"/>
      <c r="K120" s="17"/>
      <c r="L120" s="5"/>
      <c r="M120" s="5"/>
      <c r="N120" s="5"/>
      <c r="O120" s="17"/>
      <c r="P120" s="5"/>
      <c r="Q120" s="5"/>
      <c r="R120" s="5"/>
      <c r="S120" s="17"/>
    </row>
    <row r="121" spans="3:19" ht="15.75" x14ac:dyDescent="0.25">
      <c r="C121" s="4"/>
      <c r="D121" s="5"/>
      <c r="E121" s="5"/>
      <c r="F121" s="5"/>
      <c r="G121" s="17"/>
      <c r="H121" s="5"/>
      <c r="I121" s="5"/>
      <c r="J121" s="5"/>
      <c r="K121" s="17"/>
      <c r="L121" s="5"/>
      <c r="M121" s="5"/>
      <c r="N121" s="5"/>
      <c r="O121" s="17"/>
      <c r="P121" s="5"/>
      <c r="Q121" s="5"/>
      <c r="R121" s="5"/>
      <c r="S121" s="17"/>
    </row>
    <row r="122" spans="3:19" ht="15.75" x14ac:dyDescent="0.25">
      <c r="C122" s="4"/>
      <c r="D122" s="5"/>
      <c r="E122" s="5"/>
      <c r="F122" s="5"/>
      <c r="G122" s="17"/>
      <c r="H122" s="5"/>
      <c r="I122" s="5"/>
      <c r="J122" s="5"/>
      <c r="K122" s="17"/>
      <c r="L122" s="5"/>
      <c r="M122" s="5"/>
      <c r="N122" s="5"/>
      <c r="O122" s="17"/>
      <c r="P122" s="5"/>
      <c r="Q122" s="5"/>
      <c r="R122" s="5"/>
      <c r="S122" s="17"/>
    </row>
    <row r="123" spans="3:19" ht="15.75" x14ac:dyDescent="0.25">
      <c r="C123" s="4"/>
      <c r="D123" s="5"/>
      <c r="E123" s="5"/>
      <c r="F123" s="5"/>
      <c r="G123" s="17"/>
      <c r="H123" s="5"/>
      <c r="I123" s="5"/>
      <c r="J123" s="5"/>
      <c r="K123" s="17"/>
      <c r="L123" s="5"/>
      <c r="M123" s="5"/>
      <c r="N123" s="5"/>
      <c r="O123" s="17"/>
      <c r="P123" s="5"/>
      <c r="Q123" s="5"/>
      <c r="R123" s="5"/>
      <c r="S123" s="17"/>
    </row>
    <row r="124" spans="3:19" ht="15.75" x14ac:dyDescent="0.25">
      <c r="C124" s="4"/>
      <c r="D124" s="5"/>
      <c r="E124" s="5"/>
      <c r="F124" s="5"/>
      <c r="G124" s="17"/>
      <c r="H124" s="5"/>
      <c r="I124" s="5"/>
      <c r="J124" s="5"/>
      <c r="K124" s="17"/>
      <c r="L124" s="5"/>
      <c r="M124" s="5"/>
      <c r="N124" s="5"/>
      <c r="O124" s="17"/>
      <c r="P124" s="5"/>
      <c r="Q124" s="5"/>
      <c r="R124" s="5"/>
      <c r="S124" s="17"/>
    </row>
    <row r="125" spans="3:19" ht="15.75" x14ac:dyDescent="0.25">
      <c r="C125" s="4"/>
      <c r="D125" s="5"/>
      <c r="E125" s="5"/>
      <c r="F125" s="5"/>
      <c r="G125" s="17"/>
      <c r="H125" s="5"/>
      <c r="I125" s="5"/>
      <c r="J125" s="5"/>
      <c r="K125" s="17"/>
      <c r="L125" s="5"/>
      <c r="M125" s="5"/>
      <c r="N125" s="5"/>
      <c r="O125" s="17"/>
      <c r="P125" s="5"/>
      <c r="Q125" s="5"/>
      <c r="R125" s="5"/>
      <c r="S125" s="17"/>
    </row>
    <row r="126" spans="3:19" ht="15.75" x14ac:dyDescent="0.25">
      <c r="C126" s="4"/>
      <c r="D126" s="5"/>
      <c r="E126" s="5"/>
      <c r="F126" s="5"/>
      <c r="G126" s="17"/>
      <c r="H126" s="5"/>
      <c r="I126" s="5"/>
      <c r="J126" s="5"/>
      <c r="K126" s="17"/>
      <c r="L126" s="5"/>
      <c r="M126" s="5"/>
      <c r="N126" s="5"/>
      <c r="O126" s="17"/>
      <c r="P126" s="5"/>
      <c r="Q126" s="5"/>
      <c r="R126" s="5"/>
      <c r="S126" s="17"/>
    </row>
    <row r="127" spans="3:19" ht="15.75" x14ac:dyDescent="0.25">
      <c r="C127" s="4"/>
      <c r="D127" s="5"/>
      <c r="E127" s="5"/>
      <c r="F127" s="5"/>
      <c r="G127" s="17"/>
      <c r="H127" s="5"/>
      <c r="I127" s="5"/>
      <c r="J127" s="5"/>
      <c r="K127" s="17"/>
      <c r="L127" s="5"/>
      <c r="M127" s="5"/>
      <c r="N127" s="5"/>
      <c r="O127" s="17"/>
      <c r="P127" s="5"/>
      <c r="Q127" s="5"/>
      <c r="R127" s="5"/>
      <c r="S127" s="17"/>
    </row>
    <row r="128" spans="3:19" ht="15.75" x14ac:dyDescent="0.25">
      <c r="C128" s="4"/>
      <c r="D128" s="5"/>
      <c r="E128" s="5"/>
      <c r="F128" s="5"/>
      <c r="G128" s="17"/>
      <c r="H128" s="5"/>
      <c r="I128" s="5"/>
      <c r="J128" s="5"/>
      <c r="K128" s="17"/>
      <c r="L128" s="5"/>
      <c r="M128" s="5"/>
      <c r="N128" s="5"/>
      <c r="O128" s="17"/>
      <c r="P128" s="5"/>
      <c r="Q128" s="5"/>
      <c r="R128" s="5"/>
      <c r="S128" s="17"/>
    </row>
    <row r="129" spans="3:19" ht="15.75" x14ac:dyDescent="0.25">
      <c r="C129" s="4"/>
      <c r="D129" s="5"/>
      <c r="E129" s="5"/>
      <c r="F129" s="5"/>
      <c r="G129" s="17"/>
      <c r="H129" s="5"/>
      <c r="I129" s="5"/>
      <c r="J129" s="5"/>
      <c r="K129" s="17"/>
      <c r="L129" s="5"/>
      <c r="M129" s="5"/>
      <c r="N129" s="5"/>
      <c r="O129" s="17"/>
      <c r="P129" s="5"/>
      <c r="Q129" s="5"/>
      <c r="R129" s="5"/>
      <c r="S129" s="17"/>
    </row>
    <row r="130" spans="3:19" ht="15.75" x14ac:dyDescent="0.25">
      <c r="C130" s="4"/>
      <c r="D130" s="5"/>
      <c r="E130" s="5"/>
      <c r="F130" s="5"/>
      <c r="G130" s="17"/>
      <c r="H130" s="5"/>
      <c r="I130" s="5"/>
      <c r="J130" s="5"/>
      <c r="K130" s="17"/>
      <c r="L130" s="5"/>
      <c r="M130" s="5"/>
      <c r="N130" s="5"/>
      <c r="O130" s="17"/>
      <c r="P130" s="5"/>
      <c r="Q130" s="5"/>
      <c r="R130" s="5"/>
      <c r="S130" s="17"/>
    </row>
    <row r="131" spans="3:19" ht="15.75" x14ac:dyDescent="0.25">
      <c r="C131" s="4"/>
      <c r="D131" s="5"/>
      <c r="E131" s="5"/>
      <c r="F131" s="5"/>
      <c r="G131" s="17"/>
      <c r="H131" s="5"/>
      <c r="I131" s="5"/>
      <c r="J131" s="5"/>
      <c r="K131" s="17"/>
      <c r="L131" s="5"/>
      <c r="M131" s="5"/>
      <c r="N131" s="5"/>
      <c r="O131" s="17"/>
      <c r="P131" s="5"/>
      <c r="Q131" s="5"/>
      <c r="R131" s="5"/>
      <c r="S131" s="17"/>
    </row>
    <row r="132" spans="3:19" ht="15.75" x14ac:dyDescent="0.25">
      <c r="C132" s="4"/>
      <c r="D132" s="5"/>
      <c r="E132" s="5"/>
      <c r="F132" s="5"/>
      <c r="G132" s="17"/>
      <c r="H132" s="5"/>
      <c r="I132" s="5"/>
      <c r="J132" s="5"/>
      <c r="K132" s="17"/>
      <c r="L132" s="5"/>
      <c r="M132" s="5"/>
      <c r="N132" s="5"/>
      <c r="O132" s="17"/>
      <c r="P132" s="5"/>
      <c r="Q132" s="5"/>
      <c r="R132" s="5"/>
      <c r="S132" s="17"/>
    </row>
    <row r="133" spans="3:19" ht="15.75" x14ac:dyDescent="0.25">
      <c r="C133" s="4"/>
      <c r="D133" s="5"/>
      <c r="E133" s="5"/>
      <c r="F133" s="5"/>
      <c r="G133" s="17"/>
      <c r="H133" s="5"/>
      <c r="I133" s="5"/>
      <c r="J133" s="5"/>
      <c r="K133" s="17"/>
      <c r="L133" s="5"/>
      <c r="M133" s="5"/>
      <c r="N133" s="5"/>
      <c r="O133" s="17"/>
      <c r="P133" s="5"/>
      <c r="Q133" s="5"/>
      <c r="R133" s="5"/>
      <c r="S133" s="17"/>
    </row>
    <row r="134" spans="3:19" ht="15.75" x14ac:dyDescent="0.25">
      <c r="C134" s="4"/>
      <c r="D134" s="5"/>
      <c r="E134" s="5"/>
      <c r="F134" s="5"/>
      <c r="G134" s="17"/>
      <c r="H134" s="5"/>
      <c r="I134" s="5"/>
      <c r="J134" s="5"/>
      <c r="K134" s="17"/>
      <c r="L134" s="5"/>
      <c r="M134" s="5"/>
      <c r="N134" s="5"/>
      <c r="O134" s="17"/>
      <c r="P134" s="5"/>
      <c r="Q134" s="5"/>
      <c r="R134" s="5"/>
      <c r="S134" s="17"/>
    </row>
    <row r="135" spans="3:19" ht="15.75" x14ac:dyDescent="0.25">
      <c r="C135" s="4"/>
      <c r="D135" s="5"/>
      <c r="E135" s="5"/>
      <c r="F135" s="5"/>
      <c r="G135" s="17"/>
      <c r="H135" s="5"/>
      <c r="I135" s="5"/>
      <c r="J135" s="5"/>
      <c r="K135" s="17"/>
      <c r="L135" s="5"/>
      <c r="M135" s="5"/>
      <c r="N135" s="5"/>
      <c r="O135" s="17"/>
      <c r="P135" s="5"/>
      <c r="Q135" s="5"/>
      <c r="R135" s="5"/>
      <c r="S135" s="17"/>
    </row>
    <row r="136" spans="3:19" ht="15.75" x14ac:dyDescent="0.25">
      <c r="C136" s="4"/>
      <c r="D136" s="5"/>
      <c r="E136" s="5"/>
      <c r="F136" s="5"/>
      <c r="G136" s="17"/>
      <c r="H136" s="5"/>
      <c r="I136" s="5"/>
      <c r="J136" s="5"/>
      <c r="K136" s="17"/>
      <c r="L136" s="5"/>
      <c r="M136" s="5"/>
      <c r="N136" s="5"/>
      <c r="O136" s="17"/>
      <c r="P136" s="5"/>
      <c r="Q136" s="5"/>
      <c r="R136" s="5"/>
      <c r="S136" s="17"/>
    </row>
    <row r="137" spans="3:19" ht="15.75" x14ac:dyDescent="0.25">
      <c r="C137" s="4"/>
      <c r="D137" s="5"/>
      <c r="E137" s="5"/>
      <c r="F137" s="5"/>
      <c r="G137" s="17"/>
      <c r="H137" s="5"/>
      <c r="I137" s="5"/>
      <c r="J137" s="5"/>
      <c r="K137" s="17"/>
      <c r="L137" s="5"/>
      <c r="M137" s="5"/>
      <c r="N137" s="5"/>
      <c r="O137" s="17"/>
      <c r="P137" s="5"/>
      <c r="Q137" s="5"/>
      <c r="R137" s="5"/>
      <c r="S137" s="17"/>
    </row>
    <row r="138" spans="3:19" ht="15.75" x14ac:dyDescent="0.25">
      <c r="C138" s="4"/>
      <c r="D138" s="5"/>
      <c r="E138" s="5"/>
      <c r="F138" s="5"/>
      <c r="G138" s="17"/>
      <c r="H138" s="5"/>
      <c r="I138" s="5"/>
      <c r="J138" s="5"/>
      <c r="K138" s="17"/>
      <c r="L138" s="5"/>
      <c r="M138" s="5"/>
      <c r="N138" s="5"/>
      <c r="O138" s="17"/>
      <c r="P138" s="5"/>
      <c r="Q138" s="5"/>
      <c r="R138" s="5"/>
      <c r="S138" s="17"/>
    </row>
    <row r="139" spans="3:19" ht="15.75" x14ac:dyDescent="0.25">
      <c r="C139" s="4"/>
      <c r="D139" s="5"/>
      <c r="E139" s="5"/>
      <c r="F139" s="5"/>
      <c r="G139" s="17"/>
      <c r="H139" s="5"/>
      <c r="I139" s="5"/>
      <c r="J139" s="5"/>
      <c r="K139" s="17"/>
      <c r="L139" s="5"/>
      <c r="M139" s="5"/>
      <c r="N139" s="5"/>
      <c r="O139" s="17"/>
      <c r="P139" s="5"/>
      <c r="Q139" s="5"/>
      <c r="R139" s="5"/>
      <c r="S139" s="17"/>
    </row>
    <row r="140" spans="3:19" ht="15.75" x14ac:dyDescent="0.25">
      <c r="C140" s="4"/>
      <c r="D140" s="5"/>
      <c r="E140" s="5"/>
      <c r="F140" s="5"/>
      <c r="G140" s="17"/>
      <c r="H140" s="5"/>
      <c r="I140" s="5"/>
      <c r="J140" s="5"/>
      <c r="K140" s="17"/>
      <c r="L140" s="5"/>
      <c r="M140" s="5"/>
      <c r="N140" s="5"/>
      <c r="O140" s="17"/>
      <c r="P140" s="5"/>
      <c r="Q140" s="5"/>
      <c r="R140" s="5"/>
      <c r="S140" s="17"/>
    </row>
    <row r="141" spans="3:19" ht="15.75" x14ac:dyDescent="0.25">
      <c r="C141" s="4"/>
      <c r="D141" s="5"/>
      <c r="E141" s="5"/>
      <c r="F141" s="5"/>
      <c r="G141" s="17"/>
      <c r="H141" s="5"/>
      <c r="I141" s="5"/>
      <c r="J141" s="5"/>
      <c r="K141" s="17"/>
      <c r="L141" s="5"/>
      <c r="M141" s="5"/>
      <c r="N141" s="5"/>
      <c r="O141" s="17"/>
      <c r="P141" s="5"/>
      <c r="Q141" s="5"/>
      <c r="R141" s="5"/>
      <c r="S141" s="17"/>
    </row>
    <row r="142" spans="3:19" ht="15.75" x14ac:dyDescent="0.25">
      <c r="C142" s="4"/>
      <c r="D142" s="5"/>
      <c r="E142" s="5"/>
      <c r="F142" s="5"/>
      <c r="G142" s="17"/>
      <c r="H142" s="5"/>
      <c r="I142" s="5"/>
      <c r="J142" s="5"/>
      <c r="K142" s="17"/>
      <c r="L142" s="5"/>
      <c r="M142" s="5"/>
      <c r="N142" s="5"/>
      <c r="O142" s="17"/>
      <c r="P142" s="5"/>
      <c r="Q142" s="5"/>
      <c r="R142" s="5"/>
      <c r="S142" s="17"/>
    </row>
    <row r="143" spans="3:19" ht="15.75" x14ac:dyDescent="0.25">
      <c r="C143" s="4"/>
      <c r="D143" s="5"/>
      <c r="E143" s="5"/>
      <c r="F143" s="5"/>
      <c r="G143" s="17"/>
      <c r="H143" s="5"/>
      <c r="I143" s="5"/>
      <c r="J143" s="5"/>
      <c r="K143" s="17"/>
      <c r="L143" s="5"/>
      <c r="M143" s="5"/>
      <c r="N143" s="5"/>
      <c r="O143" s="17"/>
      <c r="P143" s="5"/>
      <c r="Q143" s="5"/>
      <c r="R143" s="5"/>
      <c r="S143" s="17"/>
    </row>
    <row r="144" spans="3:19" ht="15.75" x14ac:dyDescent="0.25">
      <c r="C144" s="4"/>
      <c r="D144" s="5"/>
      <c r="E144" s="5"/>
      <c r="F144" s="5"/>
      <c r="G144" s="17"/>
      <c r="H144" s="5"/>
      <c r="I144" s="5"/>
      <c r="J144" s="5"/>
      <c r="K144" s="17"/>
      <c r="L144" s="5"/>
      <c r="M144" s="5"/>
      <c r="N144" s="5"/>
      <c r="O144" s="17"/>
      <c r="P144" s="5"/>
      <c r="Q144" s="5"/>
      <c r="R144" s="5"/>
      <c r="S144" s="17"/>
    </row>
    <row r="145" spans="3:19" ht="15.75" x14ac:dyDescent="0.25">
      <c r="C145" s="4"/>
      <c r="D145" s="5"/>
      <c r="E145" s="5"/>
      <c r="F145" s="5"/>
      <c r="G145" s="17"/>
      <c r="H145" s="5"/>
      <c r="I145" s="5"/>
      <c r="J145" s="5"/>
      <c r="K145" s="17"/>
      <c r="L145" s="5"/>
      <c r="M145" s="5"/>
      <c r="N145" s="5"/>
      <c r="O145" s="17"/>
      <c r="P145" s="5"/>
      <c r="Q145" s="5"/>
      <c r="R145" s="5"/>
      <c r="S145" s="17"/>
    </row>
    <row r="146" spans="3:19" ht="15.75" x14ac:dyDescent="0.25">
      <c r="C146" s="4"/>
      <c r="D146" s="5"/>
      <c r="E146" s="5"/>
      <c r="F146" s="5"/>
      <c r="G146" s="17"/>
      <c r="H146" s="5"/>
      <c r="I146" s="5"/>
      <c r="J146" s="5"/>
      <c r="K146" s="17"/>
      <c r="L146" s="5"/>
      <c r="M146" s="5"/>
      <c r="N146" s="5"/>
      <c r="O146" s="17"/>
      <c r="P146" s="5"/>
      <c r="Q146" s="5"/>
      <c r="R146" s="5"/>
      <c r="S146" s="17"/>
    </row>
    <row r="147" spans="3:19" ht="15.75" x14ac:dyDescent="0.25">
      <c r="C147" s="4"/>
      <c r="D147" s="5"/>
      <c r="E147" s="5"/>
      <c r="F147" s="5"/>
      <c r="G147" s="17"/>
      <c r="H147" s="5"/>
      <c r="I147" s="5"/>
      <c r="J147" s="5"/>
      <c r="K147" s="17"/>
      <c r="L147" s="5"/>
      <c r="M147" s="5"/>
      <c r="N147" s="5"/>
      <c r="O147" s="17"/>
      <c r="P147" s="5"/>
      <c r="Q147" s="5"/>
      <c r="R147" s="5"/>
      <c r="S147" s="17"/>
    </row>
    <row r="148" spans="3:19" ht="15.75" x14ac:dyDescent="0.25">
      <c r="C148" s="4"/>
      <c r="D148" s="5"/>
      <c r="E148" s="5"/>
      <c r="F148" s="5"/>
      <c r="G148" s="17"/>
      <c r="H148" s="5"/>
      <c r="I148" s="5"/>
      <c r="J148" s="5"/>
      <c r="K148" s="17"/>
      <c r="L148" s="5"/>
      <c r="M148" s="5"/>
      <c r="N148" s="5"/>
      <c r="O148" s="17"/>
      <c r="P148" s="5"/>
      <c r="Q148" s="5"/>
      <c r="R148" s="5"/>
      <c r="S148" s="17"/>
    </row>
    <row r="149" spans="3:19" ht="15.75" x14ac:dyDescent="0.25">
      <c r="C149" s="4"/>
      <c r="D149" s="5"/>
      <c r="E149" s="5"/>
      <c r="F149" s="5"/>
      <c r="G149" s="17"/>
      <c r="H149" s="5"/>
      <c r="I149" s="5"/>
      <c r="J149" s="5"/>
      <c r="K149" s="17"/>
      <c r="L149" s="5"/>
      <c r="M149" s="5"/>
      <c r="N149" s="5"/>
      <c r="O149" s="17"/>
      <c r="P149" s="5"/>
      <c r="Q149" s="5"/>
      <c r="R149" s="5"/>
      <c r="S149" s="17"/>
    </row>
    <row r="150" spans="3:19" ht="15.75" x14ac:dyDescent="0.25">
      <c r="C150" s="4"/>
      <c r="D150" s="5"/>
      <c r="E150" s="5"/>
      <c r="F150" s="5"/>
      <c r="G150" s="17"/>
      <c r="H150" s="5"/>
      <c r="I150" s="5"/>
      <c r="J150" s="5"/>
      <c r="K150" s="17"/>
      <c r="L150" s="5"/>
      <c r="M150" s="5"/>
      <c r="N150" s="5"/>
      <c r="O150" s="17"/>
      <c r="P150" s="5"/>
      <c r="Q150" s="5"/>
      <c r="R150" s="5"/>
      <c r="S150" s="17"/>
    </row>
    <row r="151" spans="3:19" ht="15.75" x14ac:dyDescent="0.25">
      <c r="C151" s="4"/>
      <c r="D151" s="5"/>
      <c r="E151" s="5"/>
      <c r="F151" s="5"/>
      <c r="G151" s="17"/>
      <c r="H151" s="5"/>
      <c r="I151" s="5"/>
      <c r="J151" s="5"/>
      <c r="K151" s="17"/>
      <c r="L151" s="5"/>
      <c r="M151" s="5"/>
      <c r="N151" s="5"/>
      <c r="O151" s="17"/>
      <c r="P151" s="5"/>
      <c r="Q151" s="5"/>
      <c r="R151" s="5"/>
      <c r="S151" s="17"/>
    </row>
    <row r="152" spans="3:19" ht="15.75" x14ac:dyDescent="0.25">
      <c r="C152" s="4"/>
      <c r="D152" s="5"/>
      <c r="E152" s="5"/>
      <c r="F152" s="5"/>
      <c r="G152" s="17"/>
      <c r="H152" s="5"/>
      <c r="I152" s="5"/>
      <c r="J152" s="5"/>
      <c r="K152" s="17"/>
      <c r="L152" s="5"/>
      <c r="M152" s="5"/>
      <c r="N152" s="5"/>
      <c r="O152" s="17"/>
      <c r="P152" s="5"/>
      <c r="Q152" s="5"/>
      <c r="R152" s="5"/>
      <c r="S152" s="17"/>
    </row>
    <row r="153" spans="3:19" ht="15.75" x14ac:dyDescent="0.25">
      <c r="C153" s="4"/>
      <c r="D153" s="5"/>
      <c r="E153" s="5"/>
      <c r="F153" s="5"/>
      <c r="G153" s="17"/>
      <c r="H153" s="5"/>
      <c r="I153" s="5"/>
      <c r="J153" s="5"/>
      <c r="K153" s="17"/>
      <c r="L153" s="5"/>
      <c r="M153" s="5"/>
      <c r="N153" s="5"/>
      <c r="O153" s="17"/>
      <c r="P153" s="5"/>
      <c r="Q153" s="5"/>
      <c r="R153" s="5"/>
      <c r="S153" s="17"/>
    </row>
    <row r="154" spans="3:19" ht="15.75" x14ac:dyDescent="0.25">
      <c r="C154" s="4"/>
      <c r="D154" s="5"/>
      <c r="E154" s="5"/>
      <c r="F154" s="5"/>
      <c r="G154" s="17"/>
      <c r="H154" s="5"/>
      <c r="I154" s="5"/>
      <c r="J154" s="5"/>
      <c r="K154" s="17"/>
      <c r="L154" s="5"/>
      <c r="M154" s="5"/>
      <c r="N154" s="5"/>
      <c r="O154" s="17"/>
      <c r="P154" s="5"/>
      <c r="Q154" s="5"/>
      <c r="R154" s="5"/>
      <c r="S154" s="17"/>
    </row>
    <row r="155" spans="3:19" ht="15.75" x14ac:dyDescent="0.25">
      <c r="C155" s="4"/>
      <c r="D155" s="5"/>
      <c r="E155" s="5"/>
      <c r="F155" s="5"/>
      <c r="G155" s="17"/>
      <c r="H155" s="5"/>
      <c r="I155" s="5"/>
      <c r="J155" s="5"/>
      <c r="K155" s="17"/>
      <c r="L155" s="5"/>
      <c r="M155" s="5"/>
      <c r="N155" s="5"/>
      <c r="O155" s="17"/>
      <c r="P155" s="5"/>
      <c r="Q155" s="5"/>
      <c r="R155" s="5"/>
      <c r="S155" s="17"/>
    </row>
    <row r="156" spans="3:19" ht="15.75" x14ac:dyDescent="0.25">
      <c r="C156" s="4"/>
      <c r="D156" s="5"/>
      <c r="E156" s="5"/>
      <c r="F156" s="5"/>
      <c r="G156" s="17"/>
      <c r="H156" s="5"/>
      <c r="I156" s="5"/>
      <c r="J156" s="5"/>
      <c r="K156" s="17"/>
      <c r="L156" s="5"/>
      <c r="M156" s="5"/>
      <c r="N156" s="5"/>
      <c r="O156" s="17"/>
      <c r="P156" s="5"/>
      <c r="Q156" s="5"/>
      <c r="R156" s="5"/>
      <c r="S156" s="17"/>
    </row>
    <row r="157" spans="3:19" ht="15.75" x14ac:dyDescent="0.25">
      <c r="C157" s="4"/>
      <c r="D157" s="5"/>
      <c r="E157" s="5"/>
      <c r="F157" s="5"/>
      <c r="G157" s="17"/>
      <c r="H157" s="5"/>
      <c r="I157" s="5"/>
      <c r="J157" s="5"/>
      <c r="K157" s="17"/>
      <c r="L157" s="5"/>
      <c r="M157" s="5"/>
      <c r="N157" s="5"/>
      <c r="O157" s="17"/>
      <c r="P157" s="5"/>
      <c r="Q157" s="5"/>
      <c r="R157" s="5"/>
      <c r="S157" s="17"/>
    </row>
    <row r="158" spans="3:19" ht="15.75" x14ac:dyDescent="0.25">
      <c r="C158" s="4"/>
      <c r="D158" s="5"/>
      <c r="E158" s="5"/>
      <c r="F158" s="5"/>
      <c r="G158" s="17"/>
      <c r="H158" s="5"/>
      <c r="I158" s="5"/>
      <c r="J158" s="5"/>
      <c r="K158" s="17"/>
      <c r="L158" s="5"/>
      <c r="M158" s="5"/>
      <c r="N158" s="5"/>
      <c r="O158" s="17"/>
      <c r="P158" s="5"/>
      <c r="Q158" s="5"/>
      <c r="R158" s="5"/>
      <c r="S158" s="17"/>
    </row>
    <row r="159" spans="3:19" ht="15.75" x14ac:dyDescent="0.25">
      <c r="C159" s="4"/>
      <c r="D159" s="5"/>
      <c r="E159" s="5"/>
      <c r="F159" s="5"/>
      <c r="G159" s="17"/>
      <c r="H159" s="5"/>
      <c r="I159" s="5"/>
      <c r="J159" s="5"/>
      <c r="K159" s="17"/>
      <c r="L159" s="5"/>
      <c r="M159" s="5"/>
      <c r="N159" s="5"/>
      <c r="O159" s="17"/>
      <c r="P159" s="5"/>
      <c r="Q159" s="5"/>
      <c r="R159" s="5"/>
      <c r="S159" s="17"/>
    </row>
    <row r="160" spans="3:19" ht="15.75" x14ac:dyDescent="0.25">
      <c r="C160" s="4"/>
      <c r="D160" s="5"/>
      <c r="E160" s="5"/>
      <c r="F160" s="5"/>
      <c r="G160" s="17"/>
      <c r="H160" s="5"/>
      <c r="I160" s="5"/>
      <c r="J160" s="5"/>
      <c r="K160" s="17"/>
      <c r="L160" s="5"/>
      <c r="M160" s="5"/>
      <c r="N160" s="5"/>
      <c r="O160" s="17"/>
      <c r="P160" s="5"/>
      <c r="Q160" s="5"/>
      <c r="R160" s="5"/>
      <c r="S160" s="17"/>
    </row>
    <row r="161" spans="3:19" ht="15.75" x14ac:dyDescent="0.25">
      <c r="C161" s="4"/>
      <c r="D161" s="5"/>
      <c r="E161" s="5"/>
      <c r="F161" s="5"/>
      <c r="G161" s="17"/>
      <c r="H161" s="5"/>
      <c r="I161" s="5"/>
      <c r="J161" s="5"/>
      <c r="K161" s="17"/>
      <c r="L161" s="5"/>
      <c r="M161" s="5"/>
      <c r="N161" s="5"/>
      <c r="O161" s="17"/>
      <c r="P161" s="5"/>
      <c r="Q161" s="5"/>
      <c r="R161" s="5"/>
      <c r="S161" s="17"/>
    </row>
    <row r="162" spans="3:19" ht="15.75" x14ac:dyDescent="0.25">
      <c r="C162" s="4"/>
      <c r="D162" s="5"/>
      <c r="E162" s="5"/>
      <c r="F162" s="5"/>
      <c r="G162" s="17"/>
      <c r="H162" s="5"/>
      <c r="I162" s="5"/>
      <c r="J162" s="5"/>
      <c r="K162" s="17"/>
      <c r="L162" s="5"/>
      <c r="M162" s="5"/>
      <c r="N162" s="5"/>
      <c r="O162" s="17"/>
      <c r="P162" s="5"/>
      <c r="Q162" s="5"/>
      <c r="R162" s="5"/>
      <c r="S162" s="17"/>
    </row>
    <row r="163" spans="3:19" ht="15.75" x14ac:dyDescent="0.25">
      <c r="C163" s="4"/>
      <c r="D163" s="5"/>
      <c r="E163" s="5"/>
      <c r="F163" s="5"/>
      <c r="G163" s="17"/>
      <c r="H163" s="5"/>
      <c r="I163" s="5"/>
      <c r="J163" s="5"/>
      <c r="K163" s="17"/>
      <c r="L163" s="5"/>
      <c r="M163" s="5"/>
      <c r="N163" s="5"/>
      <c r="O163" s="17"/>
      <c r="P163" s="5"/>
      <c r="Q163" s="5"/>
      <c r="R163" s="5"/>
      <c r="S163" s="17"/>
    </row>
    <row r="164" spans="3:19" ht="15.75" x14ac:dyDescent="0.25">
      <c r="C164" s="4"/>
      <c r="D164" s="5"/>
      <c r="E164" s="5"/>
      <c r="F164" s="5"/>
      <c r="G164" s="17"/>
      <c r="H164" s="5"/>
      <c r="I164" s="5"/>
      <c r="J164" s="5"/>
      <c r="K164" s="17"/>
      <c r="L164" s="5"/>
      <c r="M164" s="5"/>
      <c r="N164" s="5"/>
      <c r="O164" s="17"/>
      <c r="P164" s="5"/>
      <c r="Q164" s="5"/>
      <c r="R164" s="5"/>
      <c r="S164" s="17"/>
    </row>
    <row r="165" spans="3:19" ht="15.75" x14ac:dyDescent="0.25">
      <c r="C165" s="4"/>
      <c r="D165" s="5"/>
      <c r="E165" s="5"/>
      <c r="F165" s="5"/>
      <c r="G165" s="17"/>
      <c r="H165" s="5"/>
      <c r="I165" s="5"/>
      <c r="J165" s="5"/>
      <c r="K165" s="17"/>
      <c r="L165" s="5"/>
      <c r="M165" s="5"/>
      <c r="N165" s="5"/>
      <c r="O165" s="17"/>
      <c r="P165" s="5"/>
      <c r="Q165" s="5"/>
      <c r="R165" s="5"/>
      <c r="S165" s="17"/>
    </row>
    <row r="166" spans="3:19" ht="15.75" x14ac:dyDescent="0.25">
      <c r="C166" s="4"/>
      <c r="D166" s="5"/>
      <c r="E166" s="5"/>
      <c r="F166" s="5"/>
      <c r="G166" s="17"/>
      <c r="H166" s="5"/>
      <c r="I166" s="5"/>
      <c r="J166" s="5"/>
      <c r="K166" s="17"/>
      <c r="L166" s="5"/>
      <c r="M166" s="5"/>
      <c r="N166" s="5"/>
      <c r="O166" s="17"/>
      <c r="P166" s="5"/>
      <c r="Q166" s="5"/>
      <c r="R166" s="5"/>
      <c r="S166" s="17"/>
    </row>
    <row r="167" spans="3:19" ht="15.75" x14ac:dyDescent="0.25">
      <c r="C167" s="4"/>
      <c r="D167" s="5"/>
      <c r="E167" s="5"/>
      <c r="F167" s="5"/>
      <c r="G167" s="17"/>
      <c r="H167" s="5"/>
      <c r="I167" s="5"/>
      <c r="J167" s="5"/>
      <c r="K167" s="17"/>
      <c r="L167" s="5"/>
      <c r="M167" s="5"/>
      <c r="N167" s="5"/>
      <c r="O167" s="17"/>
      <c r="P167" s="5"/>
      <c r="Q167" s="5"/>
      <c r="R167" s="5"/>
      <c r="S167" s="17"/>
    </row>
    <row r="168" spans="3:19" ht="15.75" x14ac:dyDescent="0.25">
      <c r="C168" s="4"/>
      <c r="D168" s="5"/>
      <c r="E168" s="5"/>
      <c r="F168" s="5"/>
      <c r="G168" s="17"/>
      <c r="H168" s="5"/>
      <c r="I168" s="5"/>
      <c r="J168" s="5"/>
      <c r="K168" s="17"/>
      <c r="L168" s="5"/>
      <c r="M168" s="5"/>
      <c r="N168" s="5"/>
      <c r="O168" s="17"/>
      <c r="P168" s="5"/>
      <c r="Q168" s="5"/>
      <c r="R168" s="5"/>
      <c r="S168" s="17"/>
    </row>
    <row r="169" spans="3:19" ht="15.75" x14ac:dyDescent="0.25">
      <c r="C169" s="4"/>
      <c r="D169" s="5"/>
      <c r="E169" s="5"/>
      <c r="F169" s="5"/>
      <c r="G169" s="17"/>
      <c r="H169" s="5"/>
      <c r="I169" s="5"/>
      <c r="J169" s="5"/>
      <c r="K169" s="17"/>
      <c r="L169" s="5"/>
      <c r="M169" s="5"/>
      <c r="N169" s="5"/>
      <c r="O169" s="17"/>
      <c r="P169" s="5"/>
      <c r="Q169" s="5"/>
      <c r="R169" s="5"/>
      <c r="S169" s="17"/>
    </row>
    <row r="170" spans="3:19" ht="15.75" x14ac:dyDescent="0.25">
      <c r="C170" s="4"/>
      <c r="D170" s="5"/>
      <c r="E170" s="5"/>
      <c r="F170" s="5"/>
      <c r="G170" s="17"/>
      <c r="H170" s="5"/>
      <c r="I170" s="5"/>
      <c r="J170" s="5"/>
      <c r="K170" s="17"/>
      <c r="L170" s="5"/>
      <c r="M170" s="5"/>
      <c r="N170" s="5"/>
      <c r="O170" s="17"/>
      <c r="P170" s="5"/>
      <c r="Q170" s="5"/>
      <c r="R170" s="5"/>
      <c r="S170" s="17"/>
    </row>
    <row r="171" spans="3:19" ht="15.75" x14ac:dyDescent="0.25">
      <c r="C171" s="4"/>
      <c r="D171" s="5"/>
      <c r="E171" s="5"/>
      <c r="F171" s="5"/>
      <c r="G171" s="17"/>
      <c r="H171" s="5"/>
      <c r="I171" s="5"/>
      <c r="J171" s="5"/>
      <c r="K171" s="17"/>
      <c r="L171" s="5"/>
      <c r="M171" s="5"/>
      <c r="N171" s="5"/>
      <c r="O171" s="17"/>
      <c r="P171" s="5"/>
      <c r="Q171" s="5"/>
      <c r="R171" s="5"/>
      <c r="S171" s="17"/>
    </row>
    <row r="172" spans="3:19" ht="15.75" x14ac:dyDescent="0.25">
      <c r="C172" s="4"/>
      <c r="D172" s="5"/>
      <c r="E172" s="5"/>
      <c r="F172" s="5"/>
      <c r="G172" s="17"/>
      <c r="H172" s="5"/>
      <c r="I172" s="5"/>
      <c r="J172" s="5"/>
      <c r="K172" s="17"/>
      <c r="L172" s="5"/>
      <c r="M172" s="5"/>
      <c r="N172" s="5"/>
      <c r="O172" s="17"/>
      <c r="P172" s="5"/>
      <c r="Q172" s="5"/>
      <c r="R172" s="5"/>
      <c r="S172" s="17"/>
    </row>
    <row r="173" spans="3:19" ht="15.75" x14ac:dyDescent="0.25">
      <c r="C173" s="4"/>
      <c r="D173" s="5"/>
      <c r="E173" s="5"/>
      <c r="F173" s="5"/>
      <c r="G173" s="17"/>
      <c r="H173" s="5"/>
      <c r="I173" s="5"/>
      <c r="J173" s="5"/>
      <c r="K173" s="17"/>
      <c r="L173" s="5"/>
      <c r="M173" s="5"/>
      <c r="N173" s="5"/>
      <c r="O173" s="17"/>
      <c r="P173" s="5"/>
      <c r="Q173" s="5"/>
      <c r="R173" s="5"/>
      <c r="S173" s="17"/>
    </row>
    <row r="174" spans="3:19" ht="15.75" x14ac:dyDescent="0.25">
      <c r="C174" s="4"/>
      <c r="D174" s="5"/>
      <c r="E174" s="5"/>
      <c r="F174" s="5"/>
      <c r="G174" s="17"/>
      <c r="H174" s="5"/>
      <c r="I174" s="5"/>
      <c r="J174" s="5"/>
      <c r="K174" s="17"/>
      <c r="L174" s="5"/>
      <c r="M174" s="5"/>
      <c r="N174" s="5"/>
      <c r="O174" s="17"/>
      <c r="P174" s="5"/>
      <c r="Q174" s="5"/>
      <c r="R174" s="5"/>
      <c r="S174" s="17"/>
    </row>
    <row r="175" spans="3:19" ht="15.75" x14ac:dyDescent="0.25">
      <c r="C175" s="4"/>
      <c r="D175" s="5"/>
      <c r="E175" s="5"/>
      <c r="F175" s="5"/>
      <c r="G175" s="17"/>
      <c r="H175" s="5"/>
      <c r="I175" s="5"/>
      <c r="J175" s="5"/>
      <c r="K175" s="17"/>
      <c r="L175" s="5"/>
      <c r="M175" s="5"/>
      <c r="N175" s="5"/>
      <c r="O175" s="17"/>
      <c r="P175" s="5"/>
      <c r="Q175" s="5"/>
      <c r="R175" s="5"/>
      <c r="S175" s="17"/>
    </row>
    <row r="176" spans="3:19" ht="15.75" x14ac:dyDescent="0.25">
      <c r="C176" s="4"/>
      <c r="D176" s="5"/>
      <c r="E176" s="5"/>
      <c r="F176" s="5"/>
      <c r="G176" s="17"/>
      <c r="H176" s="5"/>
      <c r="I176" s="5"/>
      <c r="J176" s="5"/>
      <c r="K176" s="17"/>
      <c r="L176" s="5"/>
      <c r="M176" s="5"/>
      <c r="N176" s="5"/>
      <c r="O176" s="17"/>
      <c r="P176" s="5"/>
      <c r="Q176" s="5"/>
      <c r="R176" s="5"/>
      <c r="S176" s="17"/>
    </row>
    <row r="177" spans="3:19" ht="15.75" x14ac:dyDescent="0.25">
      <c r="C177" s="4"/>
      <c r="D177" s="5"/>
      <c r="E177" s="5"/>
      <c r="F177" s="5"/>
      <c r="G177" s="17"/>
      <c r="H177" s="5"/>
      <c r="I177" s="5"/>
      <c r="J177" s="5"/>
      <c r="K177" s="17"/>
      <c r="L177" s="5"/>
      <c r="M177" s="5"/>
      <c r="N177" s="5"/>
      <c r="O177" s="17"/>
      <c r="P177" s="5"/>
      <c r="Q177" s="5"/>
      <c r="R177" s="5"/>
      <c r="S177" s="17"/>
    </row>
    <row r="178" spans="3:19" ht="15.75" x14ac:dyDescent="0.25">
      <c r="C178" s="4"/>
      <c r="D178" s="5"/>
      <c r="E178" s="5"/>
      <c r="F178" s="5"/>
      <c r="G178" s="17"/>
      <c r="H178" s="5"/>
      <c r="I178" s="5"/>
      <c r="J178" s="5"/>
      <c r="K178" s="17"/>
      <c r="L178" s="5"/>
      <c r="M178" s="5"/>
      <c r="N178" s="5"/>
      <c r="O178" s="17"/>
      <c r="P178" s="5"/>
      <c r="Q178" s="5"/>
      <c r="R178" s="5"/>
      <c r="S178" s="17"/>
    </row>
    <row r="179" spans="3:19" ht="15.75" x14ac:dyDescent="0.25">
      <c r="C179" s="4"/>
      <c r="D179" s="5"/>
      <c r="E179" s="5"/>
      <c r="F179" s="5"/>
      <c r="G179" s="17"/>
      <c r="H179" s="5"/>
      <c r="I179" s="5"/>
      <c r="J179" s="5"/>
      <c r="K179" s="17"/>
      <c r="L179" s="5"/>
      <c r="M179" s="5"/>
      <c r="N179" s="5"/>
      <c r="O179" s="17"/>
      <c r="P179" s="5"/>
      <c r="Q179" s="5"/>
      <c r="R179" s="5"/>
      <c r="S179" s="17"/>
    </row>
    <row r="180" spans="3:19" ht="15.75" x14ac:dyDescent="0.25">
      <c r="C180" s="4"/>
      <c r="D180" s="5"/>
      <c r="E180" s="5"/>
      <c r="F180" s="5"/>
      <c r="G180" s="17"/>
      <c r="H180" s="5"/>
      <c r="I180" s="5"/>
      <c r="J180" s="5"/>
      <c r="K180" s="17"/>
      <c r="L180" s="5"/>
      <c r="M180" s="5"/>
      <c r="N180" s="5"/>
      <c r="O180" s="17"/>
      <c r="P180" s="5"/>
      <c r="Q180" s="5"/>
      <c r="R180" s="5"/>
      <c r="S180" s="17"/>
    </row>
    <row r="181" spans="3:19" ht="15.75" x14ac:dyDescent="0.25">
      <c r="C181" s="4"/>
      <c r="D181" s="5"/>
      <c r="E181" s="5"/>
      <c r="F181" s="5"/>
      <c r="G181" s="17"/>
      <c r="H181" s="5"/>
      <c r="I181" s="5"/>
      <c r="J181" s="5"/>
      <c r="K181" s="17"/>
      <c r="L181" s="5"/>
      <c r="M181" s="5"/>
      <c r="N181" s="5"/>
      <c r="O181" s="17"/>
      <c r="P181" s="5"/>
      <c r="Q181" s="5"/>
      <c r="R181" s="5"/>
      <c r="S181" s="17"/>
    </row>
    <row r="182" spans="3:19" ht="15.75" x14ac:dyDescent="0.25">
      <c r="C182" s="4"/>
      <c r="D182" s="5"/>
      <c r="E182" s="5"/>
      <c r="F182" s="5"/>
      <c r="G182" s="17"/>
      <c r="H182" s="5"/>
      <c r="I182" s="5"/>
      <c r="J182" s="5"/>
      <c r="K182" s="17"/>
      <c r="L182" s="5"/>
      <c r="M182" s="5"/>
      <c r="N182" s="5"/>
      <c r="O182" s="17"/>
      <c r="P182" s="5"/>
      <c r="Q182" s="5"/>
      <c r="R182" s="5"/>
      <c r="S182" s="17"/>
    </row>
    <row r="183" spans="3:19" ht="15.75" x14ac:dyDescent="0.25">
      <c r="C183" s="4"/>
      <c r="D183" s="5"/>
      <c r="E183" s="5"/>
      <c r="F183" s="5"/>
      <c r="G183" s="17"/>
      <c r="H183" s="5"/>
      <c r="I183" s="5"/>
      <c r="J183" s="5"/>
      <c r="K183" s="17"/>
      <c r="L183" s="5"/>
      <c r="M183" s="5"/>
      <c r="N183" s="5"/>
      <c r="O183" s="17"/>
      <c r="P183" s="5"/>
      <c r="Q183" s="5"/>
      <c r="R183" s="5"/>
      <c r="S183" s="17"/>
    </row>
    <row r="184" spans="3:19" ht="15.75" x14ac:dyDescent="0.25">
      <c r="C184" s="4"/>
      <c r="D184" s="5"/>
      <c r="E184" s="5"/>
      <c r="F184" s="5"/>
      <c r="G184" s="17"/>
      <c r="H184" s="5"/>
      <c r="I184" s="5"/>
      <c r="J184" s="5"/>
      <c r="K184" s="17"/>
      <c r="L184" s="5"/>
      <c r="M184" s="5"/>
      <c r="N184" s="5"/>
      <c r="O184" s="17"/>
      <c r="P184" s="5"/>
      <c r="Q184" s="5"/>
      <c r="R184" s="5"/>
      <c r="S184" s="17"/>
    </row>
    <row r="185" spans="3:19" ht="15.75" x14ac:dyDescent="0.25">
      <c r="C185" s="4"/>
      <c r="D185" s="5"/>
      <c r="E185" s="5"/>
      <c r="F185" s="5"/>
      <c r="G185" s="17"/>
      <c r="H185" s="5"/>
      <c r="I185" s="5"/>
      <c r="J185" s="5"/>
      <c r="K185" s="17"/>
      <c r="L185" s="5"/>
      <c r="M185" s="5"/>
      <c r="N185" s="5"/>
      <c r="O185" s="17"/>
      <c r="P185" s="5"/>
      <c r="Q185" s="5"/>
      <c r="R185" s="5"/>
      <c r="S185" s="17"/>
    </row>
    <row r="186" spans="3:19" ht="15.75" x14ac:dyDescent="0.25">
      <c r="C186" s="4"/>
      <c r="D186" s="5"/>
      <c r="E186" s="5"/>
      <c r="F186" s="5"/>
      <c r="G186" s="17"/>
      <c r="H186" s="5"/>
      <c r="I186" s="5"/>
      <c r="J186" s="5"/>
      <c r="K186" s="17"/>
      <c r="L186" s="5"/>
      <c r="M186" s="5"/>
      <c r="N186" s="5"/>
      <c r="O186" s="17"/>
      <c r="P186" s="5"/>
      <c r="Q186" s="5"/>
      <c r="R186" s="5"/>
      <c r="S186" s="17"/>
    </row>
    <row r="187" spans="3:19" ht="15.75" x14ac:dyDescent="0.25">
      <c r="C187" s="4"/>
      <c r="D187" s="5"/>
      <c r="E187" s="5"/>
      <c r="F187" s="5"/>
      <c r="G187" s="17"/>
      <c r="H187" s="5"/>
      <c r="I187" s="5"/>
      <c r="J187" s="5"/>
      <c r="K187" s="17"/>
      <c r="L187" s="5"/>
      <c r="M187" s="5"/>
      <c r="N187" s="5"/>
      <c r="O187" s="17"/>
      <c r="P187" s="5"/>
      <c r="Q187" s="5"/>
      <c r="R187" s="5"/>
      <c r="S187" s="17"/>
    </row>
    <row r="188" spans="3:19" ht="15.75" x14ac:dyDescent="0.25">
      <c r="C188" s="4"/>
      <c r="D188" s="5"/>
      <c r="E188" s="5"/>
      <c r="F188" s="5"/>
      <c r="G188" s="17"/>
      <c r="H188" s="5"/>
      <c r="I188" s="5"/>
      <c r="J188" s="5"/>
      <c r="K188" s="17"/>
      <c r="L188" s="5"/>
      <c r="M188" s="5"/>
      <c r="N188" s="5"/>
      <c r="O188" s="17"/>
      <c r="P188" s="5"/>
      <c r="Q188" s="5"/>
      <c r="R188" s="5"/>
      <c r="S188" s="17"/>
    </row>
    <row r="189" spans="3:19" ht="15.75" x14ac:dyDescent="0.25">
      <c r="C189" s="4"/>
      <c r="D189" s="5"/>
      <c r="E189" s="5"/>
      <c r="F189" s="5"/>
      <c r="G189" s="17"/>
      <c r="H189" s="5"/>
      <c r="I189" s="5"/>
      <c r="J189" s="5"/>
      <c r="K189" s="17"/>
      <c r="L189" s="5"/>
      <c r="M189" s="5"/>
      <c r="N189" s="5"/>
      <c r="O189" s="17"/>
      <c r="P189" s="5"/>
      <c r="Q189" s="5"/>
      <c r="R189" s="5"/>
      <c r="S189" s="17"/>
    </row>
    <row r="190" spans="3:19" ht="15.75" x14ac:dyDescent="0.25">
      <c r="C190" s="4"/>
      <c r="D190" s="5"/>
      <c r="E190" s="5"/>
      <c r="F190" s="5"/>
      <c r="G190" s="17"/>
      <c r="H190" s="5"/>
      <c r="I190" s="5"/>
      <c r="J190" s="5"/>
      <c r="K190" s="17"/>
      <c r="L190" s="5"/>
      <c r="M190" s="5"/>
      <c r="N190" s="5"/>
      <c r="O190" s="17"/>
      <c r="P190" s="5"/>
      <c r="Q190" s="5"/>
      <c r="R190" s="5"/>
      <c r="S190" s="17"/>
    </row>
    <row r="191" spans="3:19" ht="15.75" x14ac:dyDescent="0.25">
      <c r="C191" s="4"/>
      <c r="D191" s="5"/>
      <c r="E191" s="5"/>
      <c r="F191" s="5"/>
      <c r="G191" s="17"/>
      <c r="H191" s="5"/>
      <c r="I191" s="5"/>
      <c r="J191" s="5"/>
      <c r="K191" s="17"/>
      <c r="L191" s="5"/>
      <c r="M191" s="5"/>
      <c r="N191" s="5"/>
      <c r="O191" s="17"/>
      <c r="P191" s="5"/>
      <c r="Q191" s="5"/>
      <c r="R191" s="5"/>
      <c r="S191" s="17"/>
    </row>
    <row r="192" spans="3:19" ht="15.75" x14ac:dyDescent="0.25">
      <c r="C192" s="4"/>
      <c r="D192" s="5"/>
      <c r="E192" s="5"/>
      <c r="F192" s="5"/>
      <c r="G192" s="17"/>
      <c r="H192" s="5"/>
      <c r="I192" s="5"/>
      <c r="J192" s="5"/>
      <c r="K192" s="17"/>
      <c r="L192" s="5"/>
      <c r="M192" s="5"/>
      <c r="N192" s="5"/>
      <c r="O192" s="17"/>
      <c r="P192" s="5"/>
      <c r="Q192" s="5"/>
      <c r="R192" s="5"/>
      <c r="S192" s="17"/>
    </row>
    <row r="193" spans="3:19" ht="15.75" x14ac:dyDescent="0.25">
      <c r="C193" s="4"/>
      <c r="D193" s="5"/>
      <c r="E193" s="5"/>
      <c r="F193" s="5"/>
      <c r="G193" s="17"/>
      <c r="H193" s="5"/>
      <c r="I193" s="5"/>
      <c r="J193" s="5"/>
      <c r="K193" s="17"/>
      <c r="L193" s="5"/>
      <c r="M193" s="5"/>
      <c r="N193" s="5"/>
      <c r="O193" s="17"/>
      <c r="P193" s="5"/>
      <c r="Q193" s="5"/>
      <c r="R193" s="5"/>
      <c r="S193" s="17"/>
    </row>
    <row r="194" spans="3:19" ht="15.75" x14ac:dyDescent="0.25">
      <c r="C194" s="4"/>
      <c r="D194" s="5"/>
      <c r="E194" s="5"/>
      <c r="F194" s="5"/>
      <c r="G194" s="17"/>
      <c r="H194" s="5"/>
      <c r="I194" s="5"/>
      <c r="J194" s="5"/>
      <c r="K194" s="17"/>
      <c r="L194" s="5"/>
      <c r="M194" s="5"/>
      <c r="N194" s="5"/>
      <c r="O194" s="17"/>
      <c r="P194" s="5"/>
      <c r="Q194" s="5"/>
      <c r="R194" s="5"/>
      <c r="S194" s="17"/>
    </row>
    <row r="195" spans="3:19" ht="15.75" x14ac:dyDescent="0.25">
      <c r="C195" s="4"/>
      <c r="D195" s="5"/>
      <c r="E195" s="5"/>
      <c r="F195" s="5"/>
      <c r="G195" s="17"/>
      <c r="H195" s="5"/>
      <c r="I195" s="5"/>
      <c r="J195" s="5"/>
      <c r="K195" s="17"/>
      <c r="L195" s="5"/>
      <c r="M195" s="5"/>
      <c r="N195" s="5"/>
      <c r="O195" s="17"/>
      <c r="P195" s="5"/>
      <c r="Q195" s="5"/>
      <c r="R195" s="5"/>
      <c r="S195" s="17"/>
    </row>
    <row r="196" spans="3:19" ht="15.75" x14ac:dyDescent="0.25">
      <c r="C196" s="4"/>
      <c r="D196" s="5"/>
      <c r="E196" s="5"/>
      <c r="F196" s="5"/>
      <c r="G196" s="17"/>
      <c r="H196" s="5"/>
      <c r="I196" s="5"/>
      <c r="J196" s="5"/>
      <c r="K196" s="17"/>
      <c r="L196" s="5"/>
      <c r="M196" s="5"/>
      <c r="N196" s="5"/>
      <c r="O196" s="17"/>
      <c r="P196" s="5"/>
      <c r="Q196" s="5"/>
      <c r="R196" s="5"/>
      <c r="S196" s="17"/>
    </row>
    <row r="197" spans="3:19" ht="15.75" x14ac:dyDescent="0.25">
      <c r="C197" s="4"/>
      <c r="D197" s="5"/>
      <c r="E197" s="5"/>
      <c r="F197" s="5"/>
      <c r="G197" s="17"/>
      <c r="H197" s="5"/>
      <c r="I197" s="5"/>
      <c r="J197" s="5"/>
      <c r="K197" s="17"/>
      <c r="L197" s="5"/>
      <c r="M197" s="5"/>
      <c r="N197" s="5"/>
      <c r="O197" s="17"/>
      <c r="P197" s="5"/>
      <c r="Q197" s="5"/>
      <c r="R197" s="5"/>
      <c r="S197" s="17"/>
    </row>
    <row r="198" spans="3:19" ht="15.75" x14ac:dyDescent="0.25">
      <c r="C198" s="4"/>
      <c r="D198" s="5"/>
      <c r="E198" s="5"/>
      <c r="F198" s="5"/>
      <c r="G198" s="17"/>
      <c r="H198" s="5"/>
      <c r="I198" s="5"/>
      <c r="J198" s="5"/>
      <c r="K198" s="17"/>
      <c r="L198" s="5"/>
      <c r="M198" s="5"/>
      <c r="N198" s="5"/>
      <c r="O198" s="17"/>
      <c r="P198" s="5"/>
      <c r="Q198" s="5"/>
      <c r="R198" s="5"/>
      <c r="S198" s="17"/>
    </row>
    <row r="199" spans="3:19" ht="15.75" x14ac:dyDescent="0.25">
      <c r="C199" s="4"/>
      <c r="D199" s="5"/>
      <c r="E199" s="5"/>
      <c r="F199" s="5"/>
      <c r="G199" s="17"/>
      <c r="H199" s="5"/>
      <c r="I199" s="5"/>
      <c r="J199" s="5"/>
      <c r="K199" s="17"/>
      <c r="L199" s="5"/>
      <c r="M199" s="5"/>
      <c r="N199" s="5"/>
      <c r="O199" s="17"/>
      <c r="P199" s="5"/>
      <c r="Q199" s="5"/>
      <c r="R199" s="5"/>
      <c r="S199" s="17"/>
    </row>
    <row r="200" spans="3:19" ht="15.75" x14ac:dyDescent="0.25">
      <c r="C200" s="4"/>
      <c r="D200" s="5"/>
      <c r="E200" s="5"/>
      <c r="F200" s="5"/>
      <c r="G200" s="17"/>
      <c r="H200" s="5"/>
      <c r="I200" s="5"/>
      <c r="J200" s="5"/>
      <c r="K200" s="17"/>
      <c r="L200" s="5"/>
      <c r="M200" s="5"/>
      <c r="N200" s="5"/>
      <c r="O200" s="17"/>
      <c r="P200" s="5"/>
      <c r="Q200" s="5"/>
      <c r="R200" s="5"/>
      <c r="S200" s="17"/>
    </row>
    <row r="201" spans="3:19" ht="15.75" x14ac:dyDescent="0.25">
      <c r="C201" s="4"/>
      <c r="D201" s="5"/>
      <c r="E201" s="5"/>
      <c r="F201" s="5"/>
      <c r="G201" s="17"/>
      <c r="H201" s="5"/>
      <c r="I201" s="5"/>
      <c r="J201" s="5"/>
      <c r="K201" s="17"/>
      <c r="L201" s="5"/>
      <c r="M201" s="5"/>
      <c r="N201" s="5"/>
      <c r="O201" s="17"/>
      <c r="P201" s="5"/>
      <c r="Q201" s="5"/>
      <c r="R201" s="5"/>
      <c r="S201" s="17"/>
    </row>
    <row r="202" spans="3:19" ht="15.75" x14ac:dyDescent="0.25">
      <c r="C202" s="4"/>
      <c r="D202" s="5"/>
      <c r="E202" s="5"/>
      <c r="F202" s="5"/>
      <c r="G202" s="17"/>
      <c r="H202" s="5"/>
      <c r="I202" s="5"/>
      <c r="J202" s="5"/>
      <c r="K202" s="17"/>
      <c r="L202" s="5"/>
      <c r="M202" s="5"/>
      <c r="N202" s="5"/>
      <c r="O202" s="17"/>
      <c r="P202" s="5"/>
      <c r="Q202" s="5"/>
      <c r="R202" s="5"/>
      <c r="S202" s="17"/>
    </row>
    <row r="203" spans="3:19" ht="15.75" x14ac:dyDescent="0.25">
      <c r="C203" s="4"/>
      <c r="D203" s="5"/>
      <c r="E203" s="5"/>
      <c r="F203" s="5"/>
      <c r="G203" s="17"/>
      <c r="H203" s="5"/>
      <c r="I203" s="5"/>
      <c r="J203" s="5"/>
      <c r="K203" s="17"/>
      <c r="L203" s="5"/>
      <c r="M203" s="5"/>
      <c r="N203" s="5"/>
      <c r="O203" s="17"/>
      <c r="P203" s="5"/>
      <c r="Q203" s="5"/>
      <c r="R203" s="5"/>
      <c r="S203" s="17"/>
    </row>
    <row r="204" spans="3:19" ht="15.75" x14ac:dyDescent="0.25">
      <c r="C204" s="4"/>
      <c r="D204" s="5"/>
      <c r="E204" s="5"/>
      <c r="F204" s="5"/>
      <c r="G204" s="17"/>
      <c r="H204" s="5"/>
      <c r="I204" s="5"/>
      <c r="J204" s="5"/>
      <c r="K204" s="17"/>
      <c r="L204" s="5"/>
      <c r="M204" s="5"/>
      <c r="N204" s="5"/>
      <c r="O204" s="17"/>
      <c r="P204" s="5"/>
      <c r="Q204" s="5"/>
      <c r="R204" s="5"/>
      <c r="S204" s="17"/>
    </row>
    <row r="205" spans="3:19" ht="15.75" x14ac:dyDescent="0.25">
      <c r="C205" s="4"/>
      <c r="D205" s="5"/>
      <c r="E205" s="5"/>
      <c r="F205" s="5"/>
      <c r="G205" s="17"/>
      <c r="H205" s="5"/>
      <c r="I205" s="5"/>
      <c r="J205" s="5"/>
      <c r="K205" s="17"/>
      <c r="L205" s="5"/>
      <c r="M205" s="5"/>
      <c r="N205" s="5"/>
      <c r="O205" s="17"/>
      <c r="P205" s="5"/>
      <c r="Q205" s="5"/>
      <c r="R205" s="5"/>
      <c r="S205" s="17"/>
    </row>
    <row r="206" spans="3:19" ht="15.75" x14ac:dyDescent="0.25">
      <c r="C206" s="4"/>
      <c r="D206" s="5"/>
      <c r="E206" s="5"/>
      <c r="F206" s="5"/>
      <c r="G206" s="17"/>
      <c r="H206" s="5"/>
      <c r="I206" s="5"/>
      <c r="J206" s="5"/>
      <c r="K206" s="17"/>
      <c r="L206" s="5"/>
      <c r="M206" s="5"/>
      <c r="N206" s="5"/>
      <c r="O206" s="17"/>
      <c r="P206" s="5"/>
      <c r="Q206" s="5"/>
      <c r="R206" s="5"/>
      <c r="S206" s="17"/>
    </row>
    <row r="207" spans="3:19" ht="15.75" x14ac:dyDescent="0.25">
      <c r="C207" s="4"/>
      <c r="D207" s="5"/>
      <c r="E207" s="5"/>
      <c r="F207" s="5"/>
      <c r="G207" s="17"/>
      <c r="H207" s="5"/>
      <c r="I207" s="5"/>
      <c r="J207" s="5"/>
      <c r="K207" s="17"/>
      <c r="L207" s="5"/>
      <c r="M207" s="5"/>
      <c r="N207" s="5"/>
      <c r="O207" s="17"/>
      <c r="P207" s="5"/>
      <c r="Q207" s="5"/>
      <c r="R207" s="5"/>
      <c r="S207" s="17"/>
    </row>
    <row r="208" spans="3:19" ht="15.75" x14ac:dyDescent="0.25">
      <c r="C208" s="4"/>
      <c r="D208" s="5"/>
      <c r="E208" s="5"/>
      <c r="F208" s="5"/>
      <c r="G208" s="17"/>
      <c r="H208" s="5"/>
      <c r="I208" s="5"/>
      <c r="J208" s="5"/>
      <c r="K208" s="17"/>
      <c r="L208" s="5"/>
      <c r="M208" s="5"/>
      <c r="N208" s="5"/>
      <c r="O208" s="17"/>
      <c r="P208" s="5"/>
      <c r="Q208" s="5"/>
      <c r="R208" s="5"/>
      <c r="S208" s="17"/>
    </row>
    <row r="209" spans="3:19" ht="15.75" x14ac:dyDescent="0.25">
      <c r="C209" s="4"/>
      <c r="D209" s="5"/>
      <c r="E209" s="5"/>
      <c r="F209" s="5"/>
      <c r="G209" s="17"/>
      <c r="H209" s="5"/>
      <c r="I209" s="5"/>
      <c r="J209" s="5"/>
      <c r="K209" s="17"/>
      <c r="L209" s="5"/>
      <c r="M209" s="5"/>
      <c r="N209" s="5"/>
      <c r="O209" s="17"/>
      <c r="P209" s="5"/>
      <c r="Q209" s="5"/>
      <c r="R209" s="5"/>
      <c r="S209" s="17"/>
    </row>
    <row r="210" spans="3:19" ht="15.75" x14ac:dyDescent="0.25">
      <c r="C210" s="4"/>
      <c r="D210" s="5"/>
      <c r="E210" s="5"/>
      <c r="F210" s="5"/>
      <c r="G210" s="17"/>
      <c r="H210" s="5"/>
      <c r="I210" s="5"/>
      <c r="J210" s="5"/>
      <c r="K210" s="17"/>
      <c r="L210" s="5"/>
      <c r="M210" s="5"/>
      <c r="N210" s="5"/>
      <c r="O210" s="17"/>
      <c r="P210" s="5"/>
      <c r="Q210" s="5"/>
      <c r="R210" s="5"/>
      <c r="S210" s="17"/>
    </row>
    <row r="211" spans="3:19" ht="15.75" x14ac:dyDescent="0.25">
      <c r="C211" s="4"/>
      <c r="D211" s="5"/>
      <c r="E211" s="5"/>
      <c r="F211" s="5"/>
      <c r="G211" s="17"/>
      <c r="H211" s="5"/>
      <c r="I211" s="5"/>
      <c r="J211" s="5"/>
      <c r="K211" s="17"/>
      <c r="L211" s="5"/>
      <c r="M211" s="5"/>
      <c r="N211" s="5"/>
      <c r="O211" s="17"/>
      <c r="P211" s="5"/>
      <c r="Q211" s="5"/>
      <c r="R211" s="5"/>
      <c r="S211" s="17"/>
    </row>
    <row r="212" spans="3:19" ht="15.75" x14ac:dyDescent="0.25">
      <c r="C212" s="4"/>
      <c r="D212" s="5"/>
      <c r="E212" s="5"/>
      <c r="F212" s="5"/>
      <c r="G212" s="17"/>
      <c r="H212" s="5"/>
      <c r="I212" s="5"/>
      <c r="J212" s="5"/>
      <c r="K212" s="17"/>
      <c r="L212" s="5"/>
      <c r="M212" s="5"/>
      <c r="N212" s="5"/>
      <c r="O212" s="17"/>
      <c r="P212" s="5"/>
      <c r="Q212" s="5"/>
      <c r="R212" s="5"/>
      <c r="S212" s="17"/>
    </row>
    <row r="213" spans="3:19" ht="15.75" x14ac:dyDescent="0.25">
      <c r="C213" s="4"/>
      <c r="D213" s="5"/>
      <c r="E213" s="5"/>
      <c r="F213" s="5"/>
      <c r="G213" s="17"/>
      <c r="H213" s="5"/>
      <c r="I213" s="5"/>
      <c r="J213" s="5"/>
      <c r="K213" s="17"/>
      <c r="L213" s="5"/>
      <c r="M213" s="5"/>
      <c r="N213" s="5"/>
      <c r="O213" s="17"/>
      <c r="P213" s="5"/>
      <c r="Q213" s="5"/>
      <c r="R213" s="5"/>
      <c r="S213" s="17"/>
    </row>
    <row r="214" spans="3:19" ht="15.75" x14ac:dyDescent="0.25">
      <c r="C214" s="4"/>
      <c r="D214" s="5"/>
      <c r="E214" s="5"/>
      <c r="F214" s="5"/>
      <c r="G214" s="17"/>
      <c r="H214" s="5"/>
      <c r="I214" s="5"/>
      <c r="J214" s="5"/>
      <c r="K214" s="17"/>
      <c r="L214" s="5"/>
      <c r="M214" s="5"/>
      <c r="N214" s="5"/>
      <c r="O214" s="17"/>
      <c r="P214" s="5"/>
      <c r="Q214" s="5"/>
      <c r="R214" s="5"/>
      <c r="S214" s="17"/>
    </row>
    <row r="215" spans="3:19" ht="15.75" x14ac:dyDescent="0.25">
      <c r="C215" s="4"/>
      <c r="D215" s="5"/>
      <c r="E215" s="5"/>
      <c r="F215" s="5"/>
      <c r="G215" s="17"/>
      <c r="H215" s="5"/>
      <c r="I215" s="5"/>
      <c r="J215" s="5"/>
      <c r="K215" s="17"/>
      <c r="L215" s="5"/>
      <c r="M215" s="5"/>
      <c r="N215" s="5"/>
      <c r="O215" s="17"/>
      <c r="P215" s="5"/>
      <c r="Q215" s="5"/>
      <c r="R215" s="5"/>
      <c r="S215" s="17"/>
    </row>
    <row r="216" spans="3:19" ht="15.75" x14ac:dyDescent="0.25">
      <c r="C216" s="4"/>
      <c r="D216" s="5"/>
      <c r="E216" s="5"/>
      <c r="F216" s="5"/>
      <c r="G216" s="17"/>
      <c r="H216" s="5"/>
      <c r="I216" s="5"/>
      <c r="J216" s="5"/>
      <c r="K216" s="17"/>
      <c r="L216" s="5"/>
      <c r="M216" s="5"/>
      <c r="N216" s="5"/>
      <c r="O216" s="17"/>
      <c r="P216" s="5"/>
      <c r="Q216" s="5"/>
      <c r="R216" s="5"/>
      <c r="S216" s="17"/>
    </row>
    <row r="217" spans="3:19" ht="15.75" x14ac:dyDescent="0.25">
      <c r="C217" s="4"/>
      <c r="D217" s="5"/>
      <c r="E217" s="5"/>
      <c r="F217" s="5"/>
      <c r="G217" s="17"/>
      <c r="H217" s="5"/>
      <c r="I217" s="5"/>
      <c r="J217" s="5"/>
      <c r="K217" s="17"/>
      <c r="L217" s="5"/>
      <c r="M217" s="5"/>
      <c r="N217" s="5"/>
      <c r="O217" s="17"/>
      <c r="P217" s="5"/>
      <c r="Q217" s="5"/>
      <c r="R217" s="5"/>
      <c r="S217" s="17"/>
    </row>
    <row r="218" spans="3:19" ht="15.75" x14ac:dyDescent="0.25">
      <c r="C218" s="4"/>
      <c r="D218" s="5"/>
      <c r="E218" s="5"/>
      <c r="F218" s="5"/>
      <c r="G218" s="17"/>
      <c r="H218" s="5"/>
      <c r="I218" s="5"/>
      <c r="J218" s="5"/>
      <c r="K218" s="17"/>
      <c r="L218" s="5"/>
      <c r="M218" s="5"/>
      <c r="N218" s="5"/>
      <c r="O218" s="17"/>
      <c r="P218" s="5"/>
      <c r="Q218" s="5"/>
      <c r="R218" s="5"/>
      <c r="S218" s="17"/>
    </row>
    <row r="219" spans="3:19" ht="15.75" x14ac:dyDescent="0.25">
      <c r="C219" s="4"/>
      <c r="D219" s="5"/>
      <c r="E219" s="5"/>
      <c r="F219" s="5"/>
      <c r="G219" s="17"/>
      <c r="H219" s="5"/>
      <c r="I219" s="5"/>
      <c r="J219" s="5"/>
      <c r="K219" s="17"/>
      <c r="L219" s="5"/>
      <c r="M219" s="5"/>
      <c r="N219" s="5"/>
      <c r="O219" s="17"/>
      <c r="P219" s="5"/>
      <c r="Q219" s="5"/>
      <c r="R219" s="5"/>
      <c r="S219" s="17"/>
    </row>
    <row r="220" spans="3:19" ht="15.75" x14ac:dyDescent="0.25">
      <c r="C220" s="4"/>
      <c r="D220" s="5"/>
      <c r="E220" s="5"/>
      <c r="F220" s="5"/>
      <c r="G220" s="17"/>
      <c r="H220" s="5"/>
      <c r="I220" s="5"/>
      <c r="J220" s="5"/>
      <c r="K220" s="17"/>
      <c r="L220" s="5"/>
      <c r="M220" s="5"/>
      <c r="N220" s="5"/>
      <c r="O220" s="17"/>
      <c r="P220" s="5"/>
      <c r="Q220" s="5"/>
      <c r="R220" s="5"/>
      <c r="S220" s="17"/>
    </row>
    <row r="221" spans="3:19" ht="15.75" x14ac:dyDescent="0.25">
      <c r="C221" s="4"/>
      <c r="D221" s="5"/>
      <c r="E221" s="5"/>
      <c r="F221" s="5"/>
      <c r="G221" s="17"/>
      <c r="H221" s="5"/>
      <c r="I221" s="5"/>
      <c r="J221" s="5"/>
      <c r="K221" s="17"/>
      <c r="L221" s="5"/>
      <c r="M221" s="5"/>
      <c r="N221" s="5"/>
      <c r="O221" s="17"/>
      <c r="P221" s="5"/>
      <c r="Q221" s="5"/>
      <c r="R221" s="5"/>
      <c r="S221" s="17"/>
    </row>
    <row r="222" spans="3:19" ht="15.75" x14ac:dyDescent="0.25">
      <c r="C222" s="4"/>
      <c r="D222" s="5"/>
      <c r="E222" s="5"/>
      <c r="F222" s="5"/>
      <c r="G222" s="17"/>
      <c r="H222" s="5"/>
      <c r="I222" s="5"/>
      <c r="J222" s="5"/>
      <c r="K222" s="17"/>
      <c r="L222" s="5"/>
      <c r="M222" s="5"/>
      <c r="N222" s="5"/>
      <c r="O222" s="17"/>
      <c r="P222" s="5"/>
      <c r="Q222" s="5"/>
      <c r="R222" s="5"/>
      <c r="S222" s="17"/>
    </row>
    <row r="223" spans="3:19" ht="15.75" x14ac:dyDescent="0.25">
      <c r="C223" s="4"/>
      <c r="D223" s="5"/>
      <c r="E223" s="5"/>
      <c r="F223" s="5"/>
      <c r="G223" s="17"/>
      <c r="H223" s="5"/>
      <c r="I223" s="5"/>
      <c r="J223" s="5"/>
      <c r="K223" s="17"/>
      <c r="L223" s="5"/>
      <c r="M223" s="5"/>
      <c r="N223" s="5"/>
      <c r="O223" s="17"/>
      <c r="P223" s="5"/>
      <c r="Q223" s="5"/>
      <c r="R223" s="5"/>
      <c r="S223" s="17"/>
    </row>
    <row r="224" spans="3:19" ht="15.75" x14ac:dyDescent="0.25">
      <c r="C224" s="4"/>
      <c r="D224" s="5"/>
      <c r="E224" s="5"/>
      <c r="F224" s="5"/>
      <c r="G224" s="17"/>
      <c r="H224" s="5"/>
      <c r="I224" s="5"/>
      <c r="J224" s="5"/>
      <c r="K224" s="17"/>
      <c r="L224" s="5"/>
      <c r="M224" s="5"/>
      <c r="N224" s="5"/>
      <c r="O224" s="17"/>
      <c r="P224" s="5"/>
      <c r="Q224" s="5"/>
      <c r="R224" s="5"/>
      <c r="S224" s="17"/>
    </row>
    <row r="225" spans="3:19" ht="15.75" x14ac:dyDescent="0.25">
      <c r="C225" s="4"/>
      <c r="D225" s="5"/>
      <c r="E225" s="5"/>
      <c r="F225" s="5"/>
      <c r="G225" s="17"/>
      <c r="H225" s="5"/>
      <c r="I225" s="5"/>
      <c r="J225" s="5"/>
      <c r="K225" s="17"/>
      <c r="L225" s="5"/>
      <c r="M225" s="5"/>
      <c r="N225" s="5"/>
      <c r="O225" s="17"/>
      <c r="P225" s="5"/>
      <c r="Q225" s="5"/>
      <c r="R225" s="5"/>
      <c r="S225" s="17"/>
    </row>
    <row r="226" spans="3:19" ht="15.75" x14ac:dyDescent="0.25">
      <c r="C226" s="4"/>
      <c r="D226" s="5"/>
      <c r="E226" s="5"/>
      <c r="F226" s="5"/>
      <c r="G226" s="17"/>
      <c r="H226" s="5"/>
      <c r="I226" s="5"/>
      <c r="J226" s="5"/>
      <c r="K226" s="17"/>
      <c r="L226" s="5"/>
      <c r="M226" s="5"/>
      <c r="N226" s="5"/>
      <c r="O226" s="17"/>
      <c r="P226" s="5"/>
      <c r="Q226" s="5"/>
      <c r="R226" s="5"/>
      <c r="S226" s="17"/>
    </row>
    <row r="227" spans="3:19" ht="15.75" x14ac:dyDescent="0.25">
      <c r="C227" s="4"/>
      <c r="D227" s="5"/>
      <c r="E227" s="5"/>
      <c r="F227" s="5"/>
      <c r="G227" s="17"/>
      <c r="H227" s="5"/>
      <c r="I227" s="5"/>
      <c r="J227" s="5"/>
      <c r="K227" s="17"/>
      <c r="L227" s="5"/>
      <c r="M227" s="5"/>
      <c r="N227" s="5"/>
      <c r="O227" s="17"/>
      <c r="P227" s="5"/>
      <c r="Q227" s="5"/>
      <c r="R227" s="5"/>
      <c r="S227" s="17"/>
    </row>
    <row r="228" spans="3:19" ht="15.75" x14ac:dyDescent="0.25">
      <c r="C228" s="4"/>
      <c r="D228" s="5"/>
      <c r="E228" s="5"/>
      <c r="F228" s="5"/>
      <c r="G228" s="17"/>
      <c r="H228" s="5"/>
      <c r="I228" s="5"/>
      <c r="J228" s="5"/>
      <c r="K228" s="17"/>
      <c r="L228" s="5"/>
      <c r="M228" s="5"/>
      <c r="N228" s="5"/>
      <c r="O228" s="17"/>
      <c r="P228" s="5"/>
      <c r="Q228" s="5"/>
      <c r="R228" s="5"/>
      <c r="S228" s="17"/>
    </row>
    <row r="229" spans="3:19" ht="15.75" x14ac:dyDescent="0.25">
      <c r="C229" s="4"/>
      <c r="D229" s="5"/>
      <c r="E229" s="5"/>
      <c r="F229" s="5"/>
      <c r="G229" s="17"/>
      <c r="H229" s="5"/>
      <c r="I229" s="5"/>
      <c r="J229" s="5"/>
      <c r="K229" s="17"/>
      <c r="L229" s="5"/>
      <c r="M229" s="5"/>
      <c r="N229" s="5"/>
      <c r="O229" s="17"/>
      <c r="P229" s="5"/>
      <c r="Q229" s="5"/>
      <c r="R229" s="5"/>
      <c r="S229" s="17"/>
    </row>
    <row r="230" spans="3:19" ht="15.75" x14ac:dyDescent="0.25">
      <c r="C230" s="4"/>
      <c r="D230" s="5"/>
      <c r="E230" s="5"/>
      <c r="F230" s="5"/>
      <c r="G230" s="17"/>
      <c r="H230" s="5"/>
      <c r="I230" s="5"/>
      <c r="J230" s="5"/>
      <c r="K230" s="17"/>
      <c r="L230" s="5"/>
      <c r="M230" s="5"/>
      <c r="N230" s="5"/>
      <c r="O230" s="17"/>
      <c r="P230" s="5"/>
      <c r="Q230" s="5"/>
      <c r="R230" s="5"/>
      <c r="S230" s="17"/>
    </row>
    <row r="231" spans="3:19" ht="15.75" x14ac:dyDescent="0.25">
      <c r="C231" s="4"/>
      <c r="D231" s="5"/>
      <c r="E231" s="5"/>
      <c r="F231" s="5"/>
      <c r="G231" s="17"/>
      <c r="H231" s="5"/>
      <c r="I231" s="5"/>
      <c r="J231" s="5"/>
      <c r="K231" s="17"/>
      <c r="L231" s="5"/>
      <c r="M231" s="5"/>
      <c r="N231" s="5"/>
      <c r="O231" s="17"/>
      <c r="P231" s="5"/>
      <c r="Q231" s="5"/>
      <c r="R231" s="5"/>
      <c r="S231" s="17"/>
    </row>
    <row r="232" spans="3:19" ht="15.75" x14ac:dyDescent="0.25">
      <c r="C232" s="4"/>
      <c r="D232" s="5"/>
      <c r="E232" s="5"/>
      <c r="F232" s="5"/>
      <c r="G232" s="17"/>
      <c r="H232" s="5"/>
      <c r="I232" s="5"/>
      <c r="J232" s="5"/>
      <c r="K232" s="17"/>
      <c r="L232" s="5"/>
      <c r="M232" s="5"/>
      <c r="N232" s="5"/>
      <c r="O232" s="17"/>
      <c r="P232" s="5"/>
      <c r="Q232" s="5"/>
      <c r="R232" s="5"/>
      <c r="S232" s="17"/>
    </row>
    <row r="233" spans="3:19" ht="15.75" x14ac:dyDescent="0.25">
      <c r="C233" s="4"/>
      <c r="D233" s="5"/>
      <c r="E233" s="5"/>
      <c r="F233" s="5"/>
      <c r="G233" s="17"/>
      <c r="H233" s="5"/>
      <c r="I233" s="5"/>
      <c r="J233" s="5"/>
      <c r="K233" s="17"/>
      <c r="L233" s="5"/>
      <c r="M233" s="5"/>
      <c r="N233" s="5"/>
      <c r="O233" s="17"/>
      <c r="P233" s="5"/>
      <c r="Q233" s="5"/>
      <c r="R233" s="5"/>
      <c r="S233" s="17"/>
    </row>
    <row r="234" spans="3:19" ht="15.75" x14ac:dyDescent="0.25">
      <c r="C234" s="4"/>
      <c r="D234" s="5"/>
      <c r="E234" s="5"/>
      <c r="F234" s="5"/>
      <c r="G234" s="17"/>
      <c r="H234" s="5"/>
      <c r="I234" s="5"/>
      <c r="J234" s="5"/>
      <c r="K234" s="17"/>
      <c r="L234" s="5"/>
      <c r="M234" s="5"/>
      <c r="N234" s="5"/>
      <c r="O234" s="17"/>
      <c r="P234" s="5"/>
      <c r="Q234" s="5"/>
      <c r="R234" s="5"/>
      <c r="S234" s="17"/>
    </row>
    <row r="235" spans="3:19" ht="15.75" x14ac:dyDescent="0.25">
      <c r="C235" s="4"/>
      <c r="D235" s="5"/>
      <c r="E235" s="5"/>
      <c r="F235" s="5"/>
      <c r="G235" s="17"/>
      <c r="H235" s="5"/>
      <c r="I235" s="5"/>
      <c r="J235" s="5"/>
      <c r="K235" s="17"/>
      <c r="L235" s="5"/>
      <c r="M235" s="5"/>
      <c r="N235" s="5"/>
      <c r="O235" s="17"/>
      <c r="P235" s="5"/>
      <c r="Q235" s="5"/>
      <c r="R235" s="5"/>
      <c r="S235" s="17"/>
    </row>
    <row r="236" spans="3:19" ht="15.75" x14ac:dyDescent="0.25">
      <c r="C236" s="4"/>
      <c r="D236" s="5"/>
      <c r="E236" s="5"/>
      <c r="F236" s="5"/>
      <c r="G236" s="17"/>
      <c r="H236" s="5"/>
      <c r="I236" s="5"/>
      <c r="J236" s="5"/>
      <c r="K236" s="17"/>
      <c r="L236" s="5"/>
      <c r="M236" s="5"/>
      <c r="N236" s="5"/>
      <c r="O236" s="17"/>
      <c r="P236" s="5"/>
      <c r="Q236" s="5"/>
      <c r="R236" s="5"/>
      <c r="S236" s="17"/>
    </row>
    <row r="237" spans="3:19" ht="15.75" x14ac:dyDescent="0.25">
      <c r="C237" s="4"/>
      <c r="D237" s="5"/>
      <c r="E237" s="5"/>
      <c r="F237" s="5"/>
      <c r="G237" s="17"/>
      <c r="H237" s="5"/>
      <c r="I237" s="5"/>
      <c r="J237" s="5"/>
      <c r="K237" s="17"/>
      <c r="L237" s="5"/>
      <c r="M237" s="5"/>
      <c r="N237" s="5"/>
      <c r="O237" s="17"/>
      <c r="P237" s="5"/>
      <c r="Q237" s="5"/>
      <c r="R237" s="5"/>
      <c r="S237" s="17"/>
    </row>
    <row r="238" spans="3:19" ht="15.75" x14ac:dyDescent="0.25">
      <c r="C238" s="4"/>
      <c r="D238" s="5"/>
      <c r="E238" s="5"/>
      <c r="F238" s="5"/>
      <c r="G238" s="17"/>
      <c r="H238" s="5"/>
      <c r="I238" s="5"/>
      <c r="J238" s="5"/>
      <c r="K238" s="17"/>
      <c r="L238" s="5"/>
      <c r="M238" s="5"/>
      <c r="N238" s="5"/>
      <c r="O238" s="17"/>
      <c r="P238" s="5"/>
      <c r="Q238" s="5"/>
      <c r="R238" s="5"/>
      <c r="S238" s="17"/>
    </row>
    <row r="239" spans="3:19" ht="15.75" x14ac:dyDescent="0.25">
      <c r="C239" s="4"/>
      <c r="D239" s="5"/>
      <c r="E239" s="5"/>
      <c r="F239" s="5"/>
      <c r="G239" s="17"/>
      <c r="H239" s="5"/>
      <c r="I239" s="5"/>
      <c r="J239" s="5"/>
      <c r="K239" s="17"/>
      <c r="L239" s="5"/>
      <c r="M239" s="5"/>
      <c r="N239" s="5"/>
      <c r="O239" s="17"/>
      <c r="P239" s="5"/>
      <c r="Q239" s="5"/>
      <c r="R239" s="5"/>
      <c r="S239" s="17"/>
    </row>
    <row r="240" spans="3:19" ht="15.75" x14ac:dyDescent="0.25">
      <c r="C240" s="4"/>
      <c r="D240" s="5"/>
      <c r="E240" s="5"/>
      <c r="F240" s="5"/>
      <c r="G240" s="17"/>
      <c r="H240" s="5"/>
      <c r="I240" s="5"/>
      <c r="J240" s="5"/>
      <c r="K240" s="17"/>
      <c r="L240" s="5"/>
      <c r="M240" s="5"/>
      <c r="N240" s="5"/>
      <c r="O240" s="17"/>
      <c r="P240" s="5"/>
      <c r="Q240" s="5"/>
      <c r="R240" s="5"/>
      <c r="S240" s="17"/>
    </row>
    <row r="241" spans="3:20" ht="15.75" x14ac:dyDescent="0.25">
      <c r="C241" s="4"/>
      <c r="D241" s="5"/>
      <c r="E241" s="5"/>
      <c r="F241" s="5"/>
      <c r="G241" s="17"/>
      <c r="H241" s="5"/>
      <c r="I241" s="5"/>
      <c r="J241" s="5"/>
      <c r="K241" s="17"/>
      <c r="L241" s="5"/>
      <c r="M241" s="5"/>
      <c r="N241" s="5"/>
      <c r="O241" s="17"/>
      <c r="P241" s="5"/>
      <c r="Q241" s="5"/>
      <c r="R241" s="5"/>
      <c r="S241" s="17"/>
    </row>
    <row r="242" spans="3:20" ht="15.75" x14ac:dyDescent="0.25">
      <c r="C242" s="4"/>
      <c r="D242" s="5"/>
      <c r="E242" s="5"/>
      <c r="F242" s="5"/>
      <c r="G242" s="17"/>
      <c r="H242" s="5"/>
      <c r="I242" s="5"/>
      <c r="J242" s="5"/>
      <c r="K242" s="17"/>
      <c r="L242" s="5"/>
      <c r="M242" s="5"/>
      <c r="N242" s="5"/>
      <c r="O242" s="17"/>
      <c r="P242" s="5"/>
      <c r="Q242" s="5"/>
      <c r="R242" s="5"/>
      <c r="S242" s="17"/>
    </row>
    <row r="243" spans="3:20" ht="15.75" x14ac:dyDescent="0.25">
      <c r="C243" s="4"/>
      <c r="D243" s="5"/>
      <c r="E243" s="5"/>
      <c r="F243" s="5"/>
      <c r="G243" s="17"/>
      <c r="H243" s="5"/>
      <c r="I243" s="5"/>
      <c r="J243" s="5"/>
      <c r="K243" s="17"/>
      <c r="L243" s="5"/>
      <c r="M243" s="5"/>
      <c r="N243" s="5"/>
      <c r="O243" s="17"/>
      <c r="P243" s="5"/>
      <c r="Q243" s="5"/>
      <c r="R243" s="5"/>
      <c r="S243" s="17"/>
    </row>
    <row r="244" spans="3:20" ht="15.75" x14ac:dyDescent="0.25">
      <c r="C244" s="4"/>
      <c r="D244" s="5"/>
      <c r="E244" s="5"/>
      <c r="F244" s="5"/>
      <c r="G244" s="17"/>
      <c r="H244" s="5"/>
      <c r="I244" s="5"/>
      <c r="J244" s="5"/>
      <c r="K244" s="17"/>
      <c r="L244" s="5"/>
      <c r="M244" s="5"/>
      <c r="N244" s="5"/>
      <c r="O244" s="17"/>
      <c r="P244" s="5"/>
      <c r="Q244" s="5"/>
      <c r="R244" s="5"/>
      <c r="S244" s="17"/>
    </row>
    <row r="245" spans="3:20" ht="15.75" x14ac:dyDescent="0.25">
      <c r="C245" s="4"/>
      <c r="D245" s="5"/>
      <c r="E245" s="5"/>
      <c r="F245" s="5"/>
      <c r="G245" s="17"/>
      <c r="H245" s="5"/>
      <c r="I245" s="5"/>
      <c r="J245" s="5"/>
      <c r="K245" s="17"/>
      <c r="L245" s="5"/>
      <c r="M245" s="5"/>
      <c r="N245" s="5"/>
      <c r="O245" s="17"/>
      <c r="P245" s="5"/>
      <c r="Q245" s="5"/>
      <c r="R245" s="5"/>
      <c r="S245" s="17"/>
    </row>
    <row r="246" spans="3:20" ht="15.75" x14ac:dyDescent="0.25">
      <c r="C246" s="4"/>
      <c r="D246" s="5"/>
      <c r="E246" s="5"/>
      <c r="F246" s="5"/>
      <c r="G246" s="17"/>
      <c r="H246" s="5"/>
      <c r="I246" s="5"/>
      <c r="J246" s="5"/>
      <c r="K246" s="17"/>
      <c r="L246" s="5"/>
      <c r="M246" s="5"/>
      <c r="N246" s="5"/>
      <c r="O246" s="17"/>
      <c r="P246" s="5"/>
      <c r="Q246" s="5"/>
      <c r="R246" s="5"/>
      <c r="S246" s="17"/>
    </row>
    <row r="247" spans="3:20" ht="15.75" x14ac:dyDescent="0.25">
      <c r="C247" s="4"/>
      <c r="D247" s="5"/>
      <c r="E247" s="5"/>
      <c r="F247" s="5"/>
      <c r="G247" s="17"/>
      <c r="H247" s="5"/>
      <c r="I247" s="5"/>
      <c r="J247" s="5"/>
      <c r="K247" s="17"/>
      <c r="L247" s="5"/>
      <c r="M247" s="5"/>
      <c r="N247" s="5"/>
      <c r="O247" s="17"/>
      <c r="P247" s="5"/>
      <c r="Q247" s="5"/>
      <c r="R247" s="5"/>
      <c r="S247" s="17"/>
    </row>
    <row r="248" spans="3:20" ht="15.75" x14ac:dyDescent="0.25">
      <c r="C248" s="4"/>
      <c r="D248" s="5"/>
      <c r="E248" s="5"/>
      <c r="F248" s="5"/>
      <c r="G248" s="17"/>
      <c r="H248" s="5"/>
      <c r="I248" s="5"/>
      <c r="J248" s="5"/>
      <c r="K248" s="17"/>
      <c r="L248" s="5"/>
      <c r="M248" s="5"/>
      <c r="N248" s="5"/>
      <c r="O248" s="17"/>
      <c r="P248" s="5"/>
      <c r="Q248" s="5"/>
      <c r="R248" s="5"/>
      <c r="S248" s="17"/>
    </row>
    <row r="249" spans="3:20" ht="15.75" x14ac:dyDescent="0.25">
      <c r="C249" s="4"/>
      <c r="D249" s="5"/>
      <c r="E249" s="5"/>
      <c r="F249" s="5"/>
      <c r="G249" s="17"/>
      <c r="H249" s="5"/>
      <c r="I249" s="5"/>
      <c r="J249" s="5"/>
      <c r="K249" s="17"/>
      <c r="L249" s="5"/>
      <c r="M249" s="5"/>
      <c r="N249" s="5"/>
      <c r="O249" s="17"/>
      <c r="P249" s="5"/>
      <c r="Q249" s="5"/>
      <c r="R249" s="5"/>
      <c r="S249" s="17"/>
    </row>
    <row r="250" spans="3:20" ht="16.5" thickBot="1" x14ac:dyDescent="0.3">
      <c r="C250" s="4"/>
      <c r="D250" s="5"/>
      <c r="E250" s="5"/>
      <c r="F250" s="5"/>
      <c r="G250" s="17"/>
      <c r="H250" s="5"/>
      <c r="I250" s="5"/>
      <c r="J250" s="5"/>
      <c r="K250" s="17"/>
      <c r="L250" s="5"/>
      <c r="M250" s="5"/>
      <c r="N250" s="5"/>
      <c r="O250" s="17"/>
      <c r="P250" s="5"/>
      <c r="Q250" s="5"/>
      <c r="R250" s="5"/>
      <c r="S250" s="17"/>
      <c r="T250" s="17"/>
    </row>
    <row r="251" spans="3:20" ht="15.75" x14ac:dyDescent="0.25">
      <c r="C251" s="106" t="s">
        <v>70</v>
      </c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8"/>
    </row>
    <row r="252" spans="3:20" ht="15.75" x14ac:dyDescent="0.25">
      <c r="C252" s="112" t="s">
        <v>71</v>
      </c>
      <c r="D252" s="109" t="s">
        <v>2</v>
      </c>
      <c r="E252" s="109"/>
      <c r="F252" s="109"/>
      <c r="G252" s="109"/>
      <c r="H252" s="109" t="s">
        <v>3</v>
      </c>
      <c r="I252" s="109"/>
      <c r="J252" s="109"/>
      <c r="K252" s="109"/>
      <c r="L252" s="109" t="s">
        <v>4</v>
      </c>
      <c r="M252" s="109"/>
      <c r="N252" s="109"/>
      <c r="O252" s="109"/>
      <c r="P252" s="109" t="s">
        <v>5</v>
      </c>
      <c r="Q252" s="109"/>
      <c r="R252" s="109"/>
      <c r="S252" s="109"/>
      <c r="T252" s="110" t="s">
        <v>6</v>
      </c>
    </row>
    <row r="253" spans="3:20" ht="16.5" thickBot="1" x14ac:dyDescent="0.3">
      <c r="C253" s="113"/>
      <c r="D253" s="12" t="s">
        <v>7</v>
      </c>
      <c r="E253" s="12" t="s">
        <v>8</v>
      </c>
      <c r="F253" s="12" t="s">
        <v>9</v>
      </c>
      <c r="G253" s="12" t="s">
        <v>10</v>
      </c>
      <c r="H253" s="12" t="s">
        <v>11</v>
      </c>
      <c r="I253" s="12" t="s">
        <v>12</v>
      </c>
      <c r="J253" s="12" t="s">
        <v>13</v>
      </c>
      <c r="K253" s="12" t="s">
        <v>14</v>
      </c>
      <c r="L253" s="12" t="s">
        <v>15</v>
      </c>
      <c r="M253" s="12" t="s">
        <v>16</v>
      </c>
      <c r="N253" s="12" t="s">
        <v>17</v>
      </c>
      <c r="O253" s="12" t="s">
        <v>18</v>
      </c>
      <c r="P253" s="12" t="s">
        <v>19</v>
      </c>
      <c r="Q253" s="12" t="s">
        <v>20</v>
      </c>
      <c r="R253" s="12" t="s">
        <v>21</v>
      </c>
      <c r="S253" s="12" t="s">
        <v>22</v>
      </c>
      <c r="T253" s="111"/>
    </row>
    <row r="254" spans="3:20" ht="15.75" x14ac:dyDescent="0.25">
      <c r="C254" s="11" t="s">
        <v>24</v>
      </c>
      <c r="D254" s="101">
        <v>4425</v>
      </c>
      <c r="E254" s="101">
        <v>3932</v>
      </c>
      <c r="F254" s="89">
        <v>4572</v>
      </c>
      <c r="G254" s="55">
        <f>+SUM(D254:F254)</f>
        <v>12929</v>
      </c>
      <c r="H254" s="95">
        <v>3391</v>
      </c>
      <c r="I254" s="102">
        <v>4019</v>
      </c>
      <c r="J254" s="95">
        <v>3892</v>
      </c>
      <c r="K254" s="55">
        <f>SUM(H254:J254)</f>
        <v>11302</v>
      </c>
      <c r="L254" s="95">
        <v>3978</v>
      </c>
      <c r="M254" s="95">
        <v>3673</v>
      </c>
      <c r="N254" s="95">
        <v>3661</v>
      </c>
      <c r="O254" s="55">
        <f>SUM(L254:N254)</f>
        <v>11312</v>
      </c>
      <c r="P254" s="50"/>
      <c r="Q254" s="50"/>
      <c r="R254" s="50"/>
      <c r="S254" s="8"/>
      <c r="T254" s="8">
        <f>+SUM(S254,O254,K254,G254)</f>
        <v>35543</v>
      </c>
    </row>
    <row r="255" spans="3:20" ht="15.75" x14ac:dyDescent="0.25">
      <c r="C255" s="10" t="s">
        <v>26</v>
      </c>
      <c r="D255" s="89">
        <v>3423</v>
      </c>
      <c r="E255" s="101">
        <v>3393</v>
      </c>
      <c r="F255" s="89">
        <v>4002</v>
      </c>
      <c r="G255" s="55">
        <f t="shared" ref="G255:G272" si="5">+SUM(D255:F255)</f>
        <v>10818</v>
      </c>
      <c r="H255" s="95">
        <v>3040</v>
      </c>
      <c r="I255" s="102">
        <v>3555</v>
      </c>
      <c r="J255" s="95">
        <v>3341</v>
      </c>
      <c r="K255" s="55">
        <f t="shared" ref="K255:K277" si="6">SUM(H255:J255)</f>
        <v>9936</v>
      </c>
      <c r="L255" s="95">
        <v>3547</v>
      </c>
      <c r="M255" s="95">
        <v>3274</v>
      </c>
      <c r="N255" s="95">
        <v>3194</v>
      </c>
      <c r="O255" s="55">
        <f t="shared" ref="O255:O277" si="7">SUM(L255:N255)</f>
        <v>10015</v>
      </c>
      <c r="P255" s="50"/>
      <c r="Q255" s="50"/>
      <c r="R255" s="50"/>
      <c r="S255" s="8"/>
      <c r="T255" s="8">
        <f t="shared" ref="T255:T272" si="8">+SUM(S255,O255,K255,G255)</f>
        <v>30769</v>
      </c>
    </row>
    <row r="256" spans="3:20" ht="15.75" x14ac:dyDescent="0.25">
      <c r="C256" s="10" t="s">
        <v>28</v>
      </c>
      <c r="D256" s="51">
        <v>29</v>
      </c>
      <c r="E256" s="50">
        <v>21</v>
      </c>
      <c r="F256" s="51">
        <v>20</v>
      </c>
      <c r="G256" s="8">
        <f t="shared" si="5"/>
        <v>70</v>
      </c>
      <c r="H256" s="52">
        <v>5</v>
      </c>
      <c r="I256" s="53">
        <v>38</v>
      </c>
      <c r="J256" s="52">
        <v>57</v>
      </c>
      <c r="K256" s="8">
        <f t="shared" si="6"/>
        <v>100</v>
      </c>
      <c r="L256" s="52">
        <v>43</v>
      </c>
      <c r="M256" s="52">
        <v>35</v>
      </c>
      <c r="N256" s="52">
        <v>42</v>
      </c>
      <c r="O256" s="8">
        <f t="shared" si="7"/>
        <v>120</v>
      </c>
      <c r="P256" s="52"/>
      <c r="Q256" s="52"/>
      <c r="R256" s="52"/>
      <c r="S256" s="8"/>
      <c r="T256" s="8">
        <f t="shared" si="8"/>
        <v>290</v>
      </c>
    </row>
    <row r="257" spans="3:20" ht="15.75" x14ac:dyDescent="0.25">
      <c r="C257" s="10" t="s">
        <v>30</v>
      </c>
      <c r="D257" s="51">
        <v>280</v>
      </c>
      <c r="E257" s="50">
        <v>278</v>
      </c>
      <c r="F257" s="51">
        <v>310</v>
      </c>
      <c r="G257" s="8">
        <f t="shared" si="5"/>
        <v>868</v>
      </c>
      <c r="H257" s="52">
        <v>242</v>
      </c>
      <c r="I257" s="53">
        <v>265</v>
      </c>
      <c r="J257" s="52">
        <v>265</v>
      </c>
      <c r="K257" s="8">
        <f t="shared" si="6"/>
        <v>772</v>
      </c>
      <c r="L257" s="52">
        <v>273</v>
      </c>
      <c r="M257" s="52">
        <v>288</v>
      </c>
      <c r="N257" s="52">
        <v>302</v>
      </c>
      <c r="O257" s="8">
        <f t="shared" si="7"/>
        <v>863</v>
      </c>
      <c r="P257" s="52"/>
      <c r="Q257" s="52"/>
      <c r="R257" s="52"/>
      <c r="S257" s="8"/>
      <c r="T257" s="8">
        <f t="shared" si="8"/>
        <v>2503</v>
      </c>
    </row>
    <row r="258" spans="3:20" ht="15.75" x14ac:dyDescent="0.25">
      <c r="C258" s="10" t="s">
        <v>32</v>
      </c>
      <c r="D258" s="51">
        <v>17</v>
      </c>
      <c r="E258" s="50">
        <v>11</v>
      </c>
      <c r="F258" s="51">
        <v>17</v>
      </c>
      <c r="G258" s="8">
        <f t="shared" si="5"/>
        <v>45</v>
      </c>
      <c r="H258" s="52">
        <v>18</v>
      </c>
      <c r="I258" s="53">
        <v>22</v>
      </c>
      <c r="J258" s="52">
        <v>16</v>
      </c>
      <c r="K258" s="8">
        <f t="shared" si="6"/>
        <v>56</v>
      </c>
      <c r="L258" s="52">
        <v>26</v>
      </c>
      <c r="M258" s="52">
        <v>2</v>
      </c>
      <c r="N258" s="52">
        <v>0</v>
      </c>
      <c r="O258" s="8">
        <f t="shared" si="7"/>
        <v>28</v>
      </c>
      <c r="P258" s="52"/>
      <c r="Q258" s="52"/>
      <c r="R258" s="52"/>
      <c r="S258" s="8"/>
      <c r="T258" s="8">
        <f t="shared" si="8"/>
        <v>129</v>
      </c>
    </row>
    <row r="259" spans="3:20" ht="15.75" x14ac:dyDescent="0.25">
      <c r="C259" s="10" t="s">
        <v>34</v>
      </c>
      <c r="D259" s="51">
        <v>88</v>
      </c>
      <c r="E259" s="50">
        <v>47</v>
      </c>
      <c r="F259" s="51">
        <v>122</v>
      </c>
      <c r="G259" s="8">
        <f t="shared" si="5"/>
        <v>257</v>
      </c>
      <c r="H259" s="52">
        <v>310</v>
      </c>
      <c r="I259" s="53">
        <v>106</v>
      </c>
      <c r="J259" s="52">
        <v>61</v>
      </c>
      <c r="K259" s="8">
        <f t="shared" si="6"/>
        <v>477</v>
      </c>
      <c r="L259" s="52">
        <v>71</v>
      </c>
      <c r="M259" s="52">
        <v>40</v>
      </c>
      <c r="N259" s="52">
        <v>37</v>
      </c>
      <c r="O259" s="8">
        <f t="shared" si="7"/>
        <v>148</v>
      </c>
      <c r="P259" s="52"/>
      <c r="Q259" s="52"/>
      <c r="R259" s="52"/>
      <c r="S259" s="8"/>
      <c r="T259" s="8">
        <f t="shared" si="8"/>
        <v>882</v>
      </c>
    </row>
    <row r="260" spans="3:20" ht="15.75" x14ac:dyDescent="0.25">
      <c r="C260" s="10" t="s">
        <v>36</v>
      </c>
      <c r="D260" s="51">
        <v>45</v>
      </c>
      <c r="E260" s="50">
        <v>45</v>
      </c>
      <c r="F260" s="51">
        <v>49</v>
      </c>
      <c r="G260" s="8">
        <f t="shared" si="5"/>
        <v>139</v>
      </c>
      <c r="H260" s="52">
        <v>28</v>
      </c>
      <c r="I260" s="53">
        <v>47</v>
      </c>
      <c r="J260" s="52">
        <v>66</v>
      </c>
      <c r="K260" s="8">
        <f t="shared" si="6"/>
        <v>141</v>
      </c>
      <c r="L260" s="52">
        <v>56</v>
      </c>
      <c r="M260" s="52">
        <v>34</v>
      </c>
      <c r="N260" s="52">
        <v>59</v>
      </c>
      <c r="O260" s="8">
        <f t="shared" si="7"/>
        <v>149</v>
      </c>
      <c r="P260" s="52"/>
      <c r="Q260" s="52"/>
      <c r="R260" s="52"/>
      <c r="S260" s="8"/>
      <c r="T260" s="8">
        <f t="shared" si="8"/>
        <v>429</v>
      </c>
    </row>
    <row r="261" spans="3:20" ht="15.75" x14ac:dyDescent="0.25">
      <c r="C261" s="3" t="s">
        <v>38</v>
      </c>
      <c r="D261" s="51">
        <v>20</v>
      </c>
      <c r="E261" s="50">
        <v>15</v>
      </c>
      <c r="F261" s="51">
        <v>15</v>
      </c>
      <c r="G261" s="8">
        <f t="shared" si="5"/>
        <v>50</v>
      </c>
      <c r="H261" s="52">
        <v>19</v>
      </c>
      <c r="I261" s="53">
        <v>5</v>
      </c>
      <c r="J261" s="52">
        <v>6</v>
      </c>
      <c r="K261" s="8">
        <f t="shared" si="6"/>
        <v>30</v>
      </c>
      <c r="L261" s="52">
        <v>7</v>
      </c>
      <c r="M261" s="52">
        <v>14</v>
      </c>
      <c r="N261" s="52">
        <v>21</v>
      </c>
      <c r="O261" s="8">
        <f t="shared" si="7"/>
        <v>42</v>
      </c>
      <c r="P261" s="52"/>
      <c r="Q261" s="52"/>
      <c r="R261" s="52"/>
      <c r="S261" s="8"/>
      <c r="T261" s="8">
        <f t="shared" si="8"/>
        <v>122</v>
      </c>
    </row>
    <row r="262" spans="3:20" ht="15.75" x14ac:dyDescent="0.25">
      <c r="C262" s="10" t="s">
        <v>40</v>
      </c>
      <c r="D262" s="51">
        <v>247</v>
      </c>
      <c r="E262" s="50">
        <v>224</v>
      </c>
      <c r="F262" s="51">
        <v>297</v>
      </c>
      <c r="G262" s="8">
        <f t="shared" si="5"/>
        <v>768</v>
      </c>
      <c r="H262" s="52">
        <v>197</v>
      </c>
      <c r="I262" s="53">
        <v>236</v>
      </c>
      <c r="J262" s="52">
        <v>200</v>
      </c>
      <c r="K262" s="8">
        <f t="shared" si="6"/>
        <v>633</v>
      </c>
      <c r="L262" s="52">
        <v>230</v>
      </c>
      <c r="M262" s="52">
        <v>191</v>
      </c>
      <c r="N262" s="52">
        <v>207</v>
      </c>
      <c r="O262" s="8">
        <f t="shared" si="7"/>
        <v>628</v>
      </c>
      <c r="P262" s="52"/>
      <c r="Q262" s="52"/>
      <c r="R262" s="52"/>
      <c r="S262" s="8"/>
      <c r="T262" s="8">
        <f t="shared" si="8"/>
        <v>2029</v>
      </c>
    </row>
    <row r="263" spans="3:20" ht="15.75" x14ac:dyDescent="0.25">
      <c r="C263" s="10" t="s">
        <v>42</v>
      </c>
      <c r="D263" s="51">
        <v>50</v>
      </c>
      <c r="E263" s="50">
        <v>42</v>
      </c>
      <c r="F263" s="51">
        <v>84</v>
      </c>
      <c r="G263" s="8">
        <f>+SUM(D263:F263)</f>
        <v>176</v>
      </c>
      <c r="H263" s="52">
        <v>46</v>
      </c>
      <c r="I263" s="53">
        <v>70</v>
      </c>
      <c r="J263" s="52">
        <v>65</v>
      </c>
      <c r="K263" s="8">
        <f t="shared" si="6"/>
        <v>181</v>
      </c>
      <c r="L263" s="52">
        <v>52</v>
      </c>
      <c r="M263" s="52">
        <v>52</v>
      </c>
      <c r="N263" s="52">
        <v>59</v>
      </c>
      <c r="O263" s="8">
        <f t="shared" si="7"/>
        <v>163</v>
      </c>
      <c r="P263" s="52"/>
      <c r="Q263" s="52"/>
      <c r="R263" s="52"/>
      <c r="S263" s="8"/>
      <c r="T263" s="8">
        <f t="shared" si="8"/>
        <v>520</v>
      </c>
    </row>
    <row r="264" spans="3:20" ht="15.75" x14ac:dyDescent="0.25">
      <c r="C264" s="10" t="s">
        <v>59</v>
      </c>
      <c r="D264" s="89">
        <v>143</v>
      </c>
      <c r="E264" s="101">
        <v>138</v>
      </c>
      <c r="F264" s="89">
        <v>131</v>
      </c>
      <c r="G264" s="55">
        <f>+SUM(D264:F264)</f>
        <v>412</v>
      </c>
      <c r="H264" s="56">
        <v>105</v>
      </c>
      <c r="I264" s="103">
        <v>132</v>
      </c>
      <c r="J264" s="56">
        <v>118</v>
      </c>
      <c r="K264" s="55">
        <f t="shared" si="6"/>
        <v>355</v>
      </c>
      <c r="L264" s="56">
        <v>2751</v>
      </c>
      <c r="M264" s="56">
        <v>2670</v>
      </c>
      <c r="N264" s="56">
        <v>3046</v>
      </c>
      <c r="O264" s="55">
        <f t="shared" si="7"/>
        <v>8467</v>
      </c>
      <c r="P264" s="52"/>
      <c r="Q264" s="52"/>
      <c r="R264" s="52"/>
      <c r="S264" s="8"/>
      <c r="T264" s="8">
        <f t="shared" si="8"/>
        <v>9234</v>
      </c>
    </row>
    <row r="265" spans="3:20" ht="15.75" x14ac:dyDescent="0.25">
      <c r="C265" s="10" t="s">
        <v>60</v>
      </c>
      <c r="D265" s="89">
        <v>3</v>
      </c>
      <c r="E265" s="101">
        <v>18</v>
      </c>
      <c r="F265" s="89">
        <v>27</v>
      </c>
      <c r="G265" s="55">
        <f t="shared" si="5"/>
        <v>48</v>
      </c>
      <c r="H265" s="56">
        <v>17</v>
      </c>
      <c r="I265" s="103">
        <v>27</v>
      </c>
      <c r="J265" s="56">
        <v>30</v>
      </c>
      <c r="K265" s="55">
        <f t="shared" si="6"/>
        <v>74</v>
      </c>
      <c r="L265" s="56">
        <v>34</v>
      </c>
      <c r="M265" s="56">
        <v>19</v>
      </c>
      <c r="N265" s="56">
        <v>24</v>
      </c>
      <c r="O265" s="55">
        <f t="shared" si="7"/>
        <v>77</v>
      </c>
      <c r="P265" s="52"/>
      <c r="Q265" s="52"/>
      <c r="R265" s="52"/>
      <c r="S265" s="8"/>
      <c r="T265" s="8">
        <f t="shared" si="8"/>
        <v>199</v>
      </c>
    </row>
    <row r="266" spans="3:20" ht="15.75" x14ac:dyDescent="0.25">
      <c r="C266" s="10" t="s">
        <v>61</v>
      </c>
      <c r="D266" s="89">
        <v>2450</v>
      </c>
      <c r="E266" s="101">
        <v>2040</v>
      </c>
      <c r="F266" s="89">
        <v>2196</v>
      </c>
      <c r="G266" s="55">
        <f t="shared" si="5"/>
        <v>6686</v>
      </c>
      <c r="H266" s="56">
        <v>1713</v>
      </c>
      <c r="I266" s="103">
        <v>2078</v>
      </c>
      <c r="J266" s="56">
        <v>2010</v>
      </c>
      <c r="K266" s="55">
        <f t="shared" si="6"/>
        <v>5801</v>
      </c>
      <c r="L266" s="56">
        <v>2000</v>
      </c>
      <c r="M266" s="56">
        <v>1965</v>
      </c>
      <c r="N266" s="56">
        <v>2174</v>
      </c>
      <c r="O266" s="55">
        <f t="shared" si="7"/>
        <v>6139</v>
      </c>
      <c r="P266" s="50"/>
      <c r="Q266" s="50"/>
      <c r="R266" s="50"/>
      <c r="S266" s="8"/>
      <c r="T266" s="8">
        <f t="shared" si="8"/>
        <v>18626</v>
      </c>
    </row>
    <row r="267" spans="3:20" ht="15.75" x14ac:dyDescent="0.25">
      <c r="C267" s="10" t="s">
        <v>62</v>
      </c>
      <c r="D267" s="89">
        <v>580</v>
      </c>
      <c r="E267" s="101">
        <v>527</v>
      </c>
      <c r="F267" s="89">
        <v>568</v>
      </c>
      <c r="G267" s="55">
        <f t="shared" si="5"/>
        <v>1675</v>
      </c>
      <c r="H267" s="95">
        <v>433</v>
      </c>
      <c r="I267" s="102">
        <v>495</v>
      </c>
      <c r="J267" s="95">
        <v>469</v>
      </c>
      <c r="K267" s="55">
        <f t="shared" si="6"/>
        <v>1397</v>
      </c>
      <c r="L267" s="95">
        <v>487</v>
      </c>
      <c r="M267" s="95">
        <v>469</v>
      </c>
      <c r="N267" s="95">
        <v>627</v>
      </c>
      <c r="O267" s="55">
        <f t="shared" si="7"/>
        <v>1583</v>
      </c>
      <c r="P267" s="52"/>
      <c r="Q267" s="52"/>
      <c r="R267" s="52"/>
      <c r="S267" s="8"/>
      <c r="T267" s="8">
        <f t="shared" si="8"/>
        <v>4655</v>
      </c>
    </row>
    <row r="268" spans="3:20" ht="15.75" x14ac:dyDescent="0.25">
      <c r="C268" s="10" t="s">
        <v>63</v>
      </c>
      <c r="D268" s="89">
        <v>115</v>
      </c>
      <c r="E268" s="101">
        <v>86</v>
      </c>
      <c r="F268" s="89">
        <v>86</v>
      </c>
      <c r="G268" s="55">
        <f t="shared" si="5"/>
        <v>287</v>
      </c>
      <c r="H268" s="56">
        <v>54</v>
      </c>
      <c r="I268" s="103">
        <v>65</v>
      </c>
      <c r="J268" s="56">
        <v>78</v>
      </c>
      <c r="K268" s="55">
        <f t="shared" si="6"/>
        <v>197</v>
      </c>
      <c r="L268" s="56">
        <v>84</v>
      </c>
      <c r="M268" s="56">
        <v>81</v>
      </c>
      <c r="N268" s="56">
        <v>81</v>
      </c>
      <c r="O268" s="55">
        <f t="shared" si="7"/>
        <v>246</v>
      </c>
      <c r="P268" s="52"/>
      <c r="Q268" s="52"/>
      <c r="R268" s="52"/>
      <c r="S268" s="8"/>
      <c r="T268" s="8">
        <f t="shared" si="8"/>
        <v>730</v>
      </c>
    </row>
    <row r="269" spans="3:20" ht="15.75" x14ac:dyDescent="0.25">
      <c r="C269" s="10" t="s">
        <v>64</v>
      </c>
      <c r="D269" s="89">
        <v>13</v>
      </c>
      <c r="E269" s="101">
        <v>7</v>
      </c>
      <c r="F269" s="89">
        <v>16</v>
      </c>
      <c r="G269" s="55">
        <f>+SUM(D269:F269)</f>
        <v>36</v>
      </c>
      <c r="H269" s="95">
        <v>9</v>
      </c>
      <c r="I269" s="102">
        <v>8</v>
      </c>
      <c r="J269" s="95">
        <v>11</v>
      </c>
      <c r="K269" s="55">
        <f t="shared" si="6"/>
        <v>28</v>
      </c>
      <c r="L269" s="95">
        <v>5</v>
      </c>
      <c r="M269" s="95">
        <v>13</v>
      </c>
      <c r="N269" s="95">
        <v>16</v>
      </c>
      <c r="O269" s="55">
        <f t="shared" si="7"/>
        <v>34</v>
      </c>
      <c r="P269" s="52"/>
      <c r="Q269" s="52"/>
      <c r="R269" s="52"/>
      <c r="S269" s="8"/>
      <c r="T269" s="8">
        <f t="shared" si="8"/>
        <v>98</v>
      </c>
    </row>
    <row r="270" spans="3:20" ht="15.75" x14ac:dyDescent="0.25">
      <c r="C270" s="10" t="s">
        <v>65</v>
      </c>
      <c r="D270" s="89">
        <v>492</v>
      </c>
      <c r="E270" s="101">
        <v>456</v>
      </c>
      <c r="F270" s="89">
        <v>534</v>
      </c>
      <c r="G270" s="55">
        <f t="shared" si="5"/>
        <v>1482</v>
      </c>
      <c r="H270" s="95">
        <v>946</v>
      </c>
      <c r="I270" s="102">
        <v>461</v>
      </c>
      <c r="J270" s="95">
        <v>459</v>
      </c>
      <c r="K270" s="55">
        <f t="shared" si="6"/>
        <v>1866</v>
      </c>
      <c r="L270" s="95">
        <v>478</v>
      </c>
      <c r="M270" s="95">
        <v>494</v>
      </c>
      <c r="N270" s="95">
        <v>502</v>
      </c>
      <c r="O270" s="55">
        <f t="shared" si="7"/>
        <v>1474</v>
      </c>
      <c r="P270" s="52"/>
      <c r="Q270" s="52"/>
      <c r="R270" s="52"/>
      <c r="S270" s="8"/>
      <c r="T270" s="8">
        <f t="shared" si="8"/>
        <v>4822</v>
      </c>
    </row>
    <row r="271" spans="3:20" ht="15.75" x14ac:dyDescent="0.25">
      <c r="C271" s="10" t="s">
        <v>66</v>
      </c>
      <c r="D271" s="89">
        <v>80</v>
      </c>
      <c r="E271" s="101">
        <v>73</v>
      </c>
      <c r="F271" s="89">
        <v>94</v>
      </c>
      <c r="G271" s="55">
        <f>+SUM(D271:F271)</f>
        <v>247</v>
      </c>
      <c r="H271" s="56">
        <v>115</v>
      </c>
      <c r="I271" s="103">
        <v>82</v>
      </c>
      <c r="J271" s="56">
        <v>103</v>
      </c>
      <c r="K271" s="55">
        <f t="shared" si="6"/>
        <v>300</v>
      </c>
      <c r="L271" s="56">
        <v>127</v>
      </c>
      <c r="M271" s="56">
        <v>124</v>
      </c>
      <c r="N271" s="56">
        <v>150</v>
      </c>
      <c r="O271" s="55">
        <f t="shared" si="7"/>
        <v>401</v>
      </c>
      <c r="P271" s="52"/>
      <c r="Q271" s="52"/>
      <c r="R271" s="52"/>
      <c r="S271" s="8"/>
      <c r="T271" s="8">
        <f t="shared" si="8"/>
        <v>948</v>
      </c>
    </row>
    <row r="272" spans="3:20" ht="15.75" x14ac:dyDescent="0.25">
      <c r="C272" s="10" t="s">
        <v>67</v>
      </c>
      <c r="D272" s="89">
        <v>274</v>
      </c>
      <c r="E272" s="101">
        <v>299</v>
      </c>
      <c r="F272" s="89">
        <v>517</v>
      </c>
      <c r="G272" s="55">
        <f t="shared" si="5"/>
        <v>1090</v>
      </c>
      <c r="H272" s="56">
        <v>362</v>
      </c>
      <c r="I272" s="103">
        <v>455</v>
      </c>
      <c r="J272" s="56">
        <v>415</v>
      </c>
      <c r="K272" s="55">
        <f t="shared" si="6"/>
        <v>1232</v>
      </c>
      <c r="L272" s="56">
        <v>455</v>
      </c>
      <c r="M272" s="56">
        <v>466</v>
      </c>
      <c r="N272" s="56">
        <v>353</v>
      </c>
      <c r="O272" s="55">
        <f t="shared" si="7"/>
        <v>1274</v>
      </c>
      <c r="P272" s="52"/>
      <c r="Q272" s="52"/>
      <c r="R272" s="52"/>
      <c r="S272" s="8"/>
      <c r="T272" s="8">
        <f t="shared" si="8"/>
        <v>3596</v>
      </c>
    </row>
    <row r="273" spans="3:20" ht="15.75" x14ac:dyDescent="0.25">
      <c r="C273" s="10" t="s">
        <v>68</v>
      </c>
      <c r="D273" s="89">
        <v>406</v>
      </c>
      <c r="E273" s="101">
        <v>477</v>
      </c>
      <c r="F273" s="89">
        <v>673</v>
      </c>
      <c r="G273" s="55">
        <f>+SUM(D273:F273)</f>
        <v>1556</v>
      </c>
      <c r="H273" s="56">
        <v>1034</v>
      </c>
      <c r="I273" s="103">
        <v>1283</v>
      </c>
      <c r="J273" s="56">
        <v>1387</v>
      </c>
      <c r="K273" s="55">
        <f t="shared" si="6"/>
        <v>3704</v>
      </c>
      <c r="L273" s="56">
        <v>1463</v>
      </c>
      <c r="M273" s="56">
        <v>1486</v>
      </c>
      <c r="N273" s="56">
        <v>1354</v>
      </c>
      <c r="O273" s="55">
        <f t="shared" si="7"/>
        <v>4303</v>
      </c>
      <c r="P273" s="52"/>
      <c r="Q273" s="52"/>
      <c r="R273" s="52"/>
      <c r="S273" s="8"/>
      <c r="T273" s="8">
        <f t="shared" ref="T273" si="9">+SUM(S273,O273,K273,G273)</f>
        <v>9563</v>
      </c>
    </row>
    <row r="274" spans="3:20" ht="15.75" x14ac:dyDescent="0.25">
      <c r="C274" s="10" t="s">
        <v>72</v>
      </c>
      <c r="D274" s="51">
        <v>91</v>
      </c>
      <c r="E274" s="50">
        <v>87</v>
      </c>
      <c r="F274" s="51">
        <v>74</v>
      </c>
      <c r="G274" s="55">
        <f t="shared" ref="G274:G277" si="10">F274+E274+D274</f>
        <v>252</v>
      </c>
      <c r="H274" s="56">
        <v>60</v>
      </c>
      <c r="I274" s="54">
        <v>68</v>
      </c>
      <c r="J274" s="54">
        <v>88</v>
      </c>
      <c r="K274" s="8">
        <f t="shared" si="6"/>
        <v>216</v>
      </c>
      <c r="L274" s="54">
        <v>92</v>
      </c>
      <c r="M274" s="54">
        <v>74</v>
      </c>
      <c r="N274" s="54">
        <v>57</v>
      </c>
      <c r="O274" s="8">
        <f t="shared" si="7"/>
        <v>223</v>
      </c>
      <c r="P274" s="52"/>
      <c r="Q274" s="52"/>
      <c r="R274" s="52"/>
      <c r="S274" s="8"/>
      <c r="T274" s="8">
        <f t="shared" ref="T274:T277" si="11">S274+O274+K274+G274</f>
        <v>691</v>
      </c>
    </row>
    <row r="275" spans="3:20" ht="15.75" x14ac:dyDescent="0.25">
      <c r="C275" s="10" t="s">
        <v>73</v>
      </c>
      <c r="D275" s="51">
        <v>214</v>
      </c>
      <c r="E275" s="50">
        <v>197</v>
      </c>
      <c r="F275" s="51">
        <v>220</v>
      </c>
      <c r="G275" s="8">
        <f t="shared" si="10"/>
        <v>631</v>
      </c>
      <c r="H275" s="54">
        <v>153</v>
      </c>
      <c r="I275" s="54">
        <v>202</v>
      </c>
      <c r="J275" s="54">
        <v>264</v>
      </c>
      <c r="K275" s="8">
        <f t="shared" si="6"/>
        <v>619</v>
      </c>
      <c r="L275" s="54">
        <v>247</v>
      </c>
      <c r="M275" s="54">
        <v>201</v>
      </c>
      <c r="N275" s="54">
        <v>212</v>
      </c>
      <c r="O275" s="8">
        <f t="shared" si="7"/>
        <v>660</v>
      </c>
      <c r="P275" s="52"/>
      <c r="Q275" s="52"/>
      <c r="R275" s="52"/>
      <c r="S275" s="8"/>
      <c r="T275" s="8">
        <f t="shared" si="11"/>
        <v>1910</v>
      </c>
    </row>
    <row r="276" spans="3:20" ht="15.75" x14ac:dyDescent="0.25">
      <c r="C276" s="10" t="s">
        <v>74</v>
      </c>
      <c r="D276" s="51">
        <v>4</v>
      </c>
      <c r="E276" s="50">
        <v>3</v>
      </c>
      <c r="F276" s="51">
        <v>9</v>
      </c>
      <c r="G276" s="8">
        <f t="shared" si="10"/>
        <v>16</v>
      </c>
      <c r="H276" s="54">
        <v>7</v>
      </c>
      <c r="I276" s="54">
        <v>2</v>
      </c>
      <c r="J276" s="54">
        <v>4</v>
      </c>
      <c r="K276" s="8">
        <f t="shared" si="6"/>
        <v>13</v>
      </c>
      <c r="L276" s="54">
        <v>9</v>
      </c>
      <c r="M276" s="54">
        <v>6</v>
      </c>
      <c r="N276" s="54">
        <v>5</v>
      </c>
      <c r="O276" s="8">
        <f t="shared" si="7"/>
        <v>20</v>
      </c>
      <c r="P276" s="52"/>
      <c r="Q276" s="52"/>
      <c r="R276" s="52"/>
      <c r="S276" s="8"/>
      <c r="T276" s="8">
        <f t="shared" si="11"/>
        <v>49</v>
      </c>
    </row>
    <row r="277" spans="3:20" ht="15.75" x14ac:dyDescent="0.25">
      <c r="C277" s="10" t="s">
        <v>75</v>
      </c>
      <c r="D277" s="51">
        <v>30</v>
      </c>
      <c r="E277" s="50">
        <v>35</v>
      </c>
      <c r="F277" s="51">
        <v>35</v>
      </c>
      <c r="G277" s="8">
        <f t="shared" si="10"/>
        <v>100</v>
      </c>
      <c r="H277" s="54">
        <v>22</v>
      </c>
      <c r="I277" s="52">
        <v>27</v>
      </c>
      <c r="J277" s="52">
        <v>42</v>
      </c>
      <c r="K277" s="8">
        <f t="shared" si="6"/>
        <v>91</v>
      </c>
      <c r="L277" s="54">
        <v>24</v>
      </c>
      <c r="M277" s="54">
        <v>21</v>
      </c>
      <c r="N277" s="54">
        <v>23</v>
      </c>
      <c r="O277" s="8">
        <f t="shared" si="7"/>
        <v>68</v>
      </c>
      <c r="P277" s="52"/>
      <c r="Q277" s="52"/>
      <c r="R277" s="52"/>
      <c r="S277" s="8"/>
      <c r="T277" s="8">
        <f t="shared" si="11"/>
        <v>259</v>
      </c>
    </row>
    <row r="278" spans="3:20" ht="15.75" x14ac:dyDescent="0.25">
      <c r="C278" s="13" t="s">
        <v>69</v>
      </c>
      <c r="D278" s="45">
        <f t="shared" ref="D278:T278" si="12">+SUM(D254:D277)</f>
        <v>13519</v>
      </c>
      <c r="E278" s="45">
        <f t="shared" si="12"/>
        <v>12451</v>
      </c>
      <c r="F278" s="45">
        <f t="shared" si="12"/>
        <v>14668</v>
      </c>
      <c r="G278" s="45">
        <f t="shared" si="12"/>
        <v>40638</v>
      </c>
      <c r="H278" s="45">
        <f>+SUM(H254:H277)</f>
        <v>12326</v>
      </c>
      <c r="I278" s="45">
        <f>+SUM(I254:I277)</f>
        <v>13748</v>
      </c>
      <c r="J278" s="45">
        <f t="shared" si="12"/>
        <v>13447</v>
      </c>
      <c r="K278" s="45">
        <f t="shared" si="12"/>
        <v>39521</v>
      </c>
      <c r="L278" s="45">
        <f t="shared" si="12"/>
        <v>16539</v>
      </c>
      <c r="M278" s="45">
        <f t="shared" si="12"/>
        <v>15692</v>
      </c>
      <c r="N278" s="45">
        <f t="shared" si="12"/>
        <v>16206</v>
      </c>
      <c r="O278" s="45">
        <f t="shared" si="12"/>
        <v>48437</v>
      </c>
      <c r="P278" s="45">
        <f t="shared" si="12"/>
        <v>0</v>
      </c>
      <c r="Q278" s="45">
        <f t="shared" si="12"/>
        <v>0</v>
      </c>
      <c r="R278" s="45">
        <f t="shared" si="12"/>
        <v>0</v>
      </c>
      <c r="S278" s="45">
        <f t="shared" si="12"/>
        <v>0</v>
      </c>
      <c r="T278" s="45">
        <f t="shared" si="12"/>
        <v>128596</v>
      </c>
    </row>
    <row r="343" spans="3:20" ht="15.75" thickBot="1" x14ac:dyDescent="0.3"/>
    <row r="344" spans="3:20" ht="15.75" x14ac:dyDescent="0.25">
      <c r="C344" s="106" t="s">
        <v>76</v>
      </c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8"/>
    </row>
    <row r="345" spans="3:20" ht="15.75" x14ac:dyDescent="0.25">
      <c r="C345" s="112" t="s">
        <v>71</v>
      </c>
      <c r="D345" s="109" t="s">
        <v>2</v>
      </c>
      <c r="E345" s="109"/>
      <c r="F345" s="109"/>
      <c r="G345" s="109"/>
      <c r="H345" s="109" t="s">
        <v>3</v>
      </c>
      <c r="I345" s="109"/>
      <c r="J345" s="109"/>
      <c r="K345" s="109"/>
      <c r="L345" s="109" t="s">
        <v>4</v>
      </c>
      <c r="M345" s="109"/>
      <c r="N345" s="109"/>
      <c r="O345" s="109"/>
      <c r="P345" s="109" t="s">
        <v>5</v>
      </c>
      <c r="Q345" s="109"/>
      <c r="R345" s="109"/>
      <c r="S345" s="109"/>
      <c r="T345" s="110" t="s">
        <v>6</v>
      </c>
    </row>
    <row r="346" spans="3:20" ht="16.5" thickBot="1" x14ac:dyDescent="0.3">
      <c r="C346" s="113"/>
      <c r="D346" s="12" t="s">
        <v>7</v>
      </c>
      <c r="E346" s="12" t="s">
        <v>8</v>
      </c>
      <c r="F346" s="12" t="s">
        <v>9</v>
      </c>
      <c r="G346" s="12" t="s">
        <v>10</v>
      </c>
      <c r="H346" s="12" t="s">
        <v>11</v>
      </c>
      <c r="I346" s="12" t="s">
        <v>12</v>
      </c>
      <c r="J346" s="12" t="s">
        <v>13</v>
      </c>
      <c r="K346" s="12" t="s">
        <v>14</v>
      </c>
      <c r="L346" s="12" t="s">
        <v>15</v>
      </c>
      <c r="M346" s="12" t="s">
        <v>16</v>
      </c>
      <c r="N346" s="12" t="s">
        <v>17</v>
      </c>
      <c r="O346" s="12" t="s">
        <v>18</v>
      </c>
      <c r="P346" s="12" t="s">
        <v>19</v>
      </c>
      <c r="Q346" s="12" t="s">
        <v>20</v>
      </c>
      <c r="R346" s="12" t="s">
        <v>21</v>
      </c>
      <c r="S346" s="12" t="s">
        <v>22</v>
      </c>
      <c r="T346" s="111"/>
    </row>
    <row r="347" spans="3:20" ht="15.75" x14ac:dyDescent="0.25">
      <c r="C347" s="10" t="s">
        <v>30</v>
      </c>
      <c r="D347" s="44">
        <v>275</v>
      </c>
      <c r="E347" s="44">
        <v>226</v>
      </c>
      <c r="F347" s="44">
        <v>215</v>
      </c>
      <c r="G347" s="43">
        <f>+SUM(D347:F347)</f>
        <v>716</v>
      </c>
      <c r="H347" s="57">
        <v>212</v>
      </c>
      <c r="I347" s="57">
        <v>204</v>
      </c>
      <c r="J347" s="58">
        <v>194</v>
      </c>
      <c r="K347" s="43">
        <f>SUM(H347:J347)</f>
        <v>610</v>
      </c>
      <c r="L347" s="44">
        <v>222</v>
      </c>
      <c r="M347" s="44">
        <v>214</v>
      </c>
      <c r="N347" s="44">
        <v>213</v>
      </c>
      <c r="O347" s="43">
        <f>SUM(L347:N347)</f>
        <v>649</v>
      </c>
      <c r="P347" s="57"/>
      <c r="Q347" s="57"/>
      <c r="R347" s="57"/>
      <c r="S347" s="43"/>
      <c r="T347" s="43">
        <f>+SUM(S347,O347,K347,G347)</f>
        <v>1975</v>
      </c>
    </row>
    <row r="348" spans="3:20" ht="15.75" x14ac:dyDescent="0.25">
      <c r="C348" s="10" t="s">
        <v>60</v>
      </c>
      <c r="D348" s="44">
        <v>0</v>
      </c>
      <c r="E348" s="44">
        <v>1</v>
      </c>
      <c r="F348" s="44">
        <v>0</v>
      </c>
      <c r="G348" s="43">
        <f t="shared" ref="G348:G351" si="13">+SUM(D348:F348)</f>
        <v>1</v>
      </c>
      <c r="H348" s="44">
        <v>0</v>
      </c>
      <c r="I348" s="59">
        <v>3</v>
      </c>
      <c r="J348" s="44">
        <v>1</v>
      </c>
      <c r="K348" s="43">
        <f t="shared" ref="K348:K352" si="14">SUM(H348:J348)</f>
        <v>4</v>
      </c>
      <c r="L348" s="44">
        <v>0</v>
      </c>
      <c r="M348" s="44">
        <v>0</v>
      </c>
      <c r="N348" s="44">
        <v>0</v>
      </c>
      <c r="O348" s="43">
        <f t="shared" ref="O348:O352" si="15">SUM(L348:N348)</f>
        <v>0</v>
      </c>
      <c r="P348" s="57"/>
      <c r="Q348" s="57"/>
      <c r="R348" s="57"/>
      <c r="S348" s="43"/>
      <c r="T348" s="43">
        <f t="shared" ref="T348:T352" si="16">+SUM(S348,O348,K348,G348)</f>
        <v>5</v>
      </c>
    </row>
    <row r="349" spans="3:20" ht="15.75" x14ac:dyDescent="0.25">
      <c r="C349" s="10" t="s">
        <v>61</v>
      </c>
      <c r="D349" s="44">
        <v>5830</v>
      </c>
      <c r="E349" s="44">
        <v>4455</v>
      </c>
      <c r="F349" s="44">
        <v>4978</v>
      </c>
      <c r="G349" s="43">
        <f t="shared" si="13"/>
        <v>15263</v>
      </c>
      <c r="H349" s="59">
        <v>4483</v>
      </c>
      <c r="I349" s="59">
        <v>4689</v>
      </c>
      <c r="J349" s="44">
        <v>4557</v>
      </c>
      <c r="K349" s="43">
        <f t="shared" si="14"/>
        <v>13729</v>
      </c>
      <c r="L349" s="44">
        <v>4839</v>
      </c>
      <c r="M349" s="44">
        <v>4690</v>
      </c>
      <c r="N349" s="44">
        <v>5120</v>
      </c>
      <c r="O349" s="43">
        <f t="shared" si="15"/>
        <v>14649</v>
      </c>
      <c r="P349" s="51"/>
      <c r="Q349" s="51"/>
      <c r="R349" s="51"/>
      <c r="S349" s="43"/>
      <c r="T349" s="43">
        <f t="shared" si="16"/>
        <v>43641</v>
      </c>
    </row>
    <row r="350" spans="3:20" ht="15.75" x14ac:dyDescent="0.25">
      <c r="C350" s="10" t="s">
        <v>62</v>
      </c>
      <c r="D350" s="44">
        <v>546</v>
      </c>
      <c r="E350" s="44">
        <v>484</v>
      </c>
      <c r="F350" s="44">
        <v>540</v>
      </c>
      <c r="G350" s="43">
        <f t="shared" si="13"/>
        <v>1570</v>
      </c>
      <c r="H350" s="57">
        <v>467</v>
      </c>
      <c r="I350" s="57">
        <v>512</v>
      </c>
      <c r="J350" s="44">
        <v>475</v>
      </c>
      <c r="K350" s="43">
        <f t="shared" si="14"/>
        <v>1454</v>
      </c>
      <c r="L350" s="44">
        <v>480</v>
      </c>
      <c r="M350" s="44">
        <v>465</v>
      </c>
      <c r="N350" s="44">
        <v>521</v>
      </c>
      <c r="O350" s="43">
        <f t="shared" si="15"/>
        <v>1466</v>
      </c>
      <c r="P350" s="57"/>
      <c r="Q350" s="57"/>
      <c r="R350" s="57"/>
      <c r="S350" s="43"/>
      <c r="T350" s="43">
        <f t="shared" si="16"/>
        <v>4490</v>
      </c>
    </row>
    <row r="351" spans="3:20" ht="15.75" x14ac:dyDescent="0.25">
      <c r="C351" s="10" t="s">
        <v>63</v>
      </c>
      <c r="D351" s="44">
        <v>92</v>
      </c>
      <c r="E351" s="44">
        <v>85</v>
      </c>
      <c r="F351" s="44">
        <v>80</v>
      </c>
      <c r="G351" s="43">
        <f t="shared" si="13"/>
        <v>257</v>
      </c>
      <c r="H351" s="59">
        <v>81</v>
      </c>
      <c r="I351" s="59">
        <v>91</v>
      </c>
      <c r="J351" s="44">
        <v>72</v>
      </c>
      <c r="K351" s="43">
        <f t="shared" si="14"/>
        <v>244</v>
      </c>
      <c r="L351" s="44">
        <v>62</v>
      </c>
      <c r="M351" s="44">
        <v>63</v>
      </c>
      <c r="N351" s="44">
        <v>63</v>
      </c>
      <c r="O351" s="43">
        <f t="shared" si="15"/>
        <v>188</v>
      </c>
      <c r="P351" s="57"/>
      <c r="Q351" s="57"/>
      <c r="R351" s="57"/>
      <c r="S351" s="43"/>
      <c r="T351" s="43">
        <f t="shared" si="16"/>
        <v>689</v>
      </c>
    </row>
    <row r="352" spans="3:20" ht="15.75" x14ac:dyDescent="0.25">
      <c r="C352" s="10" t="s">
        <v>64</v>
      </c>
      <c r="D352" s="44">
        <v>10</v>
      </c>
      <c r="E352" s="44">
        <v>7</v>
      </c>
      <c r="F352" s="44">
        <v>7</v>
      </c>
      <c r="G352" s="43">
        <f>+SUM(D352:F352)</f>
        <v>24</v>
      </c>
      <c r="H352" s="57">
        <v>7</v>
      </c>
      <c r="I352" s="57">
        <v>3</v>
      </c>
      <c r="J352" s="44">
        <v>8</v>
      </c>
      <c r="K352" s="43">
        <f t="shared" si="14"/>
        <v>18</v>
      </c>
      <c r="L352" s="44">
        <v>5</v>
      </c>
      <c r="M352" s="44">
        <v>6</v>
      </c>
      <c r="N352" s="44">
        <v>7</v>
      </c>
      <c r="O352" s="43">
        <f t="shared" si="15"/>
        <v>18</v>
      </c>
      <c r="P352" s="57"/>
      <c r="Q352" s="57"/>
      <c r="R352" s="57"/>
      <c r="S352" s="43"/>
      <c r="T352" s="43">
        <f t="shared" si="16"/>
        <v>60</v>
      </c>
    </row>
    <row r="353" spans="3:20" ht="15.75" x14ac:dyDescent="0.25">
      <c r="C353" s="13" t="s">
        <v>69</v>
      </c>
      <c r="D353" s="49">
        <f t="shared" ref="D353:T353" si="17">SUM(D347:D352)</f>
        <v>6753</v>
      </c>
      <c r="E353" s="49">
        <f t="shared" si="17"/>
        <v>5258</v>
      </c>
      <c r="F353" s="49">
        <f>SUM(F347:F352)</f>
        <v>5820</v>
      </c>
      <c r="G353" s="49">
        <f t="shared" si="17"/>
        <v>17831</v>
      </c>
      <c r="H353" s="49">
        <f t="shared" si="17"/>
        <v>5250</v>
      </c>
      <c r="I353" s="49">
        <f t="shared" si="17"/>
        <v>5502</v>
      </c>
      <c r="J353" s="49">
        <f>SUM(J347:J352)</f>
        <v>5307</v>
      </c>
      <c r="K353" s="49">
        <f t="shared" si="17"/>
        <v>16059</v>
      </c>
      <c r="L353" s="49">
        <f t="shared" si="17"/>
        <v>5608</v>
      </c>
      <c r="M353" s="49">
        <f t="shared" si="17"/>
        <v>5438</v>
      </c>
      <c r="N353" s="49">
        <f t="shared" si="17"/>
        <v>5924</v>
      </c>
      <c r="O353" s="49">
        <f t="shared" si="17"/>
        <v>16970</v>
      </c>
      <c r="P353" s="49">
        <f t="shared" si="17"/>
        <v>0</v>
      </c>
      <c r="Q353" s="49">
        <f t="shared" si="17"/>
        <v>0</v>
      </c>
      <c r="R353" s="49">
        <f t="shared" si="17"/>
        <v>0</v>
      </c>
      <c r="S353" s="49">
        <f t="shared" si="17"/>
        <v>0</v>
      </c>
      <c r="T353" s="49">
        <f t="shared" si="17"/>
        <v>50860</v>
      </c>
    </row>
    <row r="388" spans="3:20" ht="15.75" thickBot="1" x14ac:dyDescent="0.3"/>
    <row r="389" spans="3:20" ht="15.75" x14ac:dyDescent="0.25">
      <c r="C389" s="106" t="s">
        <v>77</v>
      </c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8"/>
    </row>
    <row r="390" spans="3:20" ht="15.75" x14ac:dyDescent="0.25">
      <c r="C390" s="112" t="s">
        <v>71</v>
      </c>
      <c r="D390" s="109" t="s">
        <v>2</v>
      </c>
      <c r="E390" s="109"/>
      <c r="F390" s="109"/>
      <c r="G390" s="109"/>
      <c r="H390" s="109" t="s">
        <v>3</v>
      </c>
      <c r="I390" s="109"/>
      <c r="J390" s="109"/>
      <c r="K390" s="109"/>
      <c r="L390" s="109" t="s">
        <v>4</v>
      </c>
      <c r="M390" s="109"/>
      <c r="N390" s="109"/>
      <c r="O390" s="109"/>
      <c r="P390" s="109" t="s">
        <v>5</v>
      </c>
      <c r="Q390" s="109"/>
      <c r="R390" s="109"/>
      <c r="S390" s="109"/>
      <c r="T390" s="110" t="s">
        <v>6</v>
      </c>
    </row>
    <row r="391" spans="3:20" ht="16.5" thickBot="1" x14ac:dyDescent="0.3">
      <c r="C391" s="113"/>
      <c r="D391" s="12" t="s">
        <v>7</v>
      </c>
      <c r="E391" s="12" t="s">
        <v>8</v>
      </c>
      <c r="F391" s="12" t="s">
        <v>9</v>
      </c>
      <c r="G391" s="12" t="s">
        <v>10</v>
      </c>
      <c r="H391" s="12" t="s">
        <v>11</v>
      </c>
      <c r="I391" s="12" t="s">
        <v>12</v>
      </c>
      <c r="J391" s="12" t="s">
        <v>13</v>
      </c>
      <c r="K391" s="12" t="s">
        <v>14</v>
      </c>
      <c r="L391" s="12" t="s">
        <v>15</v>
      </c>
      <c r="M391" s="12" t="s">
        <v>16</v>
      </c>
      <c r="N391" s="12" t="s">
        <v>17</v>
      </c>
      <c r="O391" s="12" t="s">
        <v>18</v>
      </c>
      <c r="P391" s="12" t="s">
        <v>19</v>
      </c>
      <c r="Q391" s="12" t="s">
        <v>20</v>
      </c>
      <c r="R391" s="12" t="s">
        <v>21</v>
      </c>
      <c r="S391" s="12" t="s">
        <v>22</v>
      </c>
      <c r="T391" s="111"/>
    </row>
    <row r="392" spans="3:20" ht="15.75" x14ac:dyDescent="0.25">
      <c r="C392" s="10" t="s">
        <v>30</v>
      </c>
      <c r="D392" s="46">
        <v>184</v>
      </c>
      <c r="E392" s="46">
        <v>172</v>
      </c>
      <c r="F392" s="46">
        <v>188</v>
      </c>
      <c r="G392" s="94">
        <f>+SUM(D392:F392)</f>
        <v>544</v>
      </c>
      <c r="H392" s="77">
        <v>152</v>
      </c>
      <c r="I392" s="77">
        <v>185</v>
      </c>
      <c r="J392" s="97">
        <v>165</v>
      </c>
      <c r="K392" s="94">
        <f>SUM(H392:J392)</f>
        <v>502</v>
      </c>
      <c r="L392" s="46">
        <v>182</v>
      </c>
      <c r="M392" s="46">
        <v>186</v>
      </c>
      <c r="N392" s="46">
        <v>175</v>
      </c>
      <c r="O392" s="94">
        <f>SUM(L392:N392)</f>
        <v>543</v>
      </c>
      <c r="P392" s="57"/>
      <c r="Q392" s="57"/>
      <c r="R392" s="57"/>
      <c r="S392" s="43"/>
      <c r="T392" s="43">
        <f t="shared" ref="T392:T397" si="18">SUM(G392,O392,K392, S392)</f>
        <v>1589</v>
      </c>
    </row>
    <row r="393" spans="3:20" ht="15.75" x14ac:dyDescent="0.25">
      <c r="C393" s="10" t="s">
        <v>60</v>
      </c>
      <c r="D393" s="46">
        <v>2</v>
      </c>
      <c r="E393" s="46">
        <v>0</v>
      </c>
      <c r="F393" s="46">
        <v>1</v>
      </c>
      <c r="G393" s="94">
        <f t="shared" ref="G393:G397" si="19">+SUM(D393:F393)</f>
        <v>3</v>
      </c>
      <c r="H393" s="91">
        <v>1</v>
      </c>
      <c r="I393" s="91">
        <v>1</v>
      </c>
      <c r="J393" s="98">
        <v>1</v>
      </c>
      <c r="K393" s="94">
        <f t="shared" ref="K393:K397" si="20">SUM(H393:J393)</f>
        <v>3</v>
      </c>
      <c r="L393" s="46">
        <v>4</v>
      </c>
      <c r="M393" s="46">
        <v>1</v>
      </c>
      <c r="N393" s="46">
        <v>1</v>
      </c>
      <c r="O393" s="94">
        <f t="shared" ref="O393:O397" si="21">SUM(L393:N393)</f>
        <v>6</v>
      </c>
      <c r="P393" s="57"/>
      <c r="Q393" s="57"/>
      <c r="R393" s="57"/>
      <c r="S393" s="43"/>
      <c r="T393" s="43">
        <f t="shared" si="18"/>
        <v>12</v>
      </c>
    </row>
    <row r="394" spans="3:20" ht="15.75" x14ac:dyDescent="0.25">
      <c r="C394" s="10" t="s">
        <v>61</v>
      </c>
      <c r="D394" s="46">
        <v>2230</v>
      </c>
      <c r="E394" s="46">
        <v>1949</v>
      </c>
      <c r="F394" s="46">
        <v>2294</v>
      </c>
      <c r="G394" s="94">
        <f t="shared" si="19"/>
        <v>6473</v>
      </c>
      <c r="H394" s="91">
        <v>1825</v>
      </c>
      <c r="I394" s="91">
        <v>2055</v>
      </c>
      <c r="J394" s="99">
        <v>2079</v>
      </c>
      <c r="K394" s="94">
        <f t="shared" si="20"/>
        <v>5959</v>
      </c>
      <c r="L394" s="46">
        <v>2198</v>
      </c>
      <c r="M394" s="46">
        <v>2164</v>
      </c>
      <c r="N394" s="46">
        <v>2385</v>
      </c>
      <c r="O394" s="94">
        <f t="shared" si="21"/>
        <v>6747</v>
      </c>
      <c r="P394" s="51"/>
      <c r="Q394" s="51"/>
      <c r="R394" s="51"/>
      <c r="S394" s="43"/>
      <c r="T394" s="43">
        <f t="shared" si="18"/>
        <v>19179</v>
      </c>
    </row>
    <row r="395" spans="3:20" ht="15.75" x14ac:dyDescent="0.25">
      <c r="C395" s="10" t="s">
        <v>62</v>
      </c>
      <c r="D395" s="46">
        <v>316</v>
      </c>
      <c r="E395" s="46">
        <v>283</v>
      </c>
      <c r="F395" s="46">
        <v>320</v>
      </c>
      <c r="G395" s="94">
        <f>+SUM(D395:F395)</f>
        <v>919</v>
      </c>
      <c r="H395" s="77">
        <v>240</v>
      </c>
      <c r="I395" s="77">
        <v>360</v>
      </c>
      <c r="J395" s="100">
        <v>347</v>
      </c>
      <c r="K395" s="94">
        <f t="shared" si="20"/>
        <v>947</v>
      </c>
      <c r="L395" s="46">
        <v>304</v>
      </c>
      <c r="M395" s="46">
        <v>346</v>
      </c>
      <c r="N395" s="46">
        <v>344</v>
      </c>
      <c r="O395" s="94">
        <f t="shared" si="21"/>
        <v>994</v>
      </c>
      <c r="P395" s="57"/>
      <c r="Q395" s="57"/>
      <c r="R395" s="57"/>
      <c r="S395" s="43"/>
      <c r="T395" s="43">
        <f t="shared" si="18"/>
        <v>2860</v>
      </c>
    </row>
    <row r="396" spans="3:20" ht="15.75" x14ac:dyDescent="0.25">
      <c r="C396" s="10" t="s">
        <v>63</v>
      </c>
      <c r="D396" s="46">
        <v>39</v>
      </c>
      <c r="E396" s="46">
        <v>32</v>
      </c>
      <c r="F396" s="46">
        <v>28</v>
      </c>
      <c r="G396" s="94">
        <f t="shared" si="19"/>
        <v>99</v>
      </c>
      <c r="H396" s="91">
        <v>39</v>
      </c>
      <c r="I396" s="91">
        <v>41</v>
      </c>
      <c r="J396" s="92">
        <v>39</v>
      </c>
      <c r="K396" s="94">
        <f t="shared" si="20"/>
        <v>119</v>
      </c>
      <c r="L396" s="46">
        <v>42</v>
      </c>
      <c r="M396" s="46">
        <v>42</v>
      </c>
      <c r="N396" s="46">
        <v>46</v>
      </c>
      <c r="O396" s="94">
        <f t="shared" si="21"/>
        <v>130</v>
      </c>
      <c r="P396" s="57"/>
      <c r="Q396" s="57"/>
      <c r="R396" s="57"/>
      <c r="S396" s="43"/>
      <c r="T396" s="43">
        <f t="shared" si="18"/>
        <v>348</v>
      </c>
    </row>
    <row r="397" spans="3:20" ht="15.75" x14ac:dyDescent="0.25">
      <c r="C397" s="10" t="s">
        <v>64</v>
      </c>
      <c r="D397" s="46">
        <v>2</v>
      </c>
      <c r="E397" s="46">
        <v>1</v>
      </c>
      <c r="F397" s="46">
        <v>1</v>
      </c>
      <c r="G397" s="94">
        <f t="shared" si="19"/>
        <v>4</v>
      </c>
      <c r="H397" s="77">
        <v>3</v>
      </c>
      <c r="I397" s="77">
        <v>1</v>
      </c>
      <c r="J397" s="93">
        <v>1</v>
      </c>
      <c r="K397" s="94">
        <f t="shared" si="20"/>
        <v>5</v>
      </c>
      <c r="L397" s="46">
        <v>6</v>
      </c>
      <c r="M397" s="46">
        <v>3</v>
      </c>
      <c r="N397" s="46">
        <v>5</v>
      </c>
      <c r="O397" s="94">
        <f t="shared" si="21"/>
        <v>14</v>
      </c>
      <c r="P397" s="57"/>
      <c r="Q397" s="57"/>
      <c r="R397" s="57"/>
      <c r="S397" s="43"/>
      <c r="T397" s="43">
        <f t="shared" si="18"/>
        <v>23</v>
      </c>
    </row>
    <row r="398" spans="3:20" ht="15.75" x14ac:dyDescent="0.25">
      <c r="C398" s="13" t="s">
        <v>69</v>
      </c>
      <c r="D398" s="49">
        <f t="shared" ref="D398:T398" si="22">SUM(D392:D397)</f>
        <v>2773</v>
      </c>
      <c r="E398" s="49">
        <f>SUM(E392:E397)</f>
        <v>2437</v>
      </c>
      <c r="F398" s="49">
        <f t="shared" si="22"/>
        <v>2832</v>
      </c>
      <c r="G398" s="49">
        <f t="shared" si="22"/>
        <v>8042</v>
      </c>
      <c r="H398" s="49">
        <f t="shared" si="22"/>
        <v>2260</v>
      </c>
      <c r="I398" s="49">
        <f t="shared" si="22"/>
        <v>2643</v>
      </c>
      <c r="J398" s="49">
        <f t="shared" si="22"/>
        <v>2632</v>
      </c>
      <c r="K398" s="49">
        <f t="shared" si="22"/>
        <v>7535</v>
      </c>
      <c r="L398" s="49">
        <f t="shared" si="22"/>
        <v>2736</v>
      </c>
      <c r="M398" s="49">
        <f t="shared" si="22"/>
        <v>2742</v>
      </c>
      <c r="N398" s="49">
        <f t="shared" si="22"/>
        <v>2956</v>
      </c>
      <c r="O398" s="49">
        <f t="shared" si="22"/>
        <v>8434</v>
      </c>
      <c r="P398" s="49">
        <f t="shared" si="22"/>
        <v>0</v>
      </c>
      <c r="Q398" s="49">
        <f t="shared" si="22"/>
        <v>0</v>
      </c>
      <c r="R398" s="49">
        <f t="shared" si="22"/>
        <v>0</v>
      </c>
      <c r="S398" s="49">
        <f t="shared" si="22"/>
        <v>0</v>
      </c>
      <c r="T398" s="49">
        <f t="shared" si="22"/>
        <v>24011</v>
      </c>
    </row>
    <row r="456" spans="3:20" ht="15.75" thickBot="1" x14ac:dyDescent="0.3"/>
    <row r="457" spans="3:20" ht="15.75" x14ac:dyDescent="0.25">
      <c r="C457" s="106" t="s">
        <v>78</v>
      </c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8"/>
    </row>
    <row r="458" spans="3:20" ht="15.75" x14ac:dyDescent="0.25">
      <c r="C458" s="112" t="s">
        <v>71</v>
      </c>
      <c r="D458" s="109" t="s">
        <v>2</v>
      </c>
      <c r="E458" s="109"/>
      <c r="F458" s="109"/>
      <c r="G458" s="109"/>
      <c r="H458" s="109" t="s">
        <v>3</v>
      </c>
      <c r="I458" s="109"/>
      <c r="J458" s="109"/>
      <c r="K458" s="109"/>
      <c r="L458" s="109" t="s">
        <v>4</v>
      </c>
      <c r="M458" s="109"/>
      <c r="N458" s="109"/>
      <c r="O458" s="109"/>
      <c r="P458" s="109" t="s">
        <v>5</v>
      </c>
      <c r="Q458" s="109"/>
      <c r="R458" s="109"/>
      <c r="S458" s="109"/>
      <c r="T458" s="110" t="s">
        <v>6</v>
      </c>
    </row>
    <row r="459" spans="3:20" ht="16.5" thickBot="1" x14ac:dyDescent="0.3">
      <c r="C459" s="113"/>
      <c r="D459" s="12" t="s">
        <v>7</v>
      </c>
      <c r="E459" s="12" t="s">
        <v>8</v>
      </c>
      <c r="F459" s="12" t="s">
        <v>9</v>
      </c>
      <c r="G459" s="12" t="s">
        <v>10</v>
      </c>
      <c r="H459" s="12" t="s">
        <v>11</v>
      </c>
      <c r="I459" s="12" t="s">
        <v>12</v>
      </c>
      <c r="J459" s="12" t="s">
        <v>13</v>
      </c>
      <c r="K459" s="12" t="s">
        <v>14</v>
      </c>
      <c r="L459" s="12" t="s">
        <v>15</v>
      </c>
      <c r="M459" s="12" t="s">
        <v>16</v>
      </c>
      <c r="N459" s="12" t="s">
        <v>17</v>
      </c>
      <c r="O459" s="12" t="s">
        <v>18</v>
      </c>
      <c r="P459" s="12" t="s">
        <v>19</v>
      </c>
      <c r="Q459" s="12" t="s">
        <v>20</v>
      </c>
      <c r="R459" s="12" t="s">
        <v>21</v>
      </c>
      <c r="S459" s="12" t="s">
        <v>22</v>
      </c>
      <c r="T459" s="111"/>
    </row>
    <row r="460" spans="3:20" ht="15.75" x14ac:dyDescent="0.25">
      <c r="C460" s="10" t="s">
        <v>30</v>
      </c>
      <c r="D460" s="46">
        <v>172</v>
      </c>
      <c r="E460" s="46">
        <v>145</v>
      </c>
      <c r="F460" s="46">
        <v>185</v>
      </c>
      <c r="G460" s="94">
        <f>+SUM(D460:F460)</f>
        <v>502</v>
      </c>
      <c r="H460" s="77">
        <v>120</v>
      </c>
      <c r="I460" s="77">
        <v>145</v>
      </c>
      <c r="J460" s="93">
        <v>142</v>
      </c>
      <c r="K460" s="94">
        <f>SUM(H460:J460)</f>
        <v>407</v>
      </c>
      <c r="L460" s="46">
        <v>149</v>
      </c>
      <c r="M460" s="46">
        <v>136</v>
      </c>
      <c r="N460" s="46">
        <v>152</v>
      </c>
      <c r="O460" s="94">
        <f>SUM(L460:N460)</f>
        <v>437</v>
      </c>
      <c r="P460" s="57"/>
      <c r="Q460" s="57"/>
      <c r="R460" s="57"/>
      <c r="S460" s="43"/>
      <c r="T460" s="43">
        <f t="shared" ref="T460:T465" si="23">SUM(G460,O460,K460, S460)</f>
        <v>1346</v>
      </c>
    </row>
    <row r="461" spans="3:20" ht="15.75" x14ac:dyDescent="0.25">
      <c r="C461" s="10" t="s">
        <v>60</v>
      </c>
      <c r="D461" s="46">
        <v>0</v>
      </c>
      <c r="E461" s="46">
        <v>0</v>
      </c>
      <c r="F461" s="46">
        <v>0</v>
      </c>
      <c r="G461" s="94">
        <f t="shared" ref="G461:G465" si="24">+SUM(D461:F461)</f>
        <v>0</v>
      </c>
      <c r="H461" s="46">
        <v>0</v>
      </c>
      <c r="I461" s="46">
        <v>0</v>
      </c>
      <c r="J461" s="46">
        <v>0</v>
      </c>
      <c r="K461" s="94">
        <f t="shared" ref="K461:K465" si="25">SUM(H461:J461)</f>
        <v>0</v>
      </c>
      <c r="L461" s="46">
        <v>0</v>
      </c>
      <c r="M461" s="46">
        <v>3</v>
      </c>
      <c r="N461" s="46">
        <v>1</v>
      </c>
      <c r="O461" s="94">
        <f t="shared" ref="O461:O465" si="26">SUM(L461:N461)</f>
        <v>4</v>
      </c>
      <c r="P461" s="57"/>
      <c r="Q461" s="57"/>
      <c r="R461" s="57"/>
      <c r="S461" s="43"/>
      <c r="T461" s="43">
        <f t="shared" si="23"/>
        <v>4</v>
      </c>
    </row>
    <row r="462" spans="3:20" ht="15.75" x14ac:dyDescent="0.25">
      <c r="C462" s="10" t="s">
        <v>61</v>
      </c>
      <c r="D462" s="46">
        <v>1393</v>
      </c>
      <c r="E462" s="46">
        <v>1052</v>
      </c>
      <c r="F462" s="46">
        <v>1242</v>
      </c>
      <c r="G462" s="94">
        <f t="shared" si="24"/>
        <v>3687</v>
      </c>
      <c r="H462" s="91">
        <v>940</v>
      </c>
      <c r="I462" s="91">
        <v>1075</v>
      </c>
      <c r="J462" s="92">
        <v>1045</v>
      </c>
      <c r="K462" s="94">
        <f t="shared" si="25"/>
        <v>3060</v>
      </c>
      <c r="L462" s="46">
        <v>1117</v>
      </c>
      <c r="M462" s="46">
        <v>1124</v>
      </c>
      <c r="N462" s="46">
        <v>1211</v>
      </c>
      <c r="O462" s="94">
        <f t="shared" si="26"/>
        <v>3452</v>
      </c>
      <c r="P462" s="51"/>
      <c r="Q462" s="51"/>
      <c r="R462" s="51"/>
      <c r="S462" s="43"/>
      <c r="T462" s="43">
        <f t="shared" si="23"/>
        <v>10199</v>
      </c>
    </row>
    <row r="463" spans="3:20" ht="15.75" x14ac:dyDescent="0.25">
      <c r="C463" s="10" t="s">
        <v>62</v>
      </c>
      <c r="D463" s="46">
        <v>253</v>
      </c>
      <c r="E463" s="46">
        <v>191</v>
      </c>
      <c r="F463" s="46">
        <v>227</v>
      </c>
      <c r="G463" s="94">
        <f t="shared" si="24"/>
        <v>671</v>
      </c>
      <c r="H463" s="77">
        <v>195</v>
      </c>
      <c r="I463" s="77">
        <v>196</v>
      </c>
      <c r="J463" s="93">
        <v>198</v>
      </c>
      <c r="K463" s="94">
        <f t="shared" si="25"/>
        <v>589</v>
      </c>
      <c r="L463" s="46">
        <v>166</v>
      </c>
      <c r="M463" s="46">
        <v>189</v>
      </c>
      <c r="N463" s="46">
        <v>206</v>
      </c>
      <c r="O463" s="94">
        <f t="shared" si="26"/>
        <v>561</v>
      </c>
      <c r="P463" s="57"/>
      <c r="Q463" s="57"/>
      <c r="R463" s="57"/>
      <c r="S463" s="43"/>
      <c r="T463" s="43">
        <f t="shared" si="23"/>
        <v>1821</v>
      </c>
    </row>
    <row r="464" spans="3:20" ht="15.75" x14ac:dyDescent="0.25">
      <c r="C464" s="10" t="s">
        <v>63</v>
      </c>
      <c r="D464" s="46">
        <v>50</v>
      </c>
      <c r="E464" s="46">
        <v>41</v>
      </c>
      <c r="F464" s="46">
        <v>43</v>
      </c>
      <c r="G464" s="94">
        <f t="shared" si="24"/>
        <v>134</v>
      </c>
      <c r="H464" s="91">
        <v>30</v>
      </c>
      <c r="I464" s="91">
        <v>28</v>
      </c>
      <c r="J464" s="92">
        <v>29</v>
      </c>
      <c r="K464" s="94">
        <f t="shared" si="25"/>
        <v>87</v>
      </c>
      <c r="L464" s="46">
        <v>44</v>
      </c>
      <c r="M464" s="46">
        <v>34</v>
      </c>
      <c r="N464" s="46">
        <v>38</v>
      </c>
      <c r="O464" s="94">
        <f t="shared" si="26"/>
        <v>116</v>
      </c>
      <c r="P464" s="57"/>
      <c r="Q464" s="57"/>
      <c r="R464" s="57"/>
      <c r="S464" s="43"/>
      <c r="T464" s="43">
        <f t="shared" si="23"/>
        <v>337</v>
      </c>
    </row>
    <row r="465" spans="3:20" ht="15.75" x14ac:dyDescent="0.25">
      <c r="C465" s="10" t="s">
        <v>64</v>
      </c>
      <c r="D465" s="46">
        <v>3</v>
      </c>
      <c r="E465" s="46">
        <v>3</v>
      </c>
      <c r="F465" s="46">
        <v>1</v>
      </c>
      <c r="G465" s="94">
        <f t="shared" si="24"/>
        <v>7</v>
      </c>
      <c r="H465" s="77">
        <v>2</v>
      </c>
      <c r="I465" s="77">
        <v>3</v>
      </c>
      <c r="J465" s="93">
        <v>1</v>
      </c>
      <c r="K465" s="94">
        <f t="shared" si="25"/>
        <v>6</v>
      </c>
      <c r="L465" s="46">
        <v>2</v>
      </c>
      <c r="M465" s="46">
        <v>3</v>
      </c>
      <c r="N465" s="46">
        <v>1</v>
      </c>
      <c r="O465" s="94">
        <f t="shared" si="26"/>
        <v>6</v>
      </c>
      <c r="P465" s="57"/>
      <c r="Q465" s="57"/>
      <c r="R465" s="57"/>
      <c r="S465" s="43"/>
      <c r="T465" s="43">
        <f t="shared" si="23"/>
        <v>19</v>
      </c>
    </row>
    <row r="466" spans="3:20" ht="15.75" x14ac:dyDescent="0.25">
      <c r="C466" s="13" t="s">
        <v>69</v>
      </c>
      <c r="D466" s="49">
        <f t="shared" ref="D466:T466" si="27">SUM(D460:D465)</f>
        <v>1871</v>
      </c>
      <c r="E466" s="49">
        <f t="shared" si="27"/>
        <v>1432</v>
      </c>
      <c r="F466" s="49">
        <f t="shared" si="27"/>
        <v>1698</v>
      </c>
      <c r="G466" s="49">
        <f t="shared" si="27"/>
        <v>5001</v>
      </c>
      <c r="H466" s="49">
        <f>SUM(H460:H465)</f>
        <v>1287</v>
      </c>
      <c r="I466" s="49">
        <f t="shared" si="27"/>
        <v>1447</v>
      </c>
      <c r="J466" s="49">
        <f t="shared" si="27"/>
        <v>1415</v>
      </c>
      <c r="K466" s="49">
        <f t="shared" si="27"/>
        <v>4149</v>
      </c>
      <c r="L466" s="49">
        <f t="shared" si="27"/>
        <v>1478</v>
      </c>
      <c r="M466" s="49">
        <f t="shared" si="27"/>
        <v>1489</v>
      </c>
      <c r="N466" s="49">
        <f t="shared" si="27"/>
        <v>1609</v>
      </c>
      <c r="O466" s="49">
        <f t="shared" si="27"/>
        <v>4576</v>
      </c>
      <c r="P466" s="49">
        <f t="shared" si="27"/>
        <v>0</v>
      </c>
      <c r="Q466" s="49">
        <f t="shared" si="27"/>
        <v>0</v>
      </c>
      <c r="R466" s="49">
        <f t="shared" si="27"/>
        <v>0</v>
      </c>
      <c r="S466" s="49">
        <f t="shared" si="27"/>
        <v>0</v>
      </c>
      <c r="T466" s="49">
        <f t="shared" si="27"/>
        <v>13726</v>
      </c>
    </row>
    <row r="513" spans="3:20" ht="15.75" thickBot="1" x14ac:dyDescent="0.3"/>
    <row r="514" spans="3:20" ht="15.75" x14ac:dyDescent="0.25">
      <c r="C514" s="106" t="s">
        <v>79</v>
      </c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8"/>
    </row>
    <row r="515" spans="3:20" ht="15.75" x14ac:dyDescent="0.25">
      <c r="C515" s="112" t="s">
        <v>71</v>
      </c>
      <c r="D515" s="109" t="s">
        <v>2</v>
      </c>
      <c r="E515" s="109"/>
      <c r="F515" s="109"/>
      <c r="G515" s="109"/>
      <c r="H515" s="109" t="s">
        <v>3</v>
      </c>
      <c r="I515" s="109"/>
      <c r="J515" s="109"/>
      <c r="K515" s="109"/>
      <c r="L515" s="109" t="s">
        <v>4</v>
      </c>
      <c r="M515" s="109"/>
      <c r="N515" s="109"/>
      <c r="O515" s="109"/>
      <c r="P515" s="109" t="s">
        <v>5</v>
      </c>
      <c r="Q515" s="109"/>
      <c r="R515" s="109"/>
      <c r="S515" s="109"/>
      <c r="T515" s="110" t="s">
        <v>6</v>
      </c>
    </row>
    <row r="516" spans="3:20" ht="16.5" thickBot="1" x14ac:dyDescent="0.3">
      <c r="C516" s="113"/>
      <c r="D516" s="12" t="s">
        <v>7</v>
      </c>
      <c r="E516" s="12" t="s">
        <v>8</v>
      </c>
      <c r="F516" s="12" t="s">
        <v>9</v>
      </c>
      <c r="G516" s="12" t="s">
        <v>10</v>
      </c>
      <c r="H516" s="12" t="s">
        <v>11</v>
      </c>
      <c r="I516" s="12" t="s">
        <v>12</v>
      </c>
      <c r="J516" s="12" t="s">
        <v>13</v>
      </c>
      <c r="K516" s="12" t="s">
        <v>14</v>
      </c>
      <c r="L516" s="12" t="s">
        <v>15</v>
      </c>
      <c r="M516" s="12" t="s">
        <v>16</v>
      </c>
      <c r="N516" s="12" t="s">
        <v>17</v>
      </c>
      <c r="O516" s="12" t="s">
        <v>18</v>
      </c>
      <c r="P516" s="12" t="s">
        <v>19</v>
      </c>
      <c r="Q516" s="12" t="s">
        <v>20</v>
      </c>
      <c r="R516" s="12" t="s">
        <v>21</v>
      </c>
      <c r="S516" s="12" t="s">
        <v>22</v>
      </c>
      <c r="T516" s="111"/>
    </row>
    <row r="517" spans="3:20" ht="15.75" x14ac:dyDescent="0.25">
      <c r="C517" s="11" t="s">
        <v>24</v>
      </c>
      <c r="D517" s="89">
        <v>841</v>
      </c>
      <c r="E517" s="89">
        <v>920</v>
      </c>
      <c r="F517" s="89">
        <v>1092</v>
      </c>
      <c r="G517" s="90">
        <f>+SUM(D517:F517)</f>
        <v>2853</v>
      </c>
      <c r="H517" s="77">
        <v>854</v>
      </c>
      <c r="I517" s="77">
        <v>855</v>
      </c>
      <c r="J517" s="93">
        <v>816</v>
      </c>
      <c r="K517" s="90">
        <f>SUM(H517:J517)</f>
        <v>2525</v>
      </c>
      <c r="L517" s="89">
        <v>957</v>
      </c>
      <c r="M517" s="89">
        <v>968</v>
      </c>
      <c r="N517" s="89">
        <v>951</v>
      </c>
      <c r="O517" s="90">
        <f>SUM(L517:N517)</f>
        <v>2876</v>
      </c>
      <c r="P517" s="57"/>
      <c r="Q517" s="57"/>
      <c r="R517" s="57"/>
      <c r="S517" s="7"/>
      <c r="T517" s="7">
        <f t="shared" ref="T517:T527" si="28">SUM(G517,O517,K517, S517)</f>
        <v>8254</v>
      </c>
    </row>
    <row r="518" spans="3:20" ht="15.75" x14ac:dyDescent="0.25">
      <c r="C518" s="10" t="s">
        <v>26</v>
      </c>
      <c r="D518" s="89">
        <v>781</v>
      </c>
      <c r="E518" s="89">
        <v>763</v>
      </c>
      <c r="F518" s="89">
        <v>1022</v>
      </c>
      <c r="G518" s="90">
        <f t="shared" ref="G518:G527" si="29">+SUM(D518:F518)</f>
        <v>2566</v>
      </c>
      <c r="H518" s="77">
        <v>866</v>
      </c>
      <c r="I518" s="77">
        <v>918</v>
      </c>
      <c r="J518" s="93">
        <v>863</v>
      </c>
      <c r="K518" s="90">
        <f t="shared" ref="K518:K527" si="30">SUM(H518:J518)</f>
        <v>2647</v>
      </c>
      <c r="L518" s="89">
        <v>881</v>
      </c>
      <c r="M518" s="89">
        <v>853</v>
      </c>
      <c r="N518" s="89">
        <v>950</v>
      </c>
      <c r="O518" s="90">
        <f t="shared" ref="O518:O527" si="31">SUM(L518:N518)</f>
        <v>2684</v>
      </c>
      <c r="P518" s="57"/>
      <c r="Q518" s="57"/>
      <c r="R518" s="57"/>
      <c r="S518" s="7"/>
      <c r="T518" s="7">
        <f t="shared" si="28"/>
        <v>7897</v>
      </c>
    </row>
    <row r="519" spans="3:20" ht="15.75" x14ac:dyDescent="0.25">
      <c r="C519" s="10" t="s">
        <v>30</v>
      </c>
      <c r="D519" s="51">
        <v>33</v>
      </c>
      <c r="E519" s="51">
        <v>33</v>
      </c>
      <c r="F519" s="51">
        <v>51</v>
      </c>
      <c r="G519" s="7">
        <f t="shared" si="29"/>
        <v>117</v>
      </c>
      <c r="H519" s="57">
        <v>45</v>
      </c>
      <c r="I519" s="57">
        <v>45</v>
      </c>
      <c r="J519" s="61">
        <v>48</v>
      </c>
      <c r="K519" s="7">
        <f t="shared" si="30"/>
        <v>138</v>
      </c>
      <c r="L519" s="51">
        <v>55</v>
      </c>
      <c r="M519" s="51">
        <v>49</v>
      </c>
      <c r="N519" s="51">
        <v>57</v>
      </c>
      <c r="O519" s="7">
        <f t="shared" si="31"/>
        <v>161</v>
      </c>
      <c r="P519" s="57"/>
      <c r="Q519" s="57"/>
      <c r="R519" s="57"/>
      <c r="S519" s="7"/>
      <c r="T519" s="7">
        <f t="shared" si="28"/>
        <v>416</v>
      </c>
    </row>
    <row r="520" spans="3:20" ht="15.75" x14ac:dyDescent="0.25">
      <c r="C520" s="10" t="s">
        <v>59</v>
      </c>
      <c r="D520" s="89">
        <v>45</v>
      </c>
      <c r="E520" s="89">
        <v>52</v>
      </c>
      <c r="F520" s="89">
        <v>62</v>
      </c>
      <c r="G520" s="90">
        <f t="shared" si="29"/>
        <v>159</v>
      </c>
      <c r="H520" s="91">
        <v>63</v>
      </c>
      <c r="I520" s="91">
        <v>58</v>
      </c>
      <c r="J520" s="92">
        <v>55</v>
      </c>
      <c r="K520" s="90">
        <f t="shared" si="30"/>
        <v>176</v>
      </c>
      <c r="L520" s="89">
        <v>710</v>
      </c>
      <c r="M520" s="89">
        <v>789</v>
      </c>
      <c r="N520" s="89">
        <v>780</v>
      </c>
      <c r="O520" s="90">
        <f t="shared" si="31"/>
        <v>2279</v>
      </c>
      <c r="P520" s="57"/>
      <c r="Q520" s="57"/>
      <c r="R520" s="57"/>
      <c r="S520" s="7"/>
      <c r="T520" s="7">
        <f t="shared" si="28"/>
        <v>2614</v>
      </c>
    </row>
    <row r="521" spans="3:20" ht="15.75" x14ac:dyDescent="0.25">
      <c r="C521" s="10" t="s">
        <v>60</v>
      </c>
      <c r="D521" s="51">
        <v>0</v>
      </c>
      <c r="E521" s="51">
        <v>0</v>
      </c>
      <c r="F521" s="51">
        <v>0</v>
      </c>
      <c r="G521" s="7">
        <f t="shared" si="29"/>
        <v>0</v>
      </c>
      <c r="H521" s="59">
        <v>0</v>
      </c>
      <c r="I521" s="51">
        <v>0</v>
      </c>
      <c r="J521" s="60">
        <v>2</v>
      </c>
      <c r="K521" s="7">
        <f t="shared" si="30"/>
        <v>2</v>
      </c>
      <c r="L521" s="51">
        <v>1</v>
      </c>
      <c r="M521" s="51">
        <v>0</v>
      </c>
      <c r="N521" s="51">
        <v>0</v>
      </c>
      <c r="O521" s="7">
        <f t="shared" si="31"/>
        <v>1</v>
      </c>
      <c r="P521" s="57"/>
      <c r="Q521" s="57"/>
      <c r="R521" s="57"/>
      <c r="S521" s="7"/>
      <c r="T521" s="7">
        <f t="shared" si="28"/>
        <v>3</v>
      </c>
    </row>
    <row r="522" spans="3:20" ht="15.75" x14ac:dyDescent="0.25">
      <c r="C522" s="10" t="s">
        <v>61</v>
      </c>
      <c r="D522" s="89">
        <v>681</v>
      </c>
      <c r="E522" s="89">
        <v>564</v>
      </c>
      <c r="F522" s="89">
        <v>623</v>
      </c>
      <c r="G522" s="90">
        <f t="shared" si="29"/>
        <v>1868</v>
      </c>
      <c r="H522" s="91">
        <v>544</v>
      </c>
      <c r="I522" s="91">
        <v>563</v>
      </c>
      <c r="J522" s="92">
        <v>618</v>
      </c>
      <c r="K522" s="90">
        <f t="shared" si="30"/>
        <v>1725</v>
      </c>
      <c r="L522" s="89">
        <v>605</v>
      </c>
      <c r="M522" s="89">
        <v>695</v>
      </c>
      <c r="N522" s="89">
        <v>701</v>
      </c>
      <c r="O522" s="90">
        <f t="shared" si="31"/>
        <v>2001</v>
      </c>
      <c r="P522" s="57"/>
      <c r="Q522" s="57"/>
      <c r="R522" s="57"/>
      <c r="S522" s="7"/>
      <c r="T522" s="7">
        <f t="shared" si="28"/>
        <v>5594</v>
      </c>
    </row>
    <row r="523" spans="3:20" ht="15.75" x14ac:dyDescent="0.25">
      <c r="C523" s="10" t="s">
        <v>62</v>
      </c>
      <c r="D523" s="51">
        <v>46</v>
      </c>
      <c r="E523" s="51">
        <v>40</v>
      </c>
      <c r="F523" s="51">
        <v>46</v>
      </c>
      <c r="G523" s="7">
        <f t="shared" si="29"/>
        <v>132</v>
      </c>
      <c r="H523" s="57">
        <v>39</v>
      </c>
      <c r="I523" s="57">
        <v>51</v>
      </c>
      <c r="J523" s="61">
        <v>57</v>
      </c>
      <c r="K523" s="7">
        <f t="shared" si="30"/>
        <v>147</v>
      </c>
      <c r="L523" s="51">
        <v>46</v>
      </c>
      <c r="M523" s="51">
        <v>50</v>
      </c>
      <c r="N523" s="51">
        <v>38</v>
      </c>
      <c r="O523" s="7">
        <f t="shared" si="31"/>
        <v>134</v>
      </c>
      <c r="P523" s="57"/>
      <c r="Q523" s="57"/>
      <c r="R523" s="57"/>
      <c r="S523" s="7"/>
      <c r="T523" s="7">
        <f t="shared" si="28"/>
        <v>413</v>
      </c>
    </row>
    <row r="524" spans="3:20" ht="15.75" x14ac:dyDescent="0.25">
      <c r="C524" s="10" t="s">
        <v>63</v>
      </c>
      <c r="D524" s="51">
        <v>4</v>
      </c>
      <c r="E524" s="51">
        <v>8</v>
      </c>
      <c r="F524" s="51">
        <v>4</v>
      </c>
      <c r="G524" s="7">
        <f t="shared" si="29"/>
        <v>16</v>
      </c>
      <c r="H524" s="59">
        <v>4</v>
      </c>
      <c r="I524" s="59">
        <v>5</v>
      </c>
      <c r="J524" s="60">
        <v>15</v>
      </c>
      <c r="K524" s="7">
        <f t="shared" si="30"/>
        <v>24</v>
      </c>
      <c r="L524" s="51">
        <v>6</v>
      </c>
      <c r="M524" s="51">
        <v>4</v>
      </c>
      <c r="N524" s="51">
        <v>6</v>
      </c>
      <c r="O524" s="7">
        <f t="shared" si="31"/>
        <v>16</v>
      </c>
      <c r="P524" s="57"/>
      <c r="Q524" s="57"/>
      <c r="R524" s="57"/>
      <c r="S524" s="7"/>
      <c r="T524" s="7">
        <f t="shared" si="28"/>
        <v>56</v>
      </c>
    </row>
    <row r="525" spans="3:20" ht="15.75" x14ac:dyDescent="0.25">
      <c r="C525" s="10" t="s">
        <v>64</v>
      </c>
      <c r="D525" s="51">
        <v>3</v>
      </c>
      <c r="E525" s="51">
        <v>3</v>
      </c>
      <c r="F525" s="51">
        <v>1</v>
      </c>
      <c r="G525" s="7">
        <f t="shared" si="29"/>
        <v>7</v>
      </c>
      <c r="H525" s="51">
        <v>0</v>
      </c>
      <c r="I525" s="57">
        <v>1</v>
      </c>
      <c r="J525" s="51">
        <v>0</v>
      </c>
      <c r="K525" s="7">
        <f t="shared" si="30"/>
        <v>1</v>
      </c>
      <c r="L525" s="51">
        <v>0</v>
      </c>
      <c r="M525" s="51">
        <v>0</v>
      </c>
      <c r="N525" s="51">
        <v>0</v>
      </c>
      <c r="O525" s="7">
        <f t="shared" si="31"/>
        <v>0</v>
      </c>
      <c r="P525" s="57"/>
      <c r="Q525" s="57"/>
      <c r="R525" s="57"/>
      <c r="S525" s="7"/>
      <c r="T525" s="7">
        <f t="shared" si="28"/>
        <v>8</v>
      </c>
    </row>
    <row r="526" spans="3:20" ht="15.75" x14ac:dyDescent="0.25">
      <c r="C526" s="10" t="s">
        <v>67</v>
      </c>
      <c r="D526" s="51">
        <v>0</v>
      </c>
      <c r="E526" s="51">
        <v>3</v>
      </c>
      <c r="F526" s="51">
        <v>0</v>
      </c>
      <c r="G526" s="7">
        <f t="shared" si="29"/>
        <v>3</v>
      </c>
      <c r="H526" s="59">
        <v>5</v>
      </c>
      <c r="I526" s="59">
        <v>4</v>
      </c>
      <c r="J526" s="62">
        <v>2</v>
      </c>
      <c r="K526" s="7">
        <f t="shared" si="30"/>
        <v>11</v>
      </c>
      <c r="L526" s="51">
        <v>2</v>
      </c>
      <c r="M526" s="51">
        <v>1</v>
      </c>
      <c r="N526" s="51">
        <v>0</v>
      </c>
      <c r="O526" s="7">
        <f t="shared" si="31"/>
        <v>3</v>
      </c>
      <c r="P526" s="57"/>
      <c r="Q526" s="57"/>
      <c r="R526" s="57"/>
      <c r="S526" s="7"/>
      <c r="T526" s="7">
        <f t="shared" si="28"/>
        <v>17</v>
      </c>
    </row>
    <row r="527" spans="3:20" ht="15.75" x14ac:dyDescent="0.25">
      <c r="C527" s="10" t="s">
        <v>68</v>
      </c>
      <c r="D527" s="51">
        <v>43</v>
      </c>
      <c r="E527" s="51">
        <v>30</v>
      </c>
      <c r="F527" s="51">
        <v>0</v>
      </c>
      <c r="G527" s="7">
        <f t="shared" si="29"/>
        <v>73</v>
      </c>
      <c r="H527" s="59">
        <v>116</v>
      </c>
      <c r="I527" s="59">
        <v>173</v>
      </c>
      <c r="J527" s="51">
        <v>188</v>
      </c>
      <c r="K527" s="7">
        <f t="shared" si="30"/>
        <v>477</v>
      </c>
      <c r="L527" s="51">
        <v>209</v>
      </c>
      <c r="M527" s="51">
        <v>203</v>
      </c>
      <c r="N527" s="51">
        <v>188</v>
      </c>
      <c r="O527" s="7">
        <f t="shared" si="31"/>
        <v>600</v>
      </c>
      <c r="P527" s="57"/>
      <c r="Q527" s="57"/>
      <c r="R527" s="57"/>
      <c r="S527" s="7"/>
      <c r="T527" s="7">
        <f t="shared" si="28"/>
        <v>1150</v>
      </c>
    </row>
    <row r="528" spans="3:20" ht="15.75" x14ac:dyDescent="0.25">
      <c r="C528" s="13" t="s">
        <v>69</v>
      </c>
      <c r="D528" s="45">
        <f>SUM(D517:D527)</f>
        <v>2477</v>
      </c>
      <c r="E528" s="45">
        <f t="shared" ref="E528:O528" si="32">SUM(E517:E527)</f>
        <v>2416</v>
      </c>
      <c r="F528" s="45">
        <f t="shared" si="32"/>
        <v>2901</v>
      </c>
      <c r="G528" s="45">
        <f t="shared" si="32"/>
        <v>7794</v>
      </c>
      <c r="H528" s="45">
        <f t="shared" si="32"/>
        <v>2536</v>
      </c>
      <c r="I528" s="45">
        <f t="shared" si="32"/>
        <v>2673</v>
      </c>
      <c r="J528" s="45">
        <f t="shared" si="32"/>
        <v>2664</v>
      </c>
      <c r="K528" s="45">
        <f t="shared" si="32"/>
        <v>7873</v>
      </c>
      <c r="L528" s="45">
        <f t="shared" si="32"/>
        <v>3472</v>
      </c>
      <c r="M528" s="45">
        <f t="shared" si="32"/>
        <v>3612</v>
      </c>
      <c r="N528" s="45">
        <f t="shared" si="32"/>
        <v>3671</v>
      </c>
      <c r="O528" s="45">
        <f t="shared" si="32"/>
        <v>10755</v>
      </c>
      <c r="P528" s="63">
        <f>SUM(P517:P527)</f>
        <v>0</v>
      </c>
      <c r="Q528" s="63">
        <f t="shared" ref="Q528" si="33">SUM(Q517:Q527)</f>
        <v>0</v>
      </c>
      <c r="R528" s="63">
        <f t="shared" ref="R528" si="34">SUM(R517:R527)</f>
        <v>0</v>
      </c>
      <c r="S528" s="45">
        <f t="shared" ref="S528" si="35">SUM(S517:S527)</f>
        <v>0</v>
      </c>
      <c r="T528" s="45">
        <f t="shared" ref="T528" si="36">SUM(T517:T527)</f>
        <v>26422</v>
      </c>
    </row>
    <row r="568" spans="3:20" ht="15.75" thickBot="1" x14ac:dyDescent="0.3"/>
    <row r="569" spans="3:20" ht="15.75" x14ac:dyDescent="0.25">
      <c r="C569" s="106" t="s">
        <v>80</v>
      </c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8"/>
    </row>
    <row r="570" spans="3:20" ht="15.75" x14ac:dyDescent="0.25">
      <c r="C570" s="112" t="s">
        <v>71</v>
      </c>
      <c r="D570" s="109" t="s">
        <v>2</v>
      </c>
      <c r="E570" s="109"/>
      <c r="F570" s="109"/>
      <c r="G570" s="109"/>
      <c r="H570" s="109" t="s">
        <v>3</v>
      </c>
      <c r="I570" s="109"/>
      <c r="J570" s="109"/>
      <c r="K570" s="109"/>
      <c r="L570" s="109" t="s">
        <v>4</v>
      </c>
      <c r="M570" s="109"/>
      <c r="N570" s="109"/>
      <c r="O570" s="109"/>
      <c r="P570" s="109" t="s">
        <v>5</v>
      </c>
      <c r="Q570" s="109"/>
      <c r="R570" s="109"/>
      <c r="S570" s="109"/>
      <c r="T570" s="110" t="s">
        <v>6</v>
      </c>
    </row>
    <row r="571" spans="3:20" ht="16.5" thickBot="1" x14ac:dyDescent="0.3">
      <c r="C571" s="113"/>
      <c r="D571" s="12" t="s">
        <v>7</v>
      </c>
      <c r="E571" s="12" t="s">
        <v>8</v>
      </c>
      <c r="F571" s="12" t="s">
        <v>9</v>
      </c>
      <c r="G571" s="12" t="s">
        <v>10</v>
      </c>
      <c r="H571" s="12" t="s">
        <v>11</v>
      </c>
      <c r="I571" s="12" t="s">
        <v>12</v>
      </c>
      <c r="J571" s="12" t="s">
        <v>13</v>
      </c>
      <c r="K571" s="12" t="s">
        <v>14</v>
      </c>
      <c r="L571" s="12" t="s">
        <v>15</v>
      </c>
      <c r="M571" s="12" t="s">
        <v>16</v>
      </c>
      <c r="N571" s="12" t="s">
        <v>17</v>
      </c>
      <c r="O571" s="12" t="s">
        <v>18</v>
      </c>
      <c r="P571" s="12" t="s">
        <v>19</v>
      </c>
      <c r="Q571" s="12" t="s">
        <v>20</v>
      </c>
      <c r="R571" s="12" t="s">
        <v>21</v>
      </c>
      <c r="S571" s="12" t="s">
        <v>22</v>
      </c>
      <c r="T571" s="111"/>
    </row>
    <row r="572" spans="3:20" ht="15.75" x14ac:dyDescent="0.25">
      <c r="C572" s="11" t="s">
        <v>24</v>
      </c>
      <c r="D572" s="89">
        <v>1403</v>
      </c>
      <c r="E572" s="89">
        <v>1410</v>
      </c>
      <c r="F572" s="89">
        <v>1594</v>
      </c>
      <c r="G572" s="90">
        <f>+SUM(D572:F572)</f>
        <v>4407</v>
      </c>
      <c r="H572" s="77">
        <v>1054</v>
      </c>
      <c r="I572" s="77">
        <v>1297</v>
      </c>
      <c r="J572" s="93">
        <v>1313</v>
      </c>
      <c r="K572" s="90">
        <f>SUM(H572:J572)</f>
        <v>3664</v>
      </c>
      <c r="L572" s="89">
        <v>1436</v>
      </c>
      <c r="M572" s="89">
        <v>1316</v>
      </c>
      <c r="N572" s="89">
        <v>1309</v>
      </c>
      <c r="O572" s="90">
        <f>SUM(L572:N572)</f>
        <v>4061</v>
      </c>
      <c r="P572" s="51"/>
      <c r="Q572" s="51"/>
      <c r="R572" s="51"/>
      <c r="S572" s="7"/>
      <c r="T572" s="7">
        <f>SUM(G572,O572,K572, S572)</f>
        <v>12132</v>
      </c>
    </row>
    <row r="573" spans="3:20" ht="15.75" x14ac:dyDescent="0.25">
      <c r="C573" s="10" t="s">
        <v>26</v>
      </c>
      <c r="D573" s="89">
        <v>1040</v>
      </c>
      <c r="E573" s="89">
        <v>1196</v>
      </c>
      <c r="F573" s="89">
        <v>1468</v>
      </c>
      <c r="G573" s="90">
        <f t="shared" ref="G573:G583" si="37">+SUM(D573:F573)</f>
        <v>3704</v>
      </c>
      <c r="H573" s="77">
        <v>1044</v>
      </c>
      <c r="I573" s="77">
        <v>1169</v>
      </c>
      <c r="J573" s="93">
        <v>1191</v>
      </c>
      <c r="K573" s="90">
        <f t="shared" ref="K573:K588" si="38">SUM(H573:J573)</f>
        <v>3404</v>
      </c>
      <c r="L573" s="89">
        <v>1164</v>
      </c>
      <c r="M573" s="89">
        <v>1202</v>
      </c>
      <c r="N573" s="89">
        <v>1165</v>
      </c>
      <c r="O573" s="90">
        <f t="shared" ref="O573:O588" si="39">SUM(L573:N573)</f>
        <v>3531</v>
      </c>
      <c r="P573" s="51"/>
      <c r="Q573" s="51"/>
      <c r="R573" s="51"/>
      <c r="S573" s="7"/>
      <c r="T573" s="7">
        <f t="shared" ref="T573:T582" si="40">SUM(G573,O573,K573, S573)</f>
        <v>10639</v>
      </c>
    </row>
    <row r="574" spans="3:20" ht="15.75" x14ac:dyDescent="0.25">
      <c r="C574" s="10" t="s">
        <v>30</v>
      </c>
      <c r="D574" s="89">
        <v>164</v>
      </c>
      <c r="E574" s="89">
        <v>126</v>
      </c>
      <c r="F574" s="89">
        <v>187</v>
      </c>
      <c r="G574" s="90">
        <f t="shared" si="37"/>
        <v>477</v>
      </c>
      <c r="H574" s="77">
        <v>144</v>
      </c>
      <c r="I574" s="77">
        <v>166</v>
      </c>
      <c r="J574" s="93">
        <v>137</v>
      </c>
      <c r="K574" s="90">
        <f t="shared" si="38"/>
        <v>447</v>
      </c>
      <c r="L574" s="89">
        <v>146</v>
      </c>
      <c r="M574" s="89">
        <v>175</v>
      </c>
      <c r="N574" s="89">
        <v>148</v>
      </c>
      <c r="O574" s="90">
        <f t="shared" si="39"/>
        <v>469</v>
      </c>
      <c r="P574" s="57"/>
      <c r="Q574" s="57"/>
      <c r="R574" s="57"/>
      <c r="S574" s="7"/>
      <c r="T574" s="7">
        <f t="shared" si="40"/>
        <v>1393</v>
      </c>
    </row>
    <row r="575" spans="3:20" ht="15.75" x14ac:dyDescent="0.25">
      <c r="C575" s="10" t="s">
        <v>32</v>
      </c>
      <c r="D575" s="89">
        <v>3</v>
      </c>
      <c r="E575" s="89">
        <v>10</v>
      </c>
      <c r="F575" s="89">
        <v>4</v>
      </c>
      <c r="G575" s="90">
        <f t="shared" si="37"/>
        <v>17</v>
      </c>
      <c r="H575" s="77">
        <v>6</v>
      </c>
      <c r="I575" s="77">
        <v>9</v>
      </c>
      <c r="J575" s="93">
        <v>8</v>
      </c>
      <c r="K575" s="90">
        <f t="shared" si="38"/>
        <v>23</v>
      </c>
      <c r="L575" s="89">
        <v>9</v>
      </c>
      <c r="M575" s="89">
        <v>0</v>
      </c>
      <c r="N575" s="89">
        <v>0</v>
      </c>
      <c r="O575" s="90">
        <f t="shared" si="39"/>
        <v>9</v>
      </c>
      <c r="P575" s="57"/>
      <c r="Q575" s="57"/>
      <c r="R575" s="57"/>
      <c r="S575" s="7"/>
      <c r="T575" s="7">
        <f t="shared" si="40"/>
        <v>49</v>
      </c>
    </row>
    <row r="576" spans="3:20" ht="15.75" x14ac:dyDescent="0.25">
      <c r="C576" s="10" t="s">
        <v>42</v>
      </c>
      <c r="D576" s="89">
        <v>8</v>
      </c>
      <c r="E576" s="89">
        <v>5</v>
      </c>
      <c r="F576" s="89">
        <v>9</v>
      </c>
      <c r="G576" s="90">
        <f t="shared" si="37"/>
        <v>22</v>
      </c>
      <c r="H576" s="77">
        <v>6</v>
      </c>
      <c r="I576" s="77">
        <v>11</v>
      </c>
      <c r="J576" s="93">
        <v>9</v>
      </c>
      <c r="K576" s="90">
        <f t="shared" si="38"/>
        <v>26</v>
      </c>
      <c r="L576" s="89">
        <v>19</v>
      </c>
      <c r="M576" s="89">
        <v>6</v>
      </c>
      <c r="N576" s="89">
        <v>11</v>
      </c>
      <c r="O576" s="90">
        <f t="shared" si="39"/>
        <v>36</v>
      </c>
      <c r="P576" s="57"/>
      <c r="Q576" s="57"/>
      <c r="R576" s="57"/>
      <c r="S576" s="7"/>
      <c r="T576" s="7">
        <f t="shared" si="40"/>
        <v>84</v>
      </c>
    </row>
    <row r="577" spans="3:20" ht="15.75" x14ac:dyDescent="0.25">
      <c r="C577" s="10" t="s">
        <v>59</v>
      </c>
      <c r="D577" s="89">
        <v>48</v>
      </c>
      <c r="E577" s="89">
        <v>43</v>
      </c>
      <c r="F577" s="89">
        <v>46</v>
      </c>
      <c r="G577" s="90">
        <f t="shared" si="37"/>
        <v>137</v>
      </c>
      <c r="H577" s="91">
        <v>36</v>
      </c>
      <c r="I577" s="91">
        <v>39</v>
      </c>
      <c r="J577" s="92">
        <v>44</v>
      </c>
      <c r="K577" s="90">
        <f t="shared" si="38"/>
        <v>119</v>
      </c>
      <c r="L577" s="89">
        <v>3586</v>
      </c>
      <c r="M577" s="89">
        <v>3567</v>
      </c>
      <c r="N577" s="89">
        <v>3335</v>
      </c>
      <c r="O577" s="90">
        <f t="shared" si="39"/>
        <v>10488</v>
      </c>
      <c r="P577" s="59"/>
      <c r="Q577" s="59"/>
      <c r="R577" s="59"/>
      <c r="S577" s="7"/>
      <c r="T577" s="7">
        <f t="shared" si="40"/>
        <v>10744</v>
      </c>
    </row>
    <row r="578" spans="3:20" ht="15.75" x14ac:dyDescent="0.25">
      <c r="C578" s="10" t="s">
        <v>60</v>
      </c>
      <c r="D578" s="89">
        <v>2</v>
      </c>
      <c r="E578" s="89">
        <v>1</v>
      </c>
      <c r="F578" s="89">
        <v>1</v>
      </c>
      <c r="G578" s="90">
        <f t="shared" si="37"/>
        <v>4</v>
      </c>
      <c r="H578" s="91">
        <v>1</v>
      </c>
      <c r="I578" s="89">
        <v>0</v>
      </c>
      <c r="J578" s="92">
        <v>2</v>
      </c>
      <c r="K578" s="90">
        <f t="shared" si="38"/>
        <v>3</v>
      </c>
      <c r="L578" s="89">
        <v>3</v>
      </c>
      <c r="M578" s="89">
        <v>6</v>
      </c>
      <c r="N578" s="89">
        <v>2</v>
      </c>
      <c r="O578" s="90">
        <f t="shared" si="39"/>
        <v>11</v>
      </c>
      <c r="P578" s="59"/>
      <c r="Q578" s="59"/>
      <c r="R578" s="59"/>
      <c r="S578" s="7"/>
      <c r="T578" s="7">
        <f t="shared" si="40"/>
        <v>18</v>
      </c>
    </row>
    <row r="579" spans="3:20" ht="15.75" x14ac:dyDescent="0.25">
      <c r="C579" s="10" t="s">
        <v>61</v>
      </c>
      <c r="D579" s="89">
        <v>3230</v>
      </c>
      <c r="E579" s="89">
        <v>2671</v>
      </c>
      <c r="F579" s="89">
        <v>2927</v>
      </c>
      <c r="G579" s="90">
        <f t="shared" si="37"/>
        <v>8828</v>
      </c>
      <c r="H579" s="91">
        <v>2303</v>
      </c>
      <c r="I579" s="91">
        <v>2836</v>
      </c>
      <c r="J579" s="92">
        <v>2862</v>
      </c>
      <c r="K579" s="90">
        <f t="shared" si="38"/>
        <v>8001</v>
      </c>
      <c r="L579" s="89">
        <v>3155</v>
      </c>
      <c r="M579" s="89">
        <v>3113</v>
      </c>
      <c r="N579" s="89">
        <v>2904</v>
      </c>
      <c r="O579" s="90">
        <f t="shared" si="39"/>
        <v>9172</v>
      </c>
      <c r="P579" s="51"/>
      <c r="Q579" s="51"/>
      <c r="R579" s="51"/>
      <c r="S579" s="7"/>
      <c r="T579" s="7">
        <f t="shared" si="40"/>
        <v>26001</v>
      </c>
    </row>
    <row r="580" spans="3:20" ht="15.75" x14ac:dyDescent="0.25">
      <c r="C580" s="10" t="s">
        <v>62</v>
      </c>
      <c r="D580" s="89">
        <v>382</v>
      </c>
      <c r="E580" s="89">
        <v>325</v>
      </c>
      <c r="F580" s="89">
        <v>386</v>
      </c>
      <c r="G580" s="90">
        <f t="shared" si="37"/>
        <v>1093</v>
      </c>
      <c r="H580" s="77">
        <v>294</v>
      </c>
      <c r="I580" s="77">
        <v>338</v>
      </c>
      <c r="J580" s="93">
        <v>344</v>
      </c>
      <c r="K580" s="90">
        <f t="shared" si="38"/>
        <v>976</v>
      </c>
      <c r="L580" s="89">
        <v>334</v>
      </c>
      <c r="M580" s="89">
        <v>356</v>
      </c>
      <c r="N580" s="89">
        <v>351</v>
      </c>
      <c r="O580" s="90">
        <f t="shared" si="39"/>
        <v>1041</v>
      </c>
      <c r="P580" s="57"/>
      <c r="Q580" s="57"/>
      <c r="R580" s="57"/>
      <c r="S580" s="7"/>
      <c r="T580" s="7">
        <f t="shared" si="40"/>
        <v>3110</v>
      </c>
    </row>
    <row r="581" spans="3:20" ht="15.75" x14ac:dyDescent="0.25">
      <c r="C581" s="10" t="s">
        <v>63</v>
      </c>
      <c r="D581" s="89">
        <v>32</v>
      </c>
      <c r="E581" s="89">
        <v>37</v>
      </c>
      <c r="F581" s="89">
        <v>47</v>
      </c>
      <c r="G581" s="90">
        <f t="shared" si="37"/>
        <v>116</v>
      </c>
      <c r="H581" s="91">
        <v>31</v>
      </c>
      <c r="I581" s="91">
        <v>32</v>
      </c>
      <c r="J581" s="92">
        <v>29</v>
      </c>
      <c r="K581" s="90">
        <f t="shared" si="38"/>
        <v>92</v>
      </c>
      <c r="L581" s="89">
        <v>36</v>
      </c>
      <c r="M581" s="89">
        <v>50</v>
      </c>
      <c r="N581" s="89">
        <v>33</v>
      </c>
      <c r="O581" s="90">
        <f t="shared" si="39"/>
        <v>119</v>
      </c>
      <c r="P581" s="57"/>
      <c r="Q581" s="57"/>
      <c r="R581" s="57"/>
      <c r="S581" s="7"/>
      <c r="T581" s="7">
        <f t="shared" si="40"/>
        <v>327</v>
      </c>
    </row>
    <row r="582" spans="3:20" ht="15.75" x14ac:dyDescent="0.25">
      <c r="C582" s="10" t="s">
        <v>64</v>
      </c>
      <c r="D582" s="89">
        <v>3</v>
      </c>
      <c r="E582" s="89">
        <v>3</v>
      </c>
      <c r="F582" s="89">
        <v>4</v>
      </c>
      <c r="G582" s="90">
        <f t="shared" si="37"/>
        <v>10</v>
      </c>
      <c r="H582" s="77">
        <v>8</v>
      </c>
      <c r="I582" s="77">
        <v>7</v>
      </c>
      <c r="J582" s="93">
        <v>3</v>
      </c>
      <c r="K582" s="90">
        <f t="shared" si="38"/>
        <v>18</v>
      </c>
      <c r="L582" s="89">
        <v>10</v>
      </c>
      <c r="M582" s="89">
        <v>2</v>
      </c>
      <c r="N582" s="89">
        <v>4</v>
      </c>
      <c r="O582" s="90">
        <f t="shared" si="39"/>
        <v>16</v>
      </c>
      <c r="P582" s="57"/>
      <c r="Q582" s="57"/>
      <c r="R582" s="57"/>
      <c r="S582" s="7"/>
      <c r="T582" s="7">
        <f t="shared" si="40"/>
        <v>44</v>
      </c>
    </row>
    <row r="583" spans="3:20" ht="15.75" x14ac:dyDescent="0.25">
      <c r="C583" s="10" t="s">
        <v>67</v>
      </c>
      <c r="D583" s="89">
        <v>93</v>
      </c>
      <c r="E583" s="89">
        <v>97</v>
      </c>
      <c r="F583" s="89">
        <v>164</v>
      </c>
      <c r="G583" s="90">
        <f t="shared" si="37"/>
        <v>354</v>
      </c>
      <c r="H583" s="91">
        <v>85</v>
      </c>
      <c r="I583" s="91">
        <v>69</v>
      </c>
      <c r="J583" s="92">
        <v>115</v>
      </c>
      <c r="K583" s="90">
        <f t="shared" si="38"/>
        <v>269</v>
      </c>
      <c r="L583" s="89">
        <v>40</v>
      </c>
      <c r="M583" s="89">
        <v>31</v>
      </c>
      <c r="N583" s="89">
        <v>47</v>
      </c>
      <c r="O583" s="90">
        <f t="shared" si="39"/>
        <v>118</v>
      </c>
      <c r="P583" s="57"/>
      <c r="Q583" s="57"/>
      <c r="R583" s="57"/>
      <c r="S583" s="7"/>
      <c r="T583" s="7">
        <f>S583+O583+K583+G583</f>
        <v>741</v>
      </c>
    </row>
    <row r="584" spans="3:20" ht="15.75" x14ac:dyDescent="0.25">
      <c r="C584" s="10" t="s">
        <v>68</v>
      </c>
      <c r="D584" s="89">
        <v>264</v>
      </c>
      <c r="E584" s="89">
        <v>218</v>
      </c>
      <c r="F584" s="89">
        <v>422</v>
      </c>
      <c r="G584" s="90">
        <f t="shared" ref="G584:G588" si="41">+SUM(D584:F584)</f>
        <v>904</v>
      </c>
      <c r="H584" s="91">
        <v>320</v>
      </c>
      <c r="I584" s="91">
        <v>563</v>
      </c>
      <c r="J584" s="92">
        <v>509</v>
      </c>
      <c r="K584" s="90">
        <f t="shared" si="38"/>
        <v>1392</v>
      </c>
      <c r="L584" s="89">
        <v>660</v>
      </c>
      <c r="M584" s="89">
        <v>656</v>
      </c>
      <c r="N584" s="89">
        <v>598</v>
      </c>
      <c r="O584" s="90">
        <f>SUM(L584:N584)</f>
        <v>1914</v>
      </c>
      <c r="P584" s="57"/>
      <c r="Q584" s="57"/>
      <c r="R584" s="57"/>
      <c r="S584" s="7"/>
      <c r="T584" s="7">
        <f t="shared" ref="T584:T588" si="42">SUM(G584,O584,K584, S584)</f>
        <v>4210</v>
      </c>
    </row>
    <row r="585" spans="3:20" ht="15.75" x14ac:dyDescent="0.25">
      <c r="C585" s="10" t="s">
        <v>72</v>
      </c>
      <c r="D585" s="51">
        <v>0</v>
      </c>
      <c r="E585" s="51">
        <v>0</v>
      </c>
      <c r="F585" s="51">
        <v>0</v>
      </c>
      <c r="G585" s="7">
        <f t="shared" si="41"/>
        <v>0</v>
      </c>
      <c r="H585" s="51">
        <v>0</v>
      </c>
      <c r="I585" s="51">
        <v>0</v>
      </c>
      <c r="J585" s="51">
        <v>0</v>
      </c>
      <c r="K585" s="7">
        <f t="shared" si="38"/>
        <v>0</v>
      </c>
      <c r="L585" s="51">
        <v>0</v>
      </c>
      <c r="M585" s="51">
        <v>0</v>
      </c>
      <c r="N585" s="51">
        <v>0</v>
      </c>
      <c r="O585" s="7">
        <f t="shared" si="39"/>
        <v>0</v>
      </c>
      <c r="P585" s="57"/>
      <c r="Q585" s="57"/>
      <c r="R585" s="57"/>
      <c r="S585" s="7"/>
      <c r="T585" s="7">
        <f t="shared" si="42"/>
        <v>0</v>
      </c>
    </row>
    <row r="586" spans="3:20" ht="15.75" x14ac:dyDescent="0.25">
      <c r="C586" s="10" t="s">
        <v>73</v>
      </c>
      <c r="D586" s="51">
        <v>36</v>
      </c>
      <c r="E586" s="51">
        <v>25</v>
      </c>
      <c r="F586" s="51">
        <v>43</v>
      </c>
      <c r="G586" s="7">
        <f t="shared" si="41"/>
        <v>104</v>
      </c>
      <c r="H586" s="59">
        <v>21</v>
      </c>
      <c r="I586" s="59">
        <v>44</v>
      </c>
      <c r="J586" s="60">
        <v>42</v>
      </c>
      <c r="K586" s="7">
        <f t="shared" si="38"/>
        <v>107</v>
      </c>
      <c r="L586" s="51">
        <v>50</v>
      </c>
      <c r="M586" s="51">
        <v>37</v>
      </c>
      <c r="N586" s="51">
        <v>52</v>
      </c>
      <c r="O586" s="7">
        <f t="shared" si="39"/>
        <v>139</v>
      </c>
      <c r="P586" s="57"/>
      <c r="Q586" s="57"/>
      <c r="R586" s="57"/>
      <c r="S586" s="7"/>
      <c r="T586" s="7">
        <f t="shared" si="42"/>
        <v>350</v>
      </c>
    </row>
    <row r="587" spans="3:20" ht="15.75" x14ac:dyDescent="0.25">
      <c r="C587" s="10" t="s">
        <v>74</v>
      </c>
      <c r="D587" s="51">
        <v>1</v>
      </c>
      <c r="E587" s="51">
        <v>0</v>
      </c>
      <c r="F587" s="51">
        <v>1</v>
      </c>
      <c r="G587" s="7">
        <f t="shared" si="41"/>
        <v>2</v>
      </c>
      <c r="H587" s="59">
        <v>2</v>
      </c>
      <c r="I587" s="51">
        <v>0</v>
      </c>
      <c r="J587" s="51">
        <v>0</v>
      </c>
      <c r="K587" s="7">
        <f t="shared" si="38"/>
        <v>2</v>
      </c>
      <c r="L587" s="51">
        <v>0</v>
      </c>
      <c r="M587" s="51">
        <v>0</v>
      </c>
      <c r="N587" s="51">
        <v>0</v>
      </c>
      <c r="O587" s="7">
        <f t="shared" si="39"/>
        <v>0</v>
      </c>
      <c r="P587" s="57"/>
      <c r="Q587" s="57"/>
      <c r="R587" s="57"/>
      <c r="S587" s="7"/>
      <c r="T587" s="7">
        <f t="shared" si="42"/>
        <v>4</v>
      </c>
    </row>
    <row r="588" spans="3:20" ht="15.75" x14ac:dyDescent="0.25">
      <c r="C588" s="10" t="s">
        <v>75</v>
      </c>
      <c r="D588" s="51">
        <v>0</v>
      </c>
      <c r="E588" s="51">
        <v>4</v>
      </c>
      <c r="F588" s="51">
        <v>4</v>
      </c>
      <c r="G588" s="7">
        <f t="shared" si="41"/>
        <v>8</v>
      </c>
      <c r="H588" s="57">
        <v>2</v>
      </c>
      <c r="I588" s="57">
        <v>6</v>
      </c>
      <c r="J588" s="61">
        <v>2</v>
      </c>
      <c r="K588" s="7">
        <f t="shared" si="38"/>
        <v>10</v>
      </c>
      <c r="L588" s="51">
        <v>3</v>
      </c>
      <c r="M588" s="51">
        <v>6</v>
      </c>
      <c r="N588" s="51">
        <v>7</v>
      </c>
      <c r="O588" s="7">
        <f t="shared" si="39"/>
        <v>16</v>
      </c>
      <c r="P588" s="57"/>
      <c r="Q588" s="57"/>
      <c r="R588" s="57"/>
      <c r="S588" s="7"/>
      <c r="T588" s="7">
        <f t="shared" si="42"/>
        <v>34</v>
      </c>
    </row>
    <row r="589" spans="3:20" ht="15.75" x14ac:dyDescent="0.25">
      <c r="C589" s="13" t="s">
        <v>69</v>
      </c>
      <c r="D589" s="45">
        <f t="shared" ref="D589:T589" si="43">SUM(D572:D588)</f>
        <v>6709</v>
      </c>
      <c r="E589" s="45">
        <f t="shared" si="43"/>
        <v>6171</v>
      </c>
      <c r="F589" s="45">
        <f t="shared" si="43"/>
        <v>7307</v>
      </c>
      <c r="G589" s="45">
        <f t="shared" si="43"/>
        <v>20187</v>
      </c>
      <c r="H589" s="45">
        <f>SUM(H572:H588)</f>
        <v>5357</v>
      </c>
      <c r="I589" s="45">
        <f t="shared" si="43"/>
        <v>6586</v>
      </c>
      <c r="J589" s="45">
        <f t="shared" si="43"/>
        <v>6610</v>
      </c>
      <c r="K589" s="45">
        <f t="shared" si="43"/>
        <v>18553</v>
      </c>
      <c r="L589" s="45">
        <f t="shared" si="43"/>
        <v>10651</v>
      </c>
      <c r="M589" s="45">
        <f t="shared" si="43"/>
        <v>10523</v>
      </c>
      <c r="N589" s="45">
        <f t="shared" si="43"/>
        <v>9966</v>
      </c>
      <c r="O589" s="45">
        <f t="shared" si="43"/>
        <v>31140</v>
      </c>
      <c r="P589" s="45">
        <f t="shared" si="43"/>
        <v>0</v>
      </c>
      <c r="Q589" s="45">
        <f t="shared" si="43"/>
        <v>0</v>
      </c>
      <c r="R589" s="45">
        <f t="shared" si="43"/>
        <v>0</v>
      </c>
      <c r="S589" s="45">
        <f t="shared" si="43"/>
        <v>0</v>
      </c>
      <c r="T589" s="45">
        <f t="shared" si="43"/>
        <v>69880</v>
      </c>
    </row>
    <row r="666" spans="3:20" ht="15.75" thickBot="1" x14ac:dyDescent="0.3"/>
    <row r="667" spans="3:20" ht="15.75" x14ac:dyDescent="0.25">
      <c r="C667" s="106" t="s">
        <v>81</v>
      </c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8"/>
    </row>
    <row r="668" spans="3:20" ht="15.75" x14ac:dyDescent="0.25">
      <c r="C668" s="112" t="s">
        <v>71</v>
      </c>
      <c r="D668" s="109" t="s">
        <v>2</v>
      </c>
      <c r="E668" s="109"/>
      <c r="F668" s="109"/>
      <c r="G668" s="109"/>
      <c r="H668" s="109" t="s">
        <v>3</v>
      </c>
      <c r="I668" s="109"/>
      <c r="J668" s="109"/>
      <c r="K668" s="109"/>
      <c r="L668" s="109" t="s">
        <v>4</v>
      </c>
      <c r="M668" s="109"/>
      <c r="N668" s="109"/>
      <c r="O668" s="109"/>
      <c r="P668" s="109" t="s">
        <v>5</v>
      </c>
      <c r="Q668" s="109"/>
      <c r="R668" s="109"/>
      <c r="S668" s="109"/>
      <c r="T668" s="110" t="s">
        <v>6</v>
      </c>
    </row>
    <row r="669" spans="3:20" ht="16.5" thickBot="1" x14ac:dyDescent="0.3">
      <c r="C669" s="113"/>
      <c r="D669" s="12" t="s">
        <v>7</v>
      </c>
      <c r="E669" s="12" t="s">
        <v>8</v>
      </c>
      <c r="F669" s="12" t="s">
        <v>9</v>
      </c>
      <c r="G669" s="12" t="s">
        <v>10</v>
      </c>
      <c r="H669" s="12" t="s">
        <v>11</v>
      </c>
      <c r="I669" s="12" t="s">
        <v>12</v>
      </c>
      <c r="J669" s="12" t="s">
        <v>13</v>
      </c>
      <c r="K669" s="12" t="s">
        <v>14</v>
      </c>
      <c r="L669" s="12" t="s">
        <v>15</v>
      </c>
      <c r="M669" s="12" t="s">
        <v>16</v>
      </c>
      <c r="N669" s="12" t="s">
        <v>17</v>
      </c>
      <c r="O669" s="12" t="s">
        <v>18</v>
      </c>
      <c r="P669" s="12" t="s">
        <v>19</v>
      </c>
      <c r="Q669" s="12" t="s">
        <v>20</v>
      </c>
      <c r="R669" s="12" t="s">
        <v>21</v>
      </c>
      <c r="S669" s="12" t="s">
        <v>22</v>
      </c>
      <c r="T669" s="111"/>
    </row>
    <row r="670" spans="3:20" ht="15.75" x14ac:dyDescent="0.25">
      <c r="C670" s="11" t="s">
        <v>24</v>
      </c>
      <c r="D670" s="89">
        <v>790</v>
      </c>
      <c r="E670" s="89">
        <v>784</v>
      </c>
      <c r="F670" s="89">
        <v>820</v>
      </c>
      <c r="G670" s="90">
        <f>+SUM(D670:F670)</f>
        <v>2394</v>
      </c>
      <c r="H670" s="77">
        <v>621</v>
      </c>
      <c r="I670" s="77">
        <v>643</v>
      </c>
      <c r="J670" s="93">
        <v>684</v>
      </c>
      <c r="K670" s="90">
        <f>SUM(H670:J670)</f>
        <v>1948</v>
      </c>
      <c r="L670" s="89">
        <v>705</v>
      </c>
      <c r="M670" s="89">
        <v>586</v>
      </c>
      <c r="N670" s="89">
        <v>653</v>
      </c>
      <c r="O670" s="90">
        <f>SUM(L670:N670)</f>
        <v>1944</v>
      </c>
      <c r="P670" s="57"/>
      <c r="Q670" s="57"/>
      <c r="R670" s="57"/>
      <c r="S670" s="7"/>
      <c r="T670" s="7">
        <f>SUM(G670,O670,K670, S670)</f>
        <v>6286</v>
      </c>
    </row>
    <row r="671" spans="3:20" ht="15.75" x14ac:dyDescent="0.25">
      <c r="C671" s="10" t="s">
        <v>26</v>
      </c>
      <c r="D671" s="89">
        <v>642</v>
      </c>
      <c r="E671" s="89">
        <v>797</v>
      </c>
      <c r="F671" s="89">
        <v>887</v>
      </c>
      <c r="G671" s="90">
        <f t="shared" ref="G671:G683" si="44">+SUM(D671:F671)</f>
        <v>2326</v>
      </c>
      <c r="H671" s="77">
        <v>656</v>
      </c>
      <c r="I671" s="77">
        <v>591</v>
      </c>
      <c r="J671" s="93">
        <v>574</v>
      </c>
      <c r="K671" s="90">
        <f t="shared" ref="K671:K683" si="45">SUM(H671:J671)</f>
        <v>1821</v>
      </c>
      <c r="L671" s="89">
        <v>627</v>
      </c>
      <c r="M671" s="89">
        <v>540</v>
      </c>
      <c r="N671" s="89">
        <v>589</v>
      </c>
      <c r="O671" s="90">
        <f t="shared" ref="O671:O683" si="46">SUM(L671:N671)</f>
        <v>1756</v>
      </c>
      <c r="P671" s="57"/>
      <c r="Q671" s="57"/>
      <c r="R671" s="57"/>
      <c r="S671" s="7"/>
      <c r="T671" s="7">
        <f t="shared" ref="T671:T683" si="47">SUM(G671,O671,K671, S671)</f>
        <v>5903</v>
      </c>
    </row>
    <row r="672" spans="3:20" ht="15.75" x14ac:dyDescent="0.25">
      <c r="C672" s="10" t="s">
        <v>30</v>
      </c>
      <c r="D672" s="89">
        <v>62</v>
      </c>
      <c r="E672" s="89">
        <v>64</v>
      </c>
      <c r="F672" s="89">
        <v>86</v>
      </c>
      <c r="G672" s="90">
        <f t="shared" si="44"/>
        <v>212</v>
      </c>
      <c r="H672" s="77">
        <v>82</v>
      </c>
      <c r="I672" s="77">
        <v>104</v>
      </c>
      <c r="J672" s="93">
        <v>71</v>
      </c>
      <c r="K672" s="90">
        <f t="shared" si="45"/>
        <v>257</v>
      </c>
      <c r="L672" s="89">
        <v>66</v>
      </c>
      <c r="M672" s="89">
        <v>86</v>
      </c>
      <c r="N672" s="89">
        <v>78</v>
      </c>
      <c r="O672" s="90">
        <f t="shared" si="46"/>
        <v>230</v>
      </c>
      <c r="P672" s="57"/>
      <c r="Q672" s="57"/>
      <c r="R672" s="57"/>
      <c r="S672" s="7"/>
      <c r="T672" s="7">
        <f t="shared" si="47"/>
        <v>699</v>
      </c>
    </row>
    <row r="673" spans="3:20" ht="15.75" x14ac:dyDescent="0.25">
      <c r="C673" s="10" t="s">
        <v>32</v>
      </c>
      <c r="D673" s="89">
        <v>5</v>
      </c>
      <c r="E673" s="89">
        <v>6</v>
      </c>
      <c r="F673" s="89">
        <v>6</v>
      </c>
      <c r="G673" s="90">
        <f t="shared" si="44"/>
        <v>17</v>
      </c>
      <c r="H673" s="77">
        <v>3</v>
      </c>
      <c r="I673" s="77">
        <v>3</v>
      </c>
      <c r="J673" s="93">
        <v>4</v>
      </c>
      <c r="K673" s="90">
        <f t="shared" si="45"/>
        <v>10</v>
      </c>
      <c r="L673" s="89">
        <v>3</v>
      </c>
      <c r="M673" s="89">
        <v>0</v>
      </c>
      <c r="N673" s="89">
        <v>0</v>
      </c>
      <c r="O673" s="90">
        <f t="shared" si="46"/>
        <v>3</v>
      </c>
      <c r="P673" s="57"/>
      <c r="Q673" s="57"/>
      <c r="R673" s="57"/>
      <c r="S673" s="7"/>
      <c r="T673" s="7">
        <f t="shared" si="47"/>
        <v>30</v>
      </c>
    </row>
    <row r="674" spans="3:20" ht="15.75" x14ac:dyDescent="0.25">
      <c r="C674" s="10" t="s">
        <v>59</v>
      </c>
      <c r="D674" s="89">
        <v>21</v>
      </c>
      <c r="E674" s="89">
        <v>21</v>
      </c>
      <c r="F674" s="89">
        <v>46</v>
      </c>
      <c r="G674" s="90">
        <f t="shared" si="44"/>
        <v>88</v>
      </c>
      <c r="H674" s="91">
        <v>26</v>
      </c>
      <c r="I674" s="91">
        <v>14</v>
      </c>
      <c r="J674" s="92">
        <v>15</v>
      </c>
      <c r="K674" s="90">
        <f t="shared" si="45"/>
        <v>55</v>
      </c>
      <c r="L674" s="89">
        <v>1250</v>
      </c>
      <c r="M674" s="89">
        <v>1252</v>
      </c>
      <c r="N674" s="89">
        <v>1251</v>
      </c>
      <c r="O674" s="90">
        <f t="shared" si="46"/>
        <v>3753</v>
      </c>
      <c r="P674" s="57"/>
      <c r="Q674" s="57"/>
      <c r="R674" s="57"/>
      <c r="S674" s="7"/>
      <c r="T674" s="7">
        <f t="shared" si="47"/>
        <v>3896</v>
      </c>
    </row>
    <row r="675" spans="3:20" ht="15.75" x14ac:dyDescent="0.25">
      <c r="C675" s="10" t="s">
        <v>60</v>
      </c>
      <c r="D675" s="89">
        <v>2</v>
      </c>
      <c r="E675" s="89">
        <v>3</v>
      </c>
      <c r="F675" s="89">
        <v>1</v>
      </c>
      <c r="G675" s="90">
        <f t="shared" si="44"/>
        <v>6</v>
      </c>
      <c r="H675" s="91">
        <v>4</v>
      </c>
      <c r="I675" s="91">
        <v>3</v>
      </c>
      <c r="J675" s="92">
        <v>1</v>
      </c>
      <c r="K675" s="90">
        <f t="shared" si="45"/>
        <v>8</v>
      </c>
      <c r="L675" s="89">
        <v>5</v>
      </c>
      <c r="M675" s="89">
        <v>0</v>
      </c>
      <c r="N675" s="89">
        <v>1</v>
      </c>
      <c r="O675" s="90">
        <f t="shared" si="46"/>
        <v>6</v>
      </c>
      <c r="P675" s="57"/>
      <c r="Q675" s="57"/>
      <c r="R675" s="57"/>
      <c r="S675" s="7"/>
      <c r="T675" s="7">
        <f t="shared" si="47"/>
        <v>20</v>
      </c>
    </row>
    <row r="676" spans="3:20" ht="15.75" x14ac:dyDescent="0.25">
      <c r="C676" s="10" t="s">
        <v>61</v>
      </c>
      <c r="D676" s="89">
        <v>1073</v>
      </c>
      <c r="E676" s="89">
        <v>898</v>
      </c>
      <c r="F676" s="89">
        <v>2927</v>
      </c>
      <c r="G676" s="90">
        <f t="shared" si="44"/>
        <v>4898</v>
      </c>
      <c r="H676" s="91">
        <v>827</v>
      </c>
      <c r="I676" s="91">
        <v>892</v>
      </c>
      <c r="J676" s="92">
        <v>907</v>
      </c>
      <c r="K676" s="90">
        <f t="shared" si="45"/>
        <v>2626</v>
      </c>
      <c r="L676" s="89">
        <v>927</v>
      </c>
      <c r="M676" s="89">
        <v>953</v>
      </c>
      <c r="N676" s="89">
        <v>949</v>
      </c>
      <c r="O676" s="90">
        <f t="shared" si="46"/>
        <v>2829</v>
      </c>
      <c r="P676" s="51"/>
      <c r="Q676" s="51"/>
      <c r="R676" s="51"/>
      <c r="S676" s="7"/>
      <c r="T676" s="7">
        <f t="shared" si="47"/>
        <v>10353</v>
      </c>
    </row>
    <row r="677" spans="3:20" ht="15.75" x14ac:dyDescent="0.25">
      <c r="C677" s="10" t="s">
        <v>62</v>
      </c>
      <c r="D677" s="89">
        <v>271</v>
      </c>
      <c r="E677" s="89">
        <v>228</v>
      </c>
      <c r="F677" s="89">
        <v>386</v>
      </c>
      <c r="G677" s="90">
        <f t="shared" si="44"/>
        <v>885</v>
      </c>
      <c r="H677" s="77">
        <v>227</v>
      </c>
      <c r="I677" s="77">
        <v>252</v>
      </c>
      <c r="J677" s="93">
        <v>225</v>
      </c>
      <c r="K677" s="90">
        <f t="shared" si="45"/>
        <v>704</v>
      </c>
      <c r="L677" s="89">
        <v>253</v>
      </c>
      <c r="M677" s="89">
        <v>227</v>
      </c>
      <c r="N677" s="89">
        <v>228</v>
      </c>
      <c r="O677" s="90">
        <f t="shared" si="46"/>
        <v>708</v>
      </c>
      <c r="P677" s="57"/>
      <c r="Q677" s="57"/>
      <c r="R677" s="57"/>
      <c r="S677" s="7"/>
      <c r="T677" s="7">
        <f t="shared" si="47"/>
        <v>2297</v>
      </c>
    </row>
    <row r="678" spans="3:20" ht="15.75" x14ac:dyDescent="0.25">
      <c r="C678" s="10" t="s">
        <v>63</v>
      </c>
      <c r="D678" s="89">
        <v>41</v>
      </c>
      <c r="E678" s="89">
        <v>36</v>
      </c>
      <c r="F678" s="89">
        <v>47</v>
      </c>
      <c r="G678" s="90">
        <f t="shared" si="44"/>
        <v>124</v>
      </c>
      <c r="H678" s="91">
        <v>37</v>
      </c>
      <c r="I678" s="91">
        <v>42</v>
      </c>
      <c r="J678" s="92">
        <v>45</v>
      </c>
      <c r="K678" s="90">
        <f t="shared" si="45"/>
        <v>124</v>
      </c>
      <c r="L678" s="89">
        <v>44</v>
      </c>
      <c r="M678" s="89">
        <v>45</v>
      </c>
      <c r="N678" s="89">
        <v>41</v>
      </c>
      <c r="O678" s="90">
        <f t="shared" si="46"/>
        <v>130</v>
      </c>
      <c r="P678" s="57"/>
      <c r="Q678" s="57"/>
      <c r="R678" s="57"/>
      <c r="S678" s="7"/>
      <c r="T678" s="7">
        <f t="shared" si="47"/>
        <v>378</v>
      </c>
    </row>
    <row r="679" spans="3:20" ht="15.75" x14ac:dyDescent="0.25">
      <c r="C679" s="10" t="s">
        <v>64</v>
      </c>
      <c r="D679" s="89">
        <v>6</v>
      </c>
      <c r="E679" s="89">
        <v>2</v>
      </c>
      <c r="F679" s="89">
        <v>4</v>
      </c>
      <c r="G679" s="90">
        <f t="shared" si="44"/>
        <v>12</v>
      </c>
      <c r="H679" s="77">
        <v>2</v>
      </c>
      <c r="I679" s="89">
        <v>0</v>
      </c>
      <c r="J679" s="93">
        <v>1</v>
      </c>
      <c r="K679" s="90">
        <f t="shared" si="45"/>
        <v>3</v>
      </c>
      <c r="L679" s="89">
        <v>2</v>
      </c>
      <c r="M679" s="89">
        <v>2</v>
      </c>
      <c r="N679" s="89">
        <v>5</v>
      </c>
      <c r="O679" s="90">
        <f t="shared" si="46"/>
        <v>9</v>
      </c>
      <c r="P679" s="57"/>
      <c r="Q679" s="57"/>
      <c r="R679" s="57"/>
      <c r="S679" s="7"/>
      <c r="T679" s="7">
        <f t="shared" si="47"/>
        <v>24</v>
      </c>
    </row>
    <row r="680" spans="3:20" ht="15.75" x14ac:dyDescent="0.25">
      <c r="C680" s="10" t="s">
        <v>82</v>
      </c>
      <c r="D680" s="89">
        <v>161</v>
      </c>
      <c r="E680" s="89">
        <v>162</v>
      </c>
      <c r="F680" s="89">
        <v>138</v>
      </c>
      <c r="G680" s="90">
        <f t="shared" si="44"/>
        <v>461</v>
      </c>
      <c r="H680" s="77">
        <v>133</v>
      </c>
      <c r="I680" s="77">
        <v>133</v>
      </c>
      <c r="J680" s="93">
        <v>142</v>
      </c>
      <c r="K680" s="90">
        <f t="shared" si="45"/>
        <v>408</v>
      </c>
      <c r="L680" s="89">
        <v>166</v>
      </c>
      <c r="M680" s="89">
        <v>167</v>
      </c>
      <c r="N680" s="89">
        <v>153</v>
      </c>
      <c r="O680" s="90">
        <f t="shared" si="46"/>
        <v>486</v>
      </c>
      <c r="P680" s="57"/>
      <c r="Q680" s="57"/>
      <c r="R680" s="57"/>
      <c r="S680" s="7"/>
      <c r="T680" s="7">
        <f t="shared" si="47"/>
        <v>1355</v>
      </c>
    </row>
    <row r="681" spans="3:20" ht="15.75" x14ac:dyDescent="0.25">
      <c r="C681" s="10" t="s">
        <v>66</v>
      </c>
      <c r="D681" s="89">
        <v>0</v>
      </c>
      <c r="E681" s="89">
        <v>0</v>
      </c>
      <c r="F681" s="89">
        <v>0</v>
      </c>
      <c r="G681" s="90">
        <f t="shared" si="44"/>
        <v>0</v>
      </c>
      <c r="H681" s="89">
        <v>0</v>
      </c>
      <c r="I681" s="89">
        <v>0</v>
      </c>
      <c r="J681" s="89">
        <v>0</v>
      </c>
      <c r="K681" s="90">
        <f t="shared" si="45"/>
        <v>0</v>
      </c>
      <c r="L681" s="89">
        <v>0</v>
      </c>
      <c r="M681" s="89">
        <v>0</v>
      </c>
      <c r="N681" s="89">
        <v>0</v>
      </c>
      <c r="O681" s="90">
        <f t="shared" si="46"/>
        <v>0</v>
      </c>
      <c r="P681" s="57"/>
      <c r="Q681" s="57"/>
      <c r="R681" s="57"/>
      <c r="S681" s="7"/>
      <c r="T681" s="7">
        <f t="shared" si="47"/>
        <v>0</v>
      </c>
    </row>
    <row r="682" spans="3:20" ht="15.75" x14ac:dyDescent="0.25">
      <c r="C682" s="10" t="s">
        <v>67</v>
      </c>
      <c r="D682" s="89">
        <v>70</v>
      </c>
      <c r="E682" s="89">
        <v>58</v>
      </c>
      <c r="F682" s="89">
        <v>71</v>
      </c>
      <c r="G682" s="90">
        <f t="shared" si="44"/>
        <v>199</v>
      </c>
      <c r="H682" s="91">
        <v>70</v>
      </c>
      <c r="I682" s="91">
        <v>71</v>
      </c>
      <c r="J682" s="92">
        <v>55</v>
      </c>
      <c r="K682" s="90">
        <f t="shared" si="45"/>
        <v>196</v>
      </c>
      <c r="L682" s="89">
        <v>53</v>
      </c>
      <c r="M682" s="89">
        <v>80</v>
      </c>
      <c r="N682" s="89">
        <v>59</v>
      </c>
      <c r="O682" s="90">
        <f t="shared" si="46"/>
        <v>192</v>
      </c>
      <c r="P682" s="57"/>
      <c r="Q682" s="57"/>
      <c r="R682" s="57"/>
      <c r="S682" s="7"/>
      <c r="T682" s="7">
        <f t="shared" si="47"/>
        <v>587</v>
      </c>
    </row>
    <row r="683" spans="3:20" ht="15.75" x14ac:dyDescent="0.25">
      <c r="C683" s="10" t="s">
        <v>68</v>
      </c>
      <c r="D683" s="89">
        <v>88</v>
      </c>
      <c r="E683" s="89">
        <v>115</v>
      </c>
      <c r="F683" s="89">
        <v>131</v>
      </c>
      <c r="G683" s="90">
        <f t="shared" si="44"/>
        <v>334</v>
      </c>
      <c r="H683" s="91">
        <v>210</v>
      </c>
      <c r="I683" s="91">
        <v>260</v>
      </c>
      <c r="J683" s="89">
        <v>343</v>
      </c>
      <c r="K683" s="90">
        <f t="shared" si="45"/>
        <v>813</v>
      </c>
      <c r="L683" s="89">
        <v>328</v>
      </c>
      <c r="M683" s="89">
        <v>321</v>
      </c>
      <c r="N683" s="89">
        <v>353</v>
      </c>
      <c r="O683" s="90">
        <f t="shared" si="46"/>
        <v>1002</v>
      </c>
      <c r="P683" s="57"/>
      <c r="Q683" s="57"/>
      <c r="R683" s="57"/>
      <c r="S683" s="7"/>
      <c r="T683" s="7">
        <f t="shared" si="47"/>
        <v>2149</v>
      </c>
    </row>
    <row r="684" spans="3:20" ht="15.75" x14ac:dyDescent="0.25">
      <c r="C684" s="13" t="s">
        <v>69</v>
      </c>
      <c r="D684" s="45">
        <f>SUM(D670:D683)</f>
        <v>3232</v>
      </c>
      <c r="E684" s="45">
        <f t="shared" ref="E684:T684" si="48">SUM(E670:E683)</f>
        <v>3174</v>
      </c>
      <c r="F684" s="45">
        <f t="shared" si="48"/>
        <v>5550</v>
      </c>
      <c r="G684" s="45">
        <f t="shared" si="48"/>
        <v>11956</v>
      </c>
      <c r="H684" s="45">
        <f t="shared" si="48"/>
        <v>2898</v>
      </c>
      <c r="I684" s="45">
        <f t="shared" si="48"/>
        <v>3008</v>
      </c>
      <c r="J684" s="45">
        <f t="shared" si="48"/>
        <v>3067</v>
      </c>
      <c r="K684" s="45">
        <f t="shared" si="48"/>
        <v>8973</v>
      </c>
      <c r="L684" s="45">
        <f t="shared" si="48"/>
        <v>4429</v>
      </c>
      <c r="M684" s="45">
        <f t="shared" si="48"/>
        <v>4259</v>
      </c>
      <c r="N684" s="45">
        <f t="shared" si="48"/>
        <v>4360</v>
      </c>
      <c r="O684" s="45">
        <f t="shared" si="48"/>
        <v>13048</v>
      </c>
      <c r="P684" s="45">
        <f t="shared" si="48"/>
        <v>0</v>
      </c>
      <c r="Q684" s="45">
        <f t="shared" si="48"/>
        <v>0</v>
      </c>
      <c r="R684" s="45">
        <f t="shared" si="48"/>
        <v>0</v>
      </c>
      <c r="S684" s="45">
        <f t="shared" si="48"/>
        <v>0</v>
      </c>
      <c r="T684" s="45">
        <f t="shared" si="48"/>
        <v>33977</v>
      </c>
    </row>
    <row r="724" spans="3:20" ht="15.75" thickBot="1" x14ac:dyDescent="0.3"/>
    <row r="725" spans="3:20" ht="15.75" x14ac:dyDescent="0.25">
      <c r="C725" s="106" t="s">
        <v>83</v>
      </c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8"/>
    </row>
    <row r="726" spans="3:20" ht="15.75" x14ac:dyDescent="0.25">
      <c r="C726" s="112" t="s">
        <v>71</v>
      </c>
      <c r="D726" s="109" t="s">
        <v>2</v>
      </c>
      <c r="E726" s="109"/>
      <c r="F726" s="109"/>
      <c r="G726" s="109"/>
      <c r="H726" s="109" t="s">
        <v>3</v>
      </c>
      <c r="I726" s="109"/>
      <c r="J726" s="109"/>
      <c r="K726" s="109"/>
      <c r="L726" s="109" t="s">
        <v>4</v>
      </c>
      <c r="M726" s="109"/>
      <c r="N726" s="109"/>
      <c r="O726" s="109"/>
      <c r="P726" s="109" t="s">
        <v>5</v>
      </c>
      <c r="Q726" s="109"/>
      <c r="R726" s="109"/>
      <c r="S726" s="109"/>
      <c r="T726" s="110" t="s">
        <v>6</v>
      </c>
    </row>
    <row r="727" spans="3:20" ht="16.5" thickBot="1" x14ac:dyDescent="0.3">
      <c r="C727" s="113"/>
      <c r="D727" s="12" t="s">
        <v>7</v>
      </c>
      <c r="E727" s="12" t="s">
        <v>8</v>
      </c>
      <c r="F727" s="12" t="s">
        <v>9</v>
      </c>
      <c r="G727" s="12" t="s">
        <v>10</v>
      </c>
      <c r="H727" s="12" t="s">
        <v>11</v>
      </c>
      <c r="I727" s="12" t="s">
        <v>12</v>
      </c>
      <c r="J727" s="12" t="s">
        <v>13</v>
      </c>
      <c r="K727" s="12" t="s">
        <v>14</v>
      </c>
      <c r="L727" s="12" t="s">
        <v>15</v>
      </c>
      <c r="M727" s="12" t="s">
        <v>16</v>
      </c>
      <c r="N727" s="12" t="s">
        <v>17</v>
      </c>
      <c r="O727" s="12" t="s">
        <v>18</v>
      </c>
      <c r="P727" s="12" t="s">
        <v>19</v>
      </c>
      <c r="Q727" s="12" t="s">
        <v>20</v>
      </c>
      <c r="R727" s="12" t="s">
        <v>21</v>
      </c>
      <c r="S727" s="12" t="s">
        <v>22</v>
      </c>
      <c r="T727" s="111"/>
    </row>
    <row r="728" spans="3:20" ht="15.75" x14ac:dyDescent="0.25">
      <c r="C728" s="11" t="s">
        <v>24</v>
      </c>
      <c r="D728" s="89">
        <v>832</v>
      </c>
      <c r="E728" s="89">
        <v>596</v>
      </c>
      <c r="F728" s="89">
        <v>582</v>
      </c>
      <c r="G728" s="90">
        <f>+SUM(D728:F728)</f>
        <v>2010</v>
      </c>
      <c r="H728" s="77">
        <v>468</v>
      </c>
      <c r="I728" s="77">
        <v>533</v>
      </c>
      <c r="J728" s="93">
        <v>438</v>
      </c>
      <c r="K728" s="90">
        <f>SUM(H728:J728)</f>
        <v>1439</v>
      </c>
      <c r="L728" s="89">
        <v>518</v>
      </c>
      <c r="M728" s="89">
        <v>423</v>
      </c>
      <c r="N728" s="89">
        <v>465</v>
      </c>
      <c r="O728" s="90">
        <f>SUM(L728:N728)</f>
        <v>1406</v>
      </c>
      <c r="P728" s="57"/>
      <c r="Q728" s="57"/>
      <c r="R728" s="57"/>
      <c r="S728" s="7"/>
      <c r="T728" s="7">
        <f>SUM(G728,O728,K728, S728)</f>
        <v>4855</v>
      </c>
    </row>
    <row r="729" spans="3:20" ht="15.75" x14ac:dyDescent="0.25">
      <c r="C729" s="10" t="s">
        <v>26</v>
      </c>
      <c r="D729" s="89">
        <v>645</v>
      </c>
      <c r="E729" s="89">
        <v>506</v>
      </c>
      <c r="F729" s="89">
        <v>545</v>
      </c>
      <c r="G729" s="90">
        <f t="shared" ref="G729:G742" si="49">+SUM(D729:F729)</f>
        <v>1696</v>
      </c>
      <c r="H729" s="77">
        <v>365</v>
      </c>
      <c r="I729" s="77">
        <v>467</v>
      </c>
      <c r="J729" s="93">
        <v>402</v>
      </c>
      <c r="K729" s="90">
        <f t="shared" ref="K729:K742" si="50">SUM(H729:J729)</f>
        <v>1234</v>
      </c>
      <c r="L729" s="89">
        <v>473</v>
      </c>
      <c r="M729" s="89">
        <v>394</v>
      </c>
      <c r="N729" s="89">
        <v>326</v>
      </c>
      <c r="O729" s="90">
        <f t="shared" ref="O729:O742" si="51">SUM(L729:N729)</f>
        <v>1193</v>
      </c>
      <c r="P729" s="57"/>
      <c r="Q729" s="57"/>
      <c r="R729" s="57"/>
      <c r="S729" s="7"/>
      <c r="T729" s="7">
        <f t="shared" ref="T729:T742" si="52">SUM(G729,O729,K729, S729)</f>
        <v>4123</v>
      </c>
    </row>
    <row r="730" spans="3:20" ht="15.75" x14ac:dyDescent="0.25">
      <c r="C730" s="10" t="s">
        <v>28</v>
      </c>
      <c r="D730" s="89">
        <v>23</v>
      </c>
      <c r="E730" s="89">
        <v>13</v>
      </c>
      <c r="F730" s="89">
        <v>8</v>
      </c>
      <c r="G730" s="90">
        <f t="shared" si="49"/>
        <v>44</v>
      </c>
      <c r="H730" s="77">
        <v>4</v>
      </c>
      <c r="I730" s="77">
        <v>17</v>
      </c>
      <c r="J730" s="93">
        <v>13</v>
      </c>
      <c r="K730" s="90">
        <f t="shared" si="50"/>
        <v>34</v>
      </c>
      <c r="L730" s="89">
        <v>22</v>
      </c>
      <c r="M730" s="89">
        <v>8</v>
      </c>
      <c r="N730" s="89">
        <v>8</v>
      </c>
      <c r="O730" s="90">
        <f t="shared" si="51"/>
        <v>38</v>
      </c>
      <c r="P730" s="57"/>
      <c r="Q730" s="57"/>
      <c r="R730" s="57"/>
      <c r="S730" s="7"/>
      <c r="T730" s="7">
        <f t="shared" si="52"/>
        <v>116</v>
      </c>
    </row>
    <row r="731" spans="3:20" ht="15.75" x14ac:dyDescent="0.25">
      <c r="C731" s="10" t="s">
        <v>30</v>
      </c>
      <c r="D731" s="89">
        <v>36</v>
      </c>
      <c r="E731" s="89">
        <v>37</v>
      </c>
      <c r="F731" s="89">
        <v>35</v>
      </c>
      <c r="G731" s="90">
        <f t="shared" si="49"/>
        <v>108</v>
      </c>
      <c r="H731" s="77">
        <v>19</v>
      </c>
      <c r="I731" s="77">
        <v>27</v>
      </c>
      <c r="J731" s="93">
        <v>37</v>
      </c>
      <c r="K731" s="90">
        <f t="shared" si="50"/>
        <v>83</v>
      </c>
      <c r="L731" s="89">
        <v>27</v>
      </c>
      <c r="M731" s="89">
        <v>37</v>
      </c>
      <c r="N731" s="89">
        <v>35</v>
      </c>
      <c r="O731" s="90">
        <f t="shared" si="51"/>
        <v>99</v>
      </c>
      <c r="P731" s="57"/>
      <c r="Q731" s="57"/>
      <c r="R731" s="57"/>
      <c r="S731" s="7"/>
      <c r="T731" s="7">
        <f t="shared" si="52"/>
        <v>290</v>
      </c>
    </row>
    <row r="732" spans="3:20" ht="15.75" x14ac:dyDescent="0.25">
      <c r="C732" s="10" t="s">
        <v>32</v>
      </c>
      <c r="D732" s="89">
        <v>0</v>
      </c>
      <c r="E732" s="89">
        <v>3</v>
      </c>
      <c r="F732" s="89">
        <v>2</v>
      </c>
      <c r="G732" s="90">
        <f t="shared" si="49"/>
        <v>5</v>
      </c>
      <c r="H732" s="77">
        <v>1</v>
      </c>
      <c r="I732" s="77">
        <v>1</v>
      </c>
      <c r="J732" s="89">
        <v>0</v>
      </c>
      <c r="K732" s="90">
        <f t="shared" si="50"/>
        <v>2</v>
      </c>
      <c r="L732" s="89">
        <v>0</v>
      </c>
      <c r="M732" s="89">
        <v>0</v>
      </c>
      <c r="N732" s="89">
        <v>0</v>
      </c>
      <c r="O732" s="90">
        <f t="shared" si="51"/>
        <v>0</v>
      </c>
      <c r="P732" s="57"/>
      <c r="Q732" s="57"/>
      <c r="R732" s="57"/>
      <c r="S732" s="7"/>
      <c r="T732" s="7">
        <f t="shared" si="52"/>
        <v>7</v>
      </c>
    </row>
    <row r="733" spans="3:20" ht="15.75" x14ac:dyDescent="0.25">
      <c r="C733" s="10" t="s">
        <v>59</v>
      </c>
      <c r="D733" s="89">
        <v>12</v>
      </c>
      <c r="E733" s="89">
        <v>12</v>
      </c>
      <c r="F733" s="89">
        <v>13</v>
      </c>
      <c r="G733" s="90">
        <f t="shared" si="49"/>
        <v>37</v>
      </c>
      <c r="H733" s="91">
        <v>9</v>
      </c>
      <c r="I733" s="91">
        <v>19</v>
      </c>
      <c r="J733" s="92">
        <v>12</v>
      </c>
      <c r="K733" s="90">
        <f t="shared" si="50"/>
        <v>40</v>
      </c>
      <c r="L733" s="89">
        <v>635</v>
      </c>
      <c r="M733" s="89">
        <v>597</v>
      </c>
      <c r="N733" s="89">
        <v>648</v>
      </c>
      <c r="O733" s="90">
        <f t="shared" si="51"/>
        <v>1880</v>
      </c>
      <c r="P733" s="57"/>
      <c r="Q733" s="57"/>
      <c r="R733" s="57"/>
      <c r="S733" s="7"/>
      <c r="T733" s="7">
        <f t="shared" si="52"/>
        <v>1957</v>
      </c>
    </row>
    <row r="734" spans="3:20" ht="15.75" x14ac:dyDescent="0.25">
      <c r="C734" s="10" t="s">
        <v>60</v>
      </c>
      <c r="D734" s="89">
        <v>0</v>
      </c>
      <c r="E734" s="89">
        <v>1</v>
      </c>
      <c r="F734" s="89">
        <v>5</v>
      </c>
      <c r="G734" s="90">
        <f t="shared" si="49"/>
        <v>6</v>
      </c>
      <c r="H734" s="91">
        <v>1</v>
      </c>
      <c r="I734" s="91">
        <v>1</v>
      </c>
      <c r="J734" s="92">
        <v>1</v>
      </c>
      <c r="K734" s="90">
        <f t="shared" si="50"/>
        <v>3</v>
      </c>
      <c r="L734" s="89">
        <v>4</v>
      </c>
      <c r="M734" s="89">
        <v>1</v>
      </c>
      <c r="N734" s="89">
        <v>1</v>
      </c>
      <c r="O734" s="90">
        <f t="shared" si="51"/>
        <v>6</v>
      </c>
      <c r="P734" s="57"/>
      <c r="Q734" s="57"/>
      <c r="R734" s="57"/>
      <c r="S734" s="7"/>
      <c r="T734" s="7">
        <f t="shared" si="52"/>
        <v>15</v>
      </c>
    </row>
    <row r="735" spans="3:20" ht="15.75" x14ac:dyDescent="0.25">
      <c r="C735" s="10" t="s">
        <v>61</v>
      </c>
      <c r="D735" s="89">
        <v>532</v>
      </c>
      <c r="E735" s="89">
        <v>377</v>
      </c>
      <c r="F735" s="89">
        <v>427</v>
      </c>
      <c r="G735" s="90">
        <f>+SUM(D735:F735)</f>
        <v>1336</v>
      </c>
      <c r="H735" s="91">
        <v>320</v>
      </c>
      <c r="I735" s="91">
        <v>352</v>
      </c>
      <c r="J735" s="92">
        <v>342</v>
      </c>
      <c r="K735" s="90">
        <f t="shared" si="50"/>
        <v>1014</v>
      </c>
      <c r="L735" s="89">
        <v>430</v>
      </c>
      <c r="M735" s="89">
        <v>406</v>
      </c>
      <c r="N735" s="89">
        <v>401</v>
      </c>
      <c r="O735" s="90">
        <f t="shared" si="51"/>
        <v>1237</v>
      </c>
      <c r="P735" s="57"/>
      <c r="Q735" s="57"/>
      <c r="R735" s="57"/>
      <c r="S735" s="7"/>
      <c r="T735" s="7">
        <f t="shared" si="52"/>
        <v>3587</v>
      </c>
    </row>
    <row r="736" spans="3:20" ht="15.75" x14ac:dyDescent="0.25">
      <c r="C736" s="10" t="s">
        <v>62</v>
      </c>
      <c r="D736" s="89">
        <v>195</v>
      </c>
      <c r="E736" s="89">
        <v>160</v>
      </c>
      <c r="F736" s="89">
        <v>134</v>
      </c>
      <c r="G736" s="90">
        <f t="shared" si="49"/>
        <v>489</v>
      </c>
      <c r="H736" s="77">
        <v>134</v>
      </c>
      <c r="I736" s="77">
        <v>174</v>
      </c>
      <c r="J736" s="93">
        <v>188</v>
      </c>
      <c r="K736" s="90">
        <f t="shared" si="50"/>
        <v>496</v>
      </c>
      <c r="L736" s="89">
        <v>149</v>
      </c>
      <c r="M736" s="89">
        <v>146</v>
      </c>
      <c r="N736" s="89">
        <v>193</v>
      </c>
      <c r="O736" s="90">
        <f t="shared" si="51"/>
        <v>488</v>
      </c>
      <c r="P736" s="57"/>
      <c r="Q736" s="57"/>
      <c r="R736" s="57"/>
      <c r="S736" s="7"/>
      <c r="T736" s="7">
        <f t="shared" si="52"/>
        <v>1473</v>
      </c>
    </row>
    <row r="737" spans="3:20" ht="15.75" x14ac:dyDescent="0.25">
      <c r="C737" s="10" t="s">
        <v>63</v>
      </c>
      <c r="D737" s="89">
        <v>43</v>
      </c>
      <c r="E737" s="89">
        <v>29</v>
      </c>
      <c r="F737" s="89">
        <v>35</v>
      </c>
      <c r="G737" s="90">
        <f t="shared" si="49"/>
        <v>107</v>
      </c>
      <c r="H737" s="91">
        <v>23</v>
      </c>
      <c r="I737" s="91">
        <v>31</v>
      </c>
      <c r="J737" s="92">
        <v>35</v>
      </c>
      <c r="K737" s="90">
        <f t="shared" si="50"/>
        <v>89</v>
      </c>
      <c r="L737" s="89">
        <v>33</v>
      </c>
      <c r="M737" s="89">
        <v>29</v>
      </c>
      <c r="N737" s="89">
        <v>39</v>
      </c>
      <c r="O737" s="90">
        <f t="shared" si="51"/>
        <v>101</v>
      </c>
      <c r="P737" s="57"/>
      <c r="Q737" s="57"/>
      <c r="R737" s="57"/>
      <c r="S737" s="7"/>
      <c r="T737" s="7">
        <f t="shared" si="52"/>
        <v>297</v>
      </c>
    </row>
    <row r="738" spans="3:20" ht="15.75" x14ac:dyDescent="0.25">
      <c r="C738" s="10" t="s">
        <v>64</v>
      </c>
      <c r="D738" s="89">
        <v>4</v>
      </c>
      <c r="E738" s="89">
        <v>6</v>
      </c>
      <c r="F738" s="89">
        <v>6</v>
      </c>
      <c r="G738" s="90">
        <f>+SUM(D738:F738)</f>
        <v>16</v>
      </c>
      <c r="H738" s="77">
        <v>4</v>
      </c>
      <c r="I738" s="77">
        <v>2</v>
      </c>
      <c r="J738" s="93">
        <v>2</v>
      </c>
      <c r="K738" s="90">
        <f t="shared" si="50"/>
        <v>8</v>
      </c>
      <c r="L738" s="89">
        <v>2</v>
      </c>
      <c r="M738" s="89">
        <v>2</v>
      </c>
      <c r="N738" s="89">
        <v>4</v>
      </c>
      <c r="O738" s="90">
        <f t="shared" si="51"/>
        <v>8</v>
      </c>
      <c r="P738" s="57"/>
      <c r="Q738" s="57"/>
      <c r="R738" s="57"/>
      <c r="S738" s="7"/>
      <c r="T738" s="7">
        <f t="shared" si="52"/>
        <v>32</v>
      </c>
    </row>
    <row r="739" spans="3:20" ht="15.75" x14ac:dyDescent="0.25">
      <c r="C739" s="10" t="s">
        <v>82</v>
      </c>
      <c r="D739" s="89">
        <v>146</v>
      </c>
      <c r="E739" s="89">
        <v>124</v>
      </c>
      <c r="F739" s="89">
        <v>129</v>
      </c>
      <c r="G739" s="90">
        <f t="shared" si="49"/>
        <v>399</v>
      </c>
      <c r="H739" s="77">
        <v>96</v>
      </c>
      <c r="I739" s="77">
        <v>127</v>
      </c>
      <c r="J739" s="93">
        <v>127</v>
      </c>
      <c r="K739" s="90">
        <f t="shared" si="50"/>
        <v>350</v>
      </c>
      <c r="L739" s="89">
        <v>120</v>
      </c>
      <c r="M739" s="89">
        <v>125</v>
      </c>
      <c r="N739" s="89">
        <v>94</v>
      </c>
      <c r="O739" s="90">
        <f t="shared" si="51"/>
        <v>339</v>
      </c>
      <c r="P739" s="57"/>
      <c r="Q739" s="57"/>
      <c r="R739" s="57"/>
      <c r="S739" s="7"/>
      <c r="T739" s="7">
        <f t="shared" si="52"/>
        <v>1088</v>
      </c>
    </row>
    <row r="740" spans="3:20" ht="15.75" x14ac:dyDescent="0.25">
      <c r="C740" s="10" t="s">
        <v>66</v>
      </c>
      <c r="D740" s="89">
        <v>15</v>
      </c>
      <c r="E740" s="89">
        <v>20</v>
      </c>
      <c r="F740" s="89">
        <v>22</v>
      </c>
      <c r="G740" s="90">
        <f t="shared" si="49"/>
        <v>57</v>
      </c>
      <c r="H740" s="91">
        <v>10</v>
      </c>
      <c r="I740" s="91">
        <v>31</v>
      </c>
      <c r="J740" s="92">
        <v>35</v>
      </c>
      <c r="K740" s="90">
        <f t="shared" si="50"/>
        <v>76</v>
      </c>
      <c r="L740" s="89">
        <v>26</v>
      </c>
      <c r="M740" s="89">
        <v>14</v>
      </c>
      <c r="N740" s="89">
        <v>27</v>
      </c>
      <c r="O740" s="90">
        <f t="shared" si="51"/>
        <v>67</v>
      </c>
      <c r="P740" s="57"/>
      <c r="Q740" s="57"/>
      <c r="R740" s="57"/>
      <c r="S740" s="7"/>
      <c r="T740" s="7">
        <f t="shared" si="52"/>
        <v>200</v>
      </c>
    </row>
    <row r="741" spans="3:20" ht="15.75" x14ac:dyDescent="0.25">
      <c r="C741" s="10" t="s">
        <v>67</v>
      </c>
      <c r="D741" s="89">
        <v>18</v>
      </c>
      <c r="E741" s="89">
        <v>11</v>
      </c>
      <c r="F741" s="89">
        <v>15</v>
      </c>
      <c r="G741" s="90">
        <f t="shared" si="49"/>
        <v>44</v>
      </c>
      <c r="H741" s="91">
        <v>23</v>
      </c>
      <c r="I741" s="91">
        <v>25</v>
      </c>
      <c r="J741" s="92">
        <v>28</v>
      </c>
      <c r="K741" s="90">
        <f t="shared" si="50"/>
        <v>76</v>
      </c>
      <c r="L741" s="89">
        <v>36</v>
      </c>
      <c r="M741" s="89">
        <v>43</v>
      </c>
      <c r="N741" s="89">
        <v>20</v>
      </c>
      <c r="O741" s="90">
        <f t="shared" si="51"/>
        <v>99</v>
      </c>
      <c r="P741" s="57"/>
      <c r="Q741" s="57"/>
      <c r="R741" s="57"/>
      <c r="S741" s="7"/>
      <c r="T741" s="7">
        <f t="shared" si="52"/>
        <v>219</v>
      </c>
    </row>
    <row r="742" spans="3:20" ht="15.75" x14ac:dyDescent="0.25">
      <c r="C742" s="10" t="s">
        <v>68</v>
      </c>
      <c r="D742" s="89">
        <v>21</v>
      </c>
      <c r="E742" s="89">
        <v>24</v>
      </c>
      <c r="F742" s="89">
        <v>75</v>
      </c>
      <c r="G742" s="90">
        <f t="shared" si="49"/>
        <v>120</v>
      </c>
      <c r="H742" s="91">
        <v>100</v>
      </c>
      <c r="I742" s="91">
        <v>255</v>
      </c>
      <c r="J742" s="92">
        <v>232</v>
      </c>
      <c r="K742" s="90">
        <f t="shared" si="50"/>
        <v>587</v>
      </c>
      <c r="L742" s="89">
        <v>221</v>
      </c>
      <c r="M742" s="89">
        <v>220</v>
      </c>
      <c r="N742" s="89">
        <v>189</v>
      </c>
      <c r="O742" s="90">
        <f t="shared" si="51"/>
        <v>630</v>
      </c>
      <c r="P742" s="57"/>
      <c r="Q742" s="57"/>
      <c r="R742" s="57"/>
      <c r="S742" s="7"/>
      <c r="T742" s="7">
        <f t="shared" si="52"/>
        <v>1337</v>
      </c>
    </row>
    <row r="743" spans="3:20" ht="15.75" x14ac:dyDescent="0.25">
      <c r="C743" s="13" t="s">
        <v>69</v>
      </c>
      <c r="D743" s="45">
        <f t="shared" ref="D743:T743" si="53">SUM(D728:D742)</f>
        <v>2522</v>
      </c>
      <c r="E743" s="45">
        <f t="shared" si="53"/>
        <v>1919</v>
      </c>
      <c r="F743" s="45">
        <f t="shared" si="53"/>
        <v>2033</v>
      </c>
      <c r="G743" s="45">
        <f t="shared" si="53"/>
        <v>6474</v>
      </c>
      <c r="H743" s="45">
        <f t="shared" si="53"/>
        <v>1577</v>
      </c>
      <c r="I743" s="45">
        <f t="shared" si="53"/>
        <v>2062</v>
      </c>
      <c r="J743" s="45">
        <f t="shared" si="53"/>
        <v>1892</v>
      </c>
      <c r="K743" s="45">
        <f t="shared" si="53"/>
        <v>5531</v>
      </c>
      <c r="L743" s="45">
        <f t="shared" si="53"/>
        <v>2696</v>
      </c>
      <c r="M743" s="45">
        <f t="shared" si="53"/>
        <v>2445</v>
      </c>
      <c r="N743" s="45">
        <f t="shared" si="53"/>
        <v>2450</v>
      </c>
      <c r="O743" s="45">
        <f t="shared" si="53"/>
        <v>7591</v>
      </c>
      <c r="P743" s="45">
        <f t="shared" si="53"/>
        <v>0</v>
      </c>
      <c r="Q743" s="45">
        <f t="shared" si="53"/>
        <v>0</v>
      </c>
      <c r="R743" s="45">
        <f t="shared" si="53"/>
        <v>0</v>
      </c>
      <c r="S743" s="45">
        <f t="shared" si="53"/>
        <v>0</v>
      </c>
      <c r="T743" s="45">
        <f t="shared" si="53"/>
        <v>19596</v>
      </c>
    </row>
    <row r="744" spans="3:20" x14ac:dyDescent="0.25">
      <c r="D744" s="15"/>
      <c r="E744" s="15"/>
      <c r="F744" s="15"/>
      <c r="G744" s="18"/>
      <c r="H744" s="15"/>
      <c r="I744" s="15"/>
      <c r="J744" s="15"/>
      <c r="K744" s="18"/>
      <c r="L744" s="15"/>
      <c r="M744" s="15"/>
      <c r="N744" s="15"/>
      <c r="O744" s="18"/>
      <c r="P744" s="15"/>
      <c r="Q744" s="15"/>
      <c r="R744" s="15"/>
      <c r="S744" s="18"/>
      <c r="T744" s="18"/>
    </row>
    <row r="745" spans="3:20" x14ac:dyDescent="0.25">
      <c r="D745" s="15"/>
      <c r="E745" s="15"/>
      <c r="F745" s="15"/>
      <c r="G745" s="18"/>
      <c r="H745" s="15"/>
      <c r="I745" s="15"/>
      <c r="J745" s="15"/>
      <c r="K745" s="18"/>
      <c r="L745" s="15"/>
      <c r="M745" s="15"/>
      <c r="N745" s="15"/>
      <c r="O745" s="18"/>
      <c r="P745" s="15"/>
      <c r="Q745" s="15"/>
      <c r="R745" s="15"/>
      <c r="S745" s="18"/>
      <c r="T745" s="18"/>
    </row>
    <row r="746" spans="3:20" x14ac:dyDescent="0.25">
      <c r="D746" s="15"/>
      <c r="E746" s="15"/>
      <c r="F746" s="15"/>
      <c r="G746" s="18"/>
      <c r="H746" s="15"/>
      <c r="I746" s="15"/>
      <c r="J746" s="15"/>
      <c r="K746" s="18"/>
      <c r="L746" s="15"/>
      <c r="M746" s="15"/>
      <c r="N746" s="15"/>
      <c r="O746" s="18"/>
      <c r="P746" s="15"/>
      <c r="Q746" s="15"/>
      <c r="R746" s="15"/>
      <c r="S746" s="18"/>
      <c r="T746" s="18"/>
    </row>
    <row r="747" spans="3:20" x14ac:dyDescent="0.25">
      <c r="D747" s="15"/>
      <c r="E747" s="15"/>
      <c r="F747" s="15"/>
      <c r="G747" s="18"/>
      <c r="H747" s="15"/>
      <c r="I747" s="15"/>
      <c r="J747" s="15"/>
      <c r="K747" s="18"/>
      <c r="L747" s="15"/>
      <c r="M747" s="15"/>
      <c r="N747" s="15"/>
      <c r="O747" s="18"/>
      <c r="P747" s="15"/>
      <c r="Q747" s="15"/>
      <c r="R747" s="15"/>
      <c r="S747" s="18"/>
      <c r="T747" s="18"/>
    </row>
    <row r="748" spans="3:20" x14ac:dyDescent="0.25">
      <c r="D748" s="15"/>
      <c r="E748" s="15"/>
      <c r="F748" s="15"/>
      <c r="G748" s="18"/>
      <c r="H748" s="15"/>
      <c r="I748" s="15"/>
      <c r="J748" s="15"/>
      <c r="K748" s="18"/>
      <c r="L748" s="15"/>
      <c r="M748" s="15"/>
      <c r="N748" s="15"/>
      <c r="O748" s="18"/>
      <c r="P748" s="15"/>
      <c r="Q748" s="15"/>
      <c r="R748" s="15"/>
      <c r="S748" s="18"/>
      <c r="T748" s="18"/>
    </row>
    <row r="749" spans="3:20" x14ac:dyDescent="0.25">
      <c r="D749" s="15"/>
      <c r="E749" s="15"/>
      <c r="F749" s="15"/>
      <c r="G749" s="18"/>
      <c r="H749" s="15"/>
      <c r="I749" s="15"/>
      <c r="J749" s="15"/>
      <c r="K749" s="18"/>
      <c r="L749" s="15"/>
      <c r="M749" s="15"/>
      <c r="N749" s="15"/>
      <c r="O749" s="18"/>
      <c r="P749" s="15"/>
      <c r="Q749" s="15"/>
      <c r="R749" s="15"/>
      <c r="S749" s="18"/>
      <c r="T749" s="18"/>
    </row>
    <row r="750" spans="3:20" x14ac:dyDescent="0.25">
      <c r="D750" s="15"/>
      <c r="E750" s="15"/>
      <c r="F750" s="15"/>
      <c r="G750" s="18"/>
      <c r="H750" s="15"/>
      <c r="I750" s="15"/>
      <c r="J750" s="15"/>
      <c r="K750" s="18"/>
      <c r="L750" s="15"/>
      <c r="M750" s="15"/>
      <c r="N750" s="15"/>
      <c r="O750" s="18"/>
      <c r="P750" s="15"/>
      <c r="Q750" s="15"/>
      <c r="R750" s="15"/>
      <c r="S750" s="18"/>
      <c r="T750" s="18"/>
    </row>
    <row r="751" spans="3:20" x14ac:dyDescent="0.25">
      <c r="D751" s="15"/>
      <c r="E751" s="15"/>
      <c r="F751" s="15"/>
      <c r="G751" s="18"/>
      <c r="H751" s="15"/>
      <c r="I751" s="15"/>
      <c r="J751" s="15"/>
      <c r="K751" s="18"/>
      <c r="L751" s="15"/>
      <c r="M751" s="15"/>
      <c r="N751" s="15"/>
      <c r="O751" s="18"/>
      <c r="P751" s="15"/>
      <c r="Q751" s="15"/>
      <c r="R751" s="15"/>
      <c r="S751" s="18"/>
      <c r="T751" s="18"/>
    </row>
    <row r="752" spans="3:20" x14ac:dyDescent="0.25">
      <c r="D752" s="15"/>
      <c r="E752" s="15"/>
      <c r="F752" s="15"/>
      <c r="G752" s="18"/>
      <c r="H752" s="15"/>
      <c r="I752" s="15"/>
      <c r="J752" s="15"/>
      <c r="K752" s="18"/>
      <c r="L752" s="15"/>
      <c r="M752" s="15"/>
      <c r="N752" s="15"/>
      <c r="O752" s="18"/>
      <c r="P752" s="15"/>
      <c r="Q752" s="15"/>
      <c r="R752" s="15"/>
      <c r="S752" s="18"/>
      <c r="T752" s="18"/>
    </row>
    <row r="753" spans="4:20" x14ac:dyDescent="0.25">
      <c r="D753" s="15"/>
      <c r="E753" s="15"/>
      <c r="F753" s="15"/>
      <c r="G753" s="18"/>
      <c r="H753" s="15"/>
      <c r="I753" s="15"/>
      <c r="J753" s="15"/>
      <c r="K753" s="18"/>
      <c r="L753" s="15"/>
      <c r="M753" s="15"/>
      <c r="N753" s="15"/>
      <c r="O753" s="18"/>
      <c r="P753" s="15"/>
      <c r="Q753" s="15"/>
      <c r="R753" s="15"/>
      <c r="S753" s="18"/>
      <c r="T753" s="18"/>
    </row>
    <row r="754" spans="4:20" x14ac:dyDescent="0.25">
      <c r="D754" s="15"/>
      <c r="E754" s="15"/>
      <c r="F754" s="15"/>
      <c r="G754" s="18"/>
      <c r="H754" s="15"/>
      <c r="I754" s="15"/>
      <c r="J754" s="15"/>
      <c r="K754" s="18"/>
      <c r="L754" s="15"/>
      <c r="M754" s="15"/>
      <c r="N754" s="15"/>
      <c r="O754" s="18"/>
      <c r="P754" s="15"/>
      <c r="Q754" s="15"/>
      <c r="R754" s="15"/>
      <c r="S754" s="18"/>
      <c r="T754" s="18"/>
    </row>
    <row r="755" spans="4:20" x14ac:dyDescent="0.25">
      <c r="D755" s="15"/>
      <c r="E755" s="15"/>
      <c r="F755" s="15"/>
      <c r="G755" s="18"/>
      <c r="H755" s="15"/>
      <c r="I755" s="15"/>
      <c r="J755" s="15"/>
      <c r="K755" s="18"/>
      <c r="L755" s="15"/>
      <c r="M755" s="15"/>
      <c r="N755" s="15"/>
      <c r="O755" s="18"/>
      <c r="P755" s="15"/>
      <c r="Q755" s="15"/>
      <c r="R755" s="15"/>
      <c r="S755" s="18"/>
      <c r="T755" s="18"/>
    </row>
    <row r="756" spans="4:20" x14ac:dyDescent="0.25">
      <c r="D756" s="15"/>
      <c r="E756" s="15"/>
      <c r="F756" s="15"/>
      <c r="G756" s="18"/>
      <c r="H756" s="15"/>
      <c r="I756" s="15"/>
      <c r="J756" s="15"/>
      <c r="K756" s="18"/>
      <c r="L756" s="15"/>
      <c r="M756" s="15"/>
      <c r="N756" s="15"/>
      <c r="O756" s="18"/>
      <c r="P756" s="15"/>
      <c r="Q756" s="15"/>
      <c r="R756" s="15"/>
      <c r="S756" s="18"/>
      <c r="T756" s="18"/>
    </row>
    <row r="757" spans="4:20" x14ac:dyDescent="0.25">
      <c r="D757" s="15"/>
      <c r="E757" s="15"/>
      <c r="F757" s="15"/>
      <c r="G757" s="18"/>
      <c r="H757" s="15"/>
      <c r="I757" s="15"/>
      <c r="J757" s="15"/>
      <c r="K757" s="18"/>
      <c r="L757" s="15"/>
      <c r="M757" s="15"/>
      <c r="N757" s="15"/>
      <c r="O757" s="18"/>
      <c r="P757" s="15"/>
      <c r="Q757" s="15"/>
      <c r="R757" s="15"/>
      <c r="S757" s="18"/>
      <c r="T757" s="18"/>
    </row>
    <row r="758" spans="4:20" x14ac:dyDescent="0.25">
      <c r="D758" s="15"/>
      <c r="E758" s="15"/>
      <c r="F758" s="15"/>
      <c r="G758" s="18"/>
      <c r="H758" s="15"/>
      <c r="I758" s="15"/>
      <c r="J758" s="15"/>
      <c r="K758" s="18"/>
      <c r="L758" s="15"/>
      <c r="M758" s="15"/>
      <c r="N758" s="15"/>
      <c r="O758" s="18"/>
      <c r="P758" s="15"/>
      <c r="Q758" s="15"/>
      <c r="R758" s="15"/>
      <c r="S758" s="18"/>
      <c r="T758" s="18"/>
    </row>
    <row r="759" spans="4:20" x14ac:dyDescent="0.25">
      <c r="D759" s="15"/>
      <c r="E759" s="15"/>
      <c r="F759" s="15"/>
      <c r="G759" s="18"/>
      <c r="H759" s="15"/>
      <c r="I759" s="15"/>
      <c r="J759" s="15"/>
      <c r="K759" s="18"/>
      <c r="L759" s="15"/>
      <c r="M759" s="15"/>
      <c r="N759" s="15"/>
      <c r="O759" s="18"/>
      <c r="P759" s="15"/>
      <c r="Q759" s="15"/>
      <c r="R759" s="15"/>
      <c r="S759" s="18"/>
      <c r="T759" s="18"/>
    </row>
    <row r="760" spans="4:20" x14ac:dyDescent="0.25">
      <c r="D760" s="15"/>
      <c r="E760" s="15"/>
      <c r="F760" s="15"/>
      <c r="G760" s="18"/>
      <c r="H760" s="15"/>
      <c r="I760" s="15"/>
      <c r="J760" s="15"/>
      <c r="K760" s="18"/>
      <c r="L760" s="15"/>
      <c r="M760" s="15"/>
      <c r="N760" s="15"/>
      <c r="O760" s="18"/>
      <c r="P760" s="15"/>
      <c r="Q760" s="15"/>
      <c r="R760" s="15"/>
      <c r="S760" s="18"/>
      <c r="T760" s="18"/>
    </row>
    <row r="761" spans="4:20" x14ac:dyDescent="0.25">
      <c r="D761" s="15"/>
      <c r="E761" s="15"/>
      <c r="F761" s="15"/>
      <c r="G761" s="18"/>
      <c r="H761" s="15"/>
      <c r="I761" s="15"/>
      <c r="J761" s="15"/>
      <c r="K761" s="18"/>
      <c r="L761" s="15"/>
      <c r="M761" s="15"/>
      <c r="N761" s="15"/>
      <c r="O761" s="18"/>
      <c r="P761" s="15"/>
      <c r="Q761" s="15"/>
      <c r="R761" s="15"/>
      <c r="S761" s="18"/>
      <c r="T761" s="18"/>
    </row>
    <row r="762" spans="4:20" x14ac:dyDescent="0.25">
      <c r="D762" s="15"/>
      <c r="E762" s="15"/>
      <c r="F762" s="15"/>
      <c r="G762" s="18"/>
      <c r="H762" s="15"/>
      <c r="I762" s="15"/>
      <c r="J762" s="15"/>
      <c r="K762" s="18"/>
      <c r="L762" s="15"/>
      <c r="M762" s="15"/>
      <c r="N762" s="15"/>
      <c r="O762" s="18"/>
      <c r="P762" s="15"/>
      <c r="Q762" s="15"/>
      <c r="R762" s="15"/>
      <c r="S762" s="18"/>
      <c r="T762" s="18"/>
    </row>
    <row r="763" spans="4:20" x14ac:dyDescent="0.25">
      <c r="D763" s="15"/>
      <c r="E763" s="15"/>
      <c r="F763" s="15"/>
      <c r="G763" s="18"/>
      <c r="H763" s="15"/>
      <c r="I763" s="15"/>
      <c r="J763" s="15"/>
      <c r="K763" s="18"/>
      <c r="L763" s="15"/>
      <c r="M763" s="15"/>
      <c r="N763" s="15"/>
      <c r="O763" s="18"/>
      <c r="P763" s="15"/>
      <c r="Q763" s="15"/>
      <c r="R763" s="15"/>
      <c r="S763" s="18"/>
      <c r="T763" s="18"/>
    </row>
    <row r="764" spans="4:20" x14ac:dyDescent="0.25">
      <c r="D764" s="15"/>
      <c r="E764" s="15"/>
      <c r="F764" s="15"/>
      <c r="G764" s="18"/>
      <c r="H764" s="15"/>
      <c r="I764" s="15"/>
      <c r="J764" s="15"/>
      <c r="K764" s="18"/>
      <c r="L764" s="15"/>
      <c r="M764" s="15"/>
      <c r="N764" s="15"/>
      <c r="O764" s="18"/>
      <c r="P764" s="15"/>
      <c r="Q764" s="15"/>
      <c r="R764" s="15"/>
      <c r="S764" s="18"/>
      <c r="T764" s="18"/>
    </row>
    <row r="765" spans="4:20" x14ac:dyDescent="0.25">
      <c r="D765" s="15"/>
      <c r="E765" s="15"/>
      <c r="F765" s="15"/>
      <c r="G765" s="18"/>
      <c r="H765" s="15"/>
      <c r="I765" s="15"/>
      <c r="J765" s="15"/>
      <c r="K765" s="18"/>
      <c r="L765" s="15"/>
      <c r="M765" s="15"/>
      <c r="N765" s="15"/>
      <c r="O765" s="18"/>
      <c r="P765" s="15"/>
      <c r="Q765" s="15"/>
      <c r="R765" s="15"/>
      <c r="S765" s="18"/>
      <c r="T765" s="18"/>
    </row>
    <row r="766" spans="4:20" x14ac:dyDescent="0.25">
      <c r="D766" s="15"/>
      <c r="E766" s="15"/>
      <c r="F766" s="15"/>
      <c r="G766" s="18"/>
      <c r="H766" s="15"/>
      <c r="I766" s="15"/>
      <c r="J766" s="15"/>
      <c r="K766" s="18"/>
      <c r="L766" s="15"/>
      <c r="M766" s="15"/>
      <c r="N766" s="15"/>
      <c r="O766" s="18"/>
      <c r="P766" s="15"/>
      <c r="Q766" s="15"/>
      <c r="R766" s="15"/>
      <c r="S766" s="18"/>
      <c r="T766" s="18"/>
    </row>
    <row r="767" spans="4:20" x14ac:dyDescent="0.25">
      <c r="D767" s="15"/>
      <c r="E767" s="15"/>
      <c r="F767" s="15"/>
      <c r="G767" s="18"/>
      <c r="H767" s="15"/>
      <c r="I767" s="15"/>
      <c r="J767" s="15"/>
      <c r="K767" s="18"/>
      <c r="L767" s="15"/>
      <c r="M767" s="15"/>
      <c r="N767" s="15"/>
      <c r="O767" s="18"/>
      <c r="P767" s="15"/>
      <c r="Q767" s="15"/>
      <c r="R767" s="15"/>
      <c r="S767" s="18"/>
      <c r="T767" s="18"/>
    </row>
    <row r="768" spans="4:20" x14ac:dyDescent="0.25">
      <c r="D768" s="15"/>
      <c r="E768" s="15"/>
      <c r="F768" s="15"/>
      <c r="G768" s="18"/>
      <c r="H768" s="15"/>
      <c r="I768" s="15"/>
      <c r="J768" s="15"/>
      <c r="K768" s="18"/>
      <c r="L768" s="15"/>
      <c r="M768" s="15"/>
      <c r="N768" s="15"/>
      <c r="O768" s="18"/>
      <c r="P768" s="15"/>
      <c r="Q768" s="15"/>
      <c r="R768" s="15"/>
      <c r="S768" s="18"/>
      <c r="T768" s="18"/>
    </row>
    <row r="769" spans="4:20" x14ac:dyDescent="0.25">
      <c r="D769" s="15"/>
      <c r="E769" s="15"/>
      <c r="F769" s="15"/>
      <c r="G769" s="18"/>
      <c r="H769" s="15"/>
      <c r="I769" s="15"/>
      <c r="J769" s="15"/>
      <c r="K769" s="18"/>
      <c r="L769" s="15"/>
      <c r="M769" s="15"/>
      <c r="N769" s="15"/>
      <c r="O769" s="18"/>
      <c r="P769" s="15"/>
      <c r="Q769" s="15"/>
      <c r="R769" s="15"/>
      <c r="S769" s="18"/>
      <c r="T769" s="18"/>
    </row>
    <row r="770" spans="4:20" x14ac:dyDescent="0.25">
      <c r="D770" s="15"/>
      <c r="E770" s="15"/>
      <c r="F770" s="15"/>
      <c r="G770" s="18"/>
      <c r="H770" s="15"/>
      <c r="I770" s="15"/>
      <c r="J770" s="15"/>
      <c r="K770" s="18"/>
      <c r="L770" s="15"/>
      <c r="M770" s="15"/>
      <c r="N770" s="15"/>
      <c r="O770" s="18"/>
      <c r="P770" s="15"/>
      <c r="Q770" s="15"/>
      <c r="R770" s="15"/>
      <c r="S770" s="18"/>
      <c r="T770" s="18"/>
    </row>
    <row r="771" spans="4:20" x14ac:dyDescent="0.25">
      <c r="D771" s="15"/>
      <c r="E771" s="15"/>
      <c r="F771" s="15"/>
      <c r="G771" s="18"/>
      <c r="H771" s="15"/>
      <c r="I771" s="15"/>
      <c r="J771" s="15"/>
      <c r="K771" s="18"/>
      <c r="L771" s="15"/>
      <c r="M771" s="15"/>
      <c r="N771" s="15"/>
      <c r="O771" s="18"/>
      <c r="P771" s="15"/>
      <c r="Q771" s="15"/>
      <c r="R771" s="15"/>
      <c r="S771" s="18"/>
      <c r="T771" s="18"/>
    </row>
    <row r="772" spans="4:20" x14ac:dyDescent="0.25">
      <c r="D772" s="15"/>
      <c r="E772" s="15"/>
      <c r="F772" s="15"/>
      <c r="G772" s="18"/>
      <c r="H772" s="15"/>
      <c r="I772" s="15"/>
      <c r="J772" s="15"/>
      <c r="K772" s="18"/>
      <c r="L772" s="15"/>
      <c r="M772" s="15"/>
      <c r="N772" s="15"/>
      <c r="O772" s="18"/>
      <c r="P772" s="15"/>
      <c r="Q772" s="15"/>
      <c r="R772" s="15"/>
      <c r="S772" s="18"/>
      <c r="T772" s="18"/>
    </row>
    <row r="773" spans="4:20" x14ac:dyDescent="0.25">
      <c r="D773" s="15"/>
      <c r="E773" s="15"/>
      <c r="F773" s="15"/>
      <c r="G773" s="18"/>
      <c r="H773" s="15"/>
      <c r="I773" s="15"/>
      <c r="J773" s="15"/>
      <c r="K773" s="18"/>
      <c r="L773" s="15"/>
      <c r="M773" s="15"/>
      <c r="N773" s="15"/>
      <c r="O773" s="18"/>
      <c r="P773" s="15"/>
      <c r="Q773" s="15"/>
      <c r="R773" s="15"/>
      <c r="S773" s="18"/>
      <c r="T773" s="18"/>
    </row>
    <row r="774" spans="4:20" x14ac:dyDescent="0.25">
      <c r="D774" s="15"/>
      <c r="E774" s="15"/>
      <c r="F774" s="15"/>
      <c r="G774" s="18"/>
      <c r="H774" s="15"/>
      <c r="I774" s="15"/>
      <c r="J774" s="15"/>
      <c r="K774" s="18"/>
      <c r="L774" s="15"/>
      <c r="M774" s="15"/>
      <c r="N774" s="15"/>
      <c r="O774" s="18"/>
      <c r="P774" s="15"/>
      <c r="Q774" s="15"/>
      <c r="R774" s="15"/>
      <c r="S774" s="18"/>
      <c r="T774" s="18"/>
    </row>
    <row r="775" spans="4:20" x14ac:dyDescent="0.25">
      <c r="D775" s="15"/>
      <c r="E775" s="15"/>
      <c r="F775" s="15"/>
      <c r="G775" s="18"/>
      <c r="H775" s="15"/>
      <c r="I775" s="15"/>
      <c r="J775" s="15"/>
      <c r="K775" s="18"/>
      <c r="L775" s="15"/>
      <c r="M775" s="15"/>
      <c r="N775" s="15"/>
      <c r="O775" s="18"/>
      <c r="P775" s="15"/>
      <c r="Q775" s="15"/>
      <c r="R775" s="15"/>
      <c r="S775" s="18"/>
      <c r="T775" s="18"/>
    </row>
    <row r="776" spans="4:20" x14ac:dyDescent="0.25">
      <c r="D776" s="15"/>
      <c r="E776" s="15"/>
      <c r="F776" s="15"/>
      <c r="G776" s="18"/>
      <c r="H776" s="15"/>
      <c r="I776" s="15"/>
      <c r="J776" s="15"/>
      <c r="K776" s="18"/>
      <c r="L776" s="15"/>
      <c r="M776" s="15"/>
      <c r="N776" s="15"/>
      <c r="O776" s="18"/>
      <c r="P776" s="15"/>
      <c r="Q776" s="15"/>
      <c r="R776" s="15"/>
      <c r="S776" s="18"/>
      <c r="T776" s="18"/>
    </row>
    <row r="777" spans="4:20" x14ac:dyDescent="0.25">
      <c r="D777" s="15"/>
      <c r="E777" s="15"/>
      <c r="F777" s="15"/>
      <c r="G777" s="18"/>
      <c r="H777" s="15"/>
      <c r="I777" s="15"/>
      <c r="J777" s="15"/>
      <c r="K777" s="18"/>
      <c r="L777" s="15"/>
      <c r="M777" s="15"/>
      <c r="N777" s="15"/>
      <c r="O777" s="18"/>
      <c r="P777" s="15"/>
      <c r="Q777" s="15"/>
      <c r="R777" s="15"/>
      <c r="S777" s="18"/>
      <c r="T777" s="18"/>
    </row>
    <row r="778" spans="4:20" x14ac:dyDescent="0.25">
      <c r="D778" s="15"/>
      <c r="E778" s="15"/>
      <c r="F778" s="15"/>
      <c r="G778" s="18"/>
      <c r="H778" s="15"/>
      <c r="I778" s="15"/>
      <c r="J778" s="15"/>
      <c r="K778" s="18"/>
      <c r="L778" s="15"/>
      <c r="M778" s="15"/>
      <c r="N778" s="15"/>
      <c r="O778" s="18"/>
      <c r="P778" s="15"/>
      <c r="Q778" s="15"/>
      <c r="R778" s="15"/>
      <c r="S778" s="18"/>
      <c r="T778" s="18"/>
    </row>
    <row r="779" spans="4:20" x14ac:dyDescent="0.25">
      <c r="D779" s="15"/>
      <c r="E779" s="15"/>
      <c r="F779" s="15"/>
      <c r="G779" s="18"/>
      <c r="H779" s="15"/>
      <c r="I779" s="15"/>
      <c r="J779" s="15"/>
      <c r="K779" s="18"/>
      <c r="L779" s="15"/>
      <c r="M779" s="15"/>
      <c r="N779" s="15"/>
      <c r="O779" s="18"/>
      <c r="P779" s="15"/>
      <c r="Q779" s="15"/>
      <c r="R779" s="15"/>
      <c r="S779" s="18"/>
      <c r="T779" s="18"/>
    </row>
    <row r="780" spans="4:20" x14ac:dyDescent="0.25">
      <c r="D780" s="15"/>
      <c r="E780" s="15"/>
      <c r="F780" s="15"/>
      <c r="G780" s="18"/>
      <c r="H780" s="15"/>
      <c r="I780" s="15"/>
      <c r="J780" s="15"/>
      <c r="K780" s="18"/>
      <c r="L780" s="15"/>
      <c r="M780" s="15"/>
      <c r="N780" s="15"/>
      <c r="O780" s="18"/>
      <c r="P780" s="15"/>
      <c r="Q780" s="15"/>
      <c r="R780" s="15"/>
      <c r="S780" s="18"/>
      <c r="T780" s="18"/>
    </row>
    <row r="781" spans="4:20" x14ac:dyDescent="0.25">
      <c r="D781" s="15"/>
      <c r="E781" s="15"/>
      <c r="F781" s="15"/>
      <c r="G781" s="18"/>
      <c r="H781" s="15"/>
      <c r="I781" s="15"/>
      <c r="J781" s="15"/>
      <c r="K781" s="18"/>
      <c r="L781" s="15"/>
      <c r="M781" s="15"/>
      <c r="N781" s="15"/>
      <c r="O781" s="18"/>
      <c r="P781" s="15"/>
      <c r="Q781" s="15"/>
      <c r="R781" s="15"/>
      <c r="S781" s="18"/>
      <c r="T781" s="18"/>
    </row>
    <row r="782" spans="4:20" x14ac:dyDescent="0.25">
      <c r="D782" s="15"/>
      <c r="E782" s="15"/>
      <c r="F782" s="15"/>
      <c r="G782" s="18"/>
      <c r="H782" s="15"/>
      <c r="I782" s="15"/>
      <c r="J782" s="15"/>
      <c r="K782" s="18"/>
      <c r="L782" s="15"/>
      <c r="M782" s="15"/>
      <c r="N782" s="15"/>
      <c r="O782" s="18"/>
      <c r="P782" s="15"/>
      <c r="Q782" s="15"/>
      <c r="R782" s="15"/>
      <c r="S782" s="18"/>
      <c r="T782" s="18"/>
    </row>
    <row r="783" spans="4:20" x14ac:dyDescent="0.25">
      <c r="D783" s="15"/>
      <c r="E783" s="15"/>
      <c r="F783" s="15"/>
      <c r="G783" s="18"/>
      <c r="H783" s="15"/>
      <c r="I783" s="15"/>
      <c r="J783" s="15"/>
      <c r="K783" s="18"/>
      <c r="L783" s="15"/>
      <c r="M783" s="15"/>
      <c r="N783" s="15"/>
      <c r="O783" s="18"/>
      <c r="P783" s="15"/>
      <c r="Q783" s="15"/>
      <c r="R783" s="15"/>
      <c r="S783" s="18"/>
      <c r="T783" s="18"/>
    </row>
    <row r="784" spans="4:20" x14ac:dyDescent="0.25">
      <c r="D784" s="15"/>
      <c r="E784" s="15"/>
      <c r="F784" s="15"/>
      <c r="G784" s="18"/>
      <c r="H784" s="15"/>
      <c r="I784" s="15"/>
      <c r="J784" s="15"/>
      <c r="K784" s="18"/>
      <c r="L784" s="15"/>
      <c r="M784" s="15"/>
      <c r="N784" s="15"/>
      <c r="O784" s="18"/>
      <c r="P784" s="15"/>
      <c r="Q784" s="15"/>
      <c r="R784" s="15"/>
      <c r="S784" s="18"/>
      <c r="T784" s="18"/>
    </row>
    <row r="785" spans="3:20" x14ac:dyDescent="0.25">
      <c r="D785" s="15"/>
      <c r="E785" s="15"/>
      <c r="F785" s="15"/>
      <c r="G785" s="18"/>
      <c r="H785" s="15"/>
      <c r="I785" s="15"/>
      <c r="J785" s="15"/>
      <c r="K785" s="18"/>
      <c r="L785" s="15"/>
      <c r="M785" s="15"/>
      <c r="N785" s="15"/>
      <c r="O785" s="18"/>
      <c r="P785" s="15"/>
      <c r="Q785" s="15"/>
      <c r="R785" s="15"/>
      <c r="S785" s="18"/>
      <c r="T785" s="18"/>
    </row>
    <row r="786" spans="3:20" ht="15.75" thickBot="1" x14ac:dyDescent="0.3"/>
    <row r="787" spans="3:20" ht="15.75" x14ac:dyDescent="0.25">
      <c r="C787" s="106" t="s">
        <v>84</v>
      </c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8"/>
    </row>
    <row r="788" spans="3:20" ht="15.75" x14ac:dyDescent="0.25">
      <c r="C788" s="112" t="s">
        <v>71</v>
      </c>
      <c r="D788" s="109" t="s">
        <v>2</v>
      </c>
      <c r="E788" s="109"/>
      <c r="F788" s="109"/>
      <c r="G788" s="109"/>
      <c r="H788" s="109" t="s">
        <v>3</v>
      </c>
      <c r="I788" s="109"/>
      <c r="J788" s="109"/>
      <c r="K788" s="109"/>
      <c r="L788" s="109" t="s">
        <v>4</v>
      </c>
      <c r="M788" s="109"/>
      <c r="N788" s="109"/>
      <c r="O788" s="109"/>
      <c r="P788" s="109" t="s">
        <v>5</v>
      </c>
      <c r="Q788" s="109"/>
      <c r="R788" s="109"/>
      <c r="S788" s="109"/>
      <c r="T788" s="110" t="s">
        <v>6</v>
      </c>
    </row>
    <row r="789" spans="3:20" ht="16.5" thickBot="1" x14ac:dyDescent="0.3">
      <c r="C789" s="113"/>
      <c r="D789" s="12" t="s">
        <v>7</v>
      </c>
      <c r="E789" s="12" t="s">
        <v>8</v>
      </c>
      <c r="F789" s="12" t="s">
        <v>9</v>
      </c>
      <c r="G789" s="12" t="s">
        <v>10</v>
      </c>
      <c r="H789" s="12" t="s">
        <v>11</v>
      </c>
      <c r="I789" s="12" t="s">
        <v>12</v>
      </c>
      <c r="J789" s="12" t="s">
        <v>13</v>
      </c>
      <c r="K789" s="12" t="s">
        <v>14</v>
      </c>
      <c r="L789" s="12" t="s">
        <v>15</v>
      </c>
      <c r="M789" s="12" t="s">
        <v>16</v>
      </c>
      <c r="N789" s="12" t="s">
        <v>17</v>
      </c>
      <c r="O789" s="12" t="s">
        <v>18</v>
      </c>
      <c r="P789" s="12" t="s">
        <v>19</v>
      </c>
      <c r="Q789" s="12" t="s">
        <v>20</v>
      </c>
      <c r="R789" s="12" t="s">
        <v>21</v>
      </c>
      <c r="S789" s="12" t="s">
        <v>22</v>
      </c>
      <c r="T789" s="111"/>
    </row>
    <row r="790" spans="3:20" ht="15.75" x14ac:dyDescent="0.25">
      <c r="C790" s="11" t="s">
        <v>24</v>
      </c>
      <c r="D790" s="89">
        <v>402</v>
      </c>
      <c r="E790" s="89">
        <v>396</v>
      </c>
      <c r="F790" s="89">
        <v>433</v>
      </c>
      <c r="G790" s="90">
        <f>+SUM(D790:F790)</f>
        <v>1231</v>
      </c>
      <c r="H790" s="77">
        <v>341</v>
      </c>
      <c r="I790" s="77">
        <v>346</v>
      </c>
      <c r="J790" s="93">
        <v>390</v>
      </c>
      <c r="K790" s="90">
        <f>SUM(H790:J790)</f>
        <v>1077</v>
      </c>
      <c r="L790" s="89">
        <v>379</v>
      </c>
      <c r="M790" s="89">
        <v>410</v>
      </c>
      <c r="N790" s="89">
        <v>346</v>
      </c>
      <c r="O790" s="90">
        <f>SUM(L790:N790)</f>
        <v>1135</v>
      </c>
      <c r="P790" s="57"/>
      <c r="Q790" s="57"/>
      <c r="R790" s="57"/>
      <c r="S790" s="7"/>
      <c r="T790" s="7">
        <f>SUM(G790,O790,K790, S790)</f>
        <v>3443</v>
      </c>
    </row>
    <row r="791" spans="3:20" ht="15.75" x14ac:dyDescent="0.25">
      <c r="C791" s="10" t="s">
        <v>26</v>
      </c>
      <c r="D791" s="89">
        <v>370</v>
      </c>
      <c r="E791" s="89">
        <v>362</v>
      </c>
      <c r="F791" s="89">
        <v>413</v>
      </c>
      <c r="G791" s="90">
        <f t="shared" ref="G791:G804" si="54">+SUM(D791:F791)</f>
        <v>1145</v>
      </c>
      <c r="H791" s="77">
        <v>342</v>
      </c>
      <c r="I791" s="77">
        <v>353</v>
      </c>
      <c r="J791" s="93">
        <v>359</v>
      </c>
      <c r="K791" s="90">
        <f t="shared" ref="K791:K804" si="55">SUM(H791:J791)</f>
        <v>1054</v>
      </c>
      <c r="L791" s="89">
        <v>363</v>
      </c>
      <c r="M791" s="89">
        <v>367</v>
      </c>
      <c r="N791" s="89">
        <v>331</v>
      </c>
      <c r="O791" s="90">
        <f t="shared" ref="O791:O804" si="56">SUM(L791:N791)</f>
        <v>1061</v>
      </c>
      <c r="P791" s="57"/>
      <c r="Q791" s="57"/>
      <c r="R791" s="57"/>
      <c r="S791" s="7"/>
      <c r="T791" s="7">
        <f t="shared" ref="T791:T804" si="57">SUM(G791,O791,K791, S791)</f>
        <v>3260</v>
      </c>
    </row>
    <row r="792" spans="3:20" ht="15.75" x14ac:dyDescent="0.25">
      <c r="C792" s="10" t="s">
        <v>28</v>
      </c>
      <c r="D792" s="89">
        <v>1</v>
      </c>
      <c r="E792" s="89">
        <v>0</v>
      </c>
      <c r="F792" s="89">
        <v>1</v>
      </c>
      <c r="G792" s="90">
        <f t="shared" si="54"/>
        <v>2</v>
      </c>
      <c r="H792" s="89">
        <v>0</v>
      </c>
      <c r="I792" s="77">
        <v>0</v>
      </c>
      <c r="J792" s="89">
        <v>0</v>
      </c>
      <c r="K792" s="90">
        <f t="shared" si="55"/>
        <v>0</v>
      </c>
      <c r="L792" s="89">
        <v>2</v>
      </c>
      <c r="M792" s="89">
        <v>3</v>
      </c>
      <c r="N792" s="89">
        <v>1</v>
      </c>
      <c r="O792" s="90">
        <f t="shared" si="56"/>
        <v>6</v>
      </c>
      <c r="P792" s="57"/>
      <c r="Q792" s="57"/>
      <c r="R792" s="57"/>
      <c r="S792" s="7"/>
      <c r="T792" s="7">
        <f t="shared" si="57"/>
        <v>8</v>
      </c>
    </row>
    <row r="793" spans="3:20" ht="15.75" x14ac:dyDescent="0.25">
      <c r="C793" s="10" t="s">
        <v>30</v>
      </c>
      <c r="D793" s="89">
        <v>39</v>
      </c>
      <c r="E793" s="89">
        <v>34</v>
      </c>
      <c r="F793" s="89">
        <v>34</v>
      </c>
      <c r="G793" s="90">
        <f t="shared" si="54"/>
        <v>107</v>
      </c>
      <c r="H793" s="77">
        <v>47</v>
      </c>
      <c r="I793" s="77">
        <v>52</v>
      </c>
      <c r="J793" s="93">
        <v>35</v>
      </c>
      <c r="K793" s="90">
        <f t="shared" si="55"/>
        <v>134</v>
      </c>
      <c r="L793" s="89">
        <v>32</v>
      </c>
      <c r="M793" s="89">
        <v>45</v>
      </c>
      <c r="N793" s="89">
        <v>35</v>
      </c>
      <c r="O793" s="90">
        <f t="shared" si="56"/>
        <v>112</v>
      </c>
      <c r="P793" s="57"/>
      <c r="Q793" s="57"/>
      <c r="R793" s="57"/>
      <c r="S793" s="7"/>
      <c r="T793" s="7">
        <f t="shared" si="57"/>
        <v>353</v>
      </c>
    </row>
    <row r="794" spans="3:20" ht="15.75" x14ac:dyDescent="0.25">
      <c r="C794" s="10" t="s">
        <v>32</v>
      </c>
      <c r="D794" s="89">
        <v>0</v>
      </c>
      <c r="E794" s="89">
        <v>4</v>
      </c>
      <c r="F794" s="89">
        <v>7</v>
      </c>
      <c r="G794" s="90">
        <f t="shared" si="54"/>
        <v>11</v>
      </c>
      <c r="H794" s="77">
        <v>2</v>
      </c>
      <c r="I794" s="77">
        <v>2</v>
      </c>
      <c r="J794" s="93">
        <v>4</v>
      </c>
      <c r="K794" s="90">
        <f t="shared" si="55"/>
        <v>8</v>
      </c>
      <c r="L794" s="89">
        <v>2</v>
      </c>
      <c r="M794" s="89">
        <v>0</v>
      </c>
      <c r="N794" s="89">
        <v>0</v>
      </c>
      <c r="O794" s="90">
        <f t="shared" si="56"/>
        <v>2</v>
      </c>
      <c r="P794" s="57"/>
      <c r="Q794" s="57"/>
      <c r="R794" s="57"/>
      <c r="S794" s="7"/>
      <c r="T794" s="7">
        <f t="shared" si="57"/>
        <v>21</v>
      </c>
    </row>
    <row r="795" spans="3:20" ht="15.75" x14ac:dyDescent="0.25">
      <c r="C795" s="10" t="s">
        <v>59</v>
      </c>
      <c r="D795" s="89">
        <v>5</v>
      </c>
      <c r="E795" s="89">
        <v>9</v>
      </c>
      <c r="F795" s="89">
        <v>8</v>
      </c>
      <c r="G795" s="90">
        <f t="shared" si="54"/>
        <v>22</v>
      </c>
      <c r="H795" s="91">
        <v>10</v>
      </c>
      <c r="I795" s="91">
        <v>15</v>
      </c>
      <c r="J795" s="92">
        <v>8</v>
      </c>
      <c r="K795" s="90">
        <f t="shared" si="55"/>
        <v>33</v>
      </c>
      <c r="L795" s="89">
        <v>973</v>
      </c>
      <c r="M795" s="89">
        <v>943</v>
      </c>
      <c r="N795" s="89">
        <v>897</v>
      </c>
      <c r="O795" s="90">
        <f t="shared" si="56"/>
        <v>2813</v>
      </c>
      <c r="P795" s="57"/>
      <c r="Q795" s="57"/>
      <c r="R795" s="57"/>
      <c r="S795" s="7"/>
      <c r="T795" s="7">
        <f t="shared" si="57"/>
        <v>2868</v>
      </c>
    </row>
    <row r="796" spans="3:20" ht="15.75" x14ac:dyDescent="0.25">
      <c r="C796" s="10" t="s">
        <v>60</v>
      </c>
      <c r="D796" s="89">
        <v>1</v>
      </c>
      <c r="E796" s="89">
        <v>0</v>
      </c>
      <c r="F796" s="89">
        <v>0</v>
      </c>
      <c r="G796" s="90">
        <f t="shared" si="54"/>
        <v>1</v>
      </c>
      <c r="H796" s="91">
        <v>1</v>
      </c>
      <c r="I796" s="91">
        <v>1</v>
      </c>
      <c r="J796" s="92">
        <v>3</v>
      </c>
      <c r="K796" s="90">
        <f t="shared" si="55"/>
        <v>5</v>
      </c>
      <c r="L796" s="89">
        <v>0</v>
      </c>
      <c r="M796" s="89">
        <v>0</v>
      </c>
      <c r="N796" s="89">
        <v>0</v>
      </c>
      <c r="O796" s="90">
        <f t="shared" si="56"/>
        <v>0</v>
      </c>
      <c r="P796" s="57"/>
      <c r="Q796" s="57"/>
      <c r="R796" s="57"/>
      <c r="S796" s="7"/>
      <c r="T796" s="7">
        <f t="shared" si="57"/>
        <v>6</v>
      </c>
    </row>
    <row r="797" spans="3:20" ht="15.75" x14ac:dyDescent="0.25">
      <c r="C797" s="10" t="s">
        <v>61</v>
      </c>
      <c r="D797" s="89">
        <v>893</v>
      </c>
      <c r="E797" s="89">
        <v>713</v>
      </c>
      <c r="F797" s="89">
        <v>881</v>
      </c>
      <c r="G797" s="90">
        <f t="shared" si="54"/>
        <v>2487</v>
      </c>
      <c r="H797" s="91">
        <v>697</v>
      </c>
      <c r="I797" s="91">
        <v>809</v>
      </c>
      <c r="J797" s="92">
        <v>724</v>
      </c>
      <c r="K797" s="90">
        <f t="shared" si="55"/>
        <v>2230</v>
      </c>
      <c r="L797" s="89">
        <v>823</v>
      </c>
      <c r="M797" s="89">
        <v>814</v>
      </c>
      <c r="N797" s="89">
        <v>770</v>
      </c>
      <c r="O797" s="90">
        <f t="shared" si="56"/>
        <v>2407</v>
      </c>
      <c r="P797" s="57"/>
      <c r="Q797" s="57"/>
      <c r="R797" s="57"/>
      <c r="S797" s="7"/>
      <c r="T797" s="7">
        <f t="shared" si="57"/>
        <v>7124</v>
      </c>
    </row>
    <row r="798" spans="3:20" ht="15.75" x14ac:dyDescent="0.25">
      <c r="C798" s="10" t="s">
        <v>62</v>
      </c>
      <c r="D798" s="89">
        <v>128</v>
      </c>
      <c r="E798" s="89">
        <v>116</v>
      </c>
      <c r="F798" s="89">
        <v>116</v>
      </c>
      <c r="G798" s="90">
        <f t="shared" si="54"/>
        <v>360</v>
      </c>
      <c r="H798" s="91">
        <v>112</v>
      </c>
      <c r="I798" s="91">
        <v>112</v>
      </c>
      <c r="J798" s="92">
        <v>110</v>
      </c>
      <c r="K798" s="90">
        <f t="shared" si="55"/>
        <v>334</v>
      </c>
      <c r="L798" s="89">
        <v>128</v>
      </c>
      <c r="M798" s="89">
        <v>113</v>
      </c>
      <c r="N798" s="89">
        <v>107</v>
      </c>
      <c r="O798" s="90">
        <f t="shared" si="56"/>
        <v>348</v>
      </c>
      <c r="P798" s="57"/>
      <c r="Q798" s="57"/>
      <c r="R798" s="57"/>
      <c r="S798" s="7"/>
      <c r="T798" s="7">
        <f t="shared" si="57"/>
        <v>1042</v>
      </c>
    </row>
    <row r="799" spans="3:20" ht="15.75" x14ac:dyDescent="0.25">
      <c r="C799" s="10" t="s">
        <v>63</v>
      </c>
      <c r="D799" s="51">
        <v>18</v>
      </c>
      <c r="E799" s="51">
        <v>10</v>
      </c>
      <c r="F799" s="51">
        <v>13</v>
      </c>
      <c r="G799" s="7">
        <f>+SUM(D799:F799)</f>
        <v>41</v>
      </c>
      <c r="H799" s="57">
        <v>9</v>
      </c>
      <c r="I799" s="57">
        <v>13</v>
      </c>
      <c r="J799" s="61">
        <v>6</v>
      </c>
      <c r="K799" s="7">
        <f t="shared" si="55"/>
        <v>28</v>
      </c>
      <c r="L799" s="51">
        <v>6</v>
      </c>
      <c r="M799" s="51">
        <v>8</v>
      </c>
      <c r="N799" s="51">
        <v>10</v>
      </c>
      <c r="O799" s="7">
        <f t="shared" si="56"/>
        <v>24</v>
      </c>
      <c r="P799" s="57"/>
      <c r="Q799" s="57"/>
      <c r="R799" s="57"/>
      <c r="S799" s="7"/>
      <c r="T799" s="7">
        <f t="shared" si="57"/>
        <v>93</v>
      </c>
    </row>
    <row r="800" spans="3:20" ht="15.75" x14ac:dyDescent="0.25">
      <c r="C800" s="10" t="s">
        <v>64</v>
      </c>
      <c r="D800" s="51">
        <v>5</v>
      </c>
      <c r="E800" s="51">
        <v>7</v>
      </c>
      <c r="F800" s="51">
        <v>8</v>
      </c>
      <c r="G800" s="7">
        <f>+SUM(D800:F800)</f>
        <v>20</v>
      </c>
      <c r="H800" s="59">
        <v>6</v>
      </c>
      <c r="I800" s="59">
        <v>4</v>
      </c>
      <c r="J800" s="60">
        <v>9</v>
      </c>
      <c r="K800" s="7">
        <f t="shared" si="55"/>
        <v>19</v>
      </c>
      <c r="L800" s="51">
        <v>6</v>
      </c>
      <c r="M800" s="51">
        <v>1</v>
      </c>
      <c r="N800" s="51">
        <v>5</v>
      </c>
      <c r="O800" s="7">
        <f t="shared" si="56"/>
        <v>12</v>
      </c>
      <c r="P800" s="57"/>
      <c r="Q800" s="57"/>
      <c r="R800" s="57"/>
      <c r="S800" s="7"/>
      <c r="T800" s="7">
        <f t="shared" si="57"/>
        <v>51</v>
      </c>
    </row>
    <row r="801" spans="3:20" ht="15.75" x14ac:dyDescent="0.25">
      <c r="C801" s="10" t="s">
        <v>82</v>
      </c>
      <c r="D801" s="51">
        <v>60</v>
      </c>
      <c r="E801" s="51">
        <v>66</v>
      </c>
      <c r="F801" s="51">
        <v>65</v>
      </c>
      <c r="G801" s="7">
        <f t="shared" si="54"/>
        <v>191</v>
      </c>
      <c r="H801" s="57">
        <v>56</v>
      </c>
      <c r="I801" s="57">
        <v>54</v>
      </c>
      <c r="J801" s="61">
        <v>46</v>
      </c>
      <c r="K801" s="7">
        <f t="shared" si="55"/>
        <v>156</v>
      </c>
      <c r="L801" s="89">
        <v>57</v>
      </c>
      <c r="M801" s="51">
        <v>54</v>
      </c>
      <c r="N801" s="51">
        <v>33</v>
      </c>
      <c r="O801" s="7">
        <f t="shared" si="56"/>
        <v>144</v>
      </c>
      <c r="P801" s="57"/>
      <c r="Q801" s="57"/>
      <c r="R801" s="57"/>
      <c r="S801" s="7"/>
      <c r="T801" s="7">
        <f t="shared" si="57"/>
        <v>491</v>
      </c>
    </row>
    <row r="802" spans="3:20" ht="15.75" x14ac:dyDescent="0.25">
      <c r="C802" s="10" t="s">
        <v>66</v>
      </c>
      <c r="D802" s="51">
        <v>2</v>
      </c>
      <c r="E802" s="51">
        <v>2</v>
      </c>
      <c r="F802" s="51">
        <v>5</v>
      </c>
      <c r="G802" s="7">
        <f t="shared" si="54"/>
        <v>9</v>
      </c>
      <c r="H802" s="59">
        <v>1</v>
      </c>
      <c r="I802" s="59">
        <v>3</v>
      </c>
      <c r="J802" s="60">
        <v>1</v>
      </c>
      <c r="K802" s="7">
        <f t="shared" si="55"/>
        <v>5</v>
      </c>
      <c r="L802" s="89">
        <v>3</v>
      </c>
      <c r="M802" s="51">
        <v>3</v>
      </c>
      <c r="N802" s="51">
        <v>4</v>
      </c>
      <c r="O802" s="7">
        <f t="shared" si="56"/>
        <v>10</v>
      </c>
      <c r="P802" s="57"/>
      <c r="Q802" s="57"/>
      <c r="R802" s="57"/>
      <c r="S802" s="7"/>
      <c r="T802" s="7">
        <f t="shared" si="57"/>
        <v>24</v>
      </c>
    </row>
    <row r="803" spans="3:20" ht="15.75" x14ac:dyDescent="0.25">
      <c r="C803" s="10" t="s">
        <v>67</v>
      </c>
      <c r="D803" s="51">
        <v>21</v>
      </c>
      <c r="E803" s="51">
        <v>20</v>
      </c>
      <c r="F803" s="51">
        <v>23</v>
      </c>
      <c r="G803" s="7">
        <f t="shared" si="54"/>
        <v>64</v>
      </c>
      <c r="H803" s="59">
        <v>7</v>
      </c>
      <c r="I803" s="59">
        <v>16</v>
      </c>
      <c r="J803" s="60">
        <v>27</v>
      </c>
      <c r="K803" s="7">
        <f t="shared" si="55"/>
        <v>50</v>
      </c>
      <c r="L803" s="51">
        <v>23</v>
      </c>
      <c r="M803" s="51">
        <v>35</v>
      </c>
      <c r="N803" s="51">
        <v>24</v>
      </c>
      <c r="O803" s="7">
        <f t="shared" si="56"/>
        <v>82</v>
      </c>
      <c r="P803" s="57"/>
      <c r="Q803" s="57"/>
      <c r="R803" s="57"/>
      <c r="S803" s="7"/>
      <c r="T803" s="7">
        <f t="shared" si="57"/>
        <v>196</v>
      </c>
    </row>
    <row r="804" spans="3:20" ht="15.75" x14ac:dyDescent="0.25">
      <c r="C804" s="10" t="s">
        <v>68</v>
      </c>
      <c r="D804" s="51">
        <v>46</v>
      </c>
      <c r="E804" s="51">
        <v>31</v>
      </c>
      <c r="F804" s="51">
        <v>37</v>
      </c>
      <c r="G804" s="7">
        <f t="shared" si="54"/>
        <v>114</v>
      </c>
      <c r="H804" s="59">
        <v>53</v>
      </c>
      <c r="I804" s="59">
        <v>97</v>
      </c>
      <c r="J804" s="60">
        <v>65</v>
      </c>
      <c r="K804" s="7">
        <f t="shared" si="55"/>
        <v>215</v>
      </c>
      <c r="L804" s="51">
        <v>103</v>
      </c>
      <c r="M804" s="51">
        <v>104</v>
      </c>
      <c r="N804" s="51">
        <v>80</v>
      </c>
      <c r="O804" s="7">
        <f t="shared" si="56"/>
        <v>287</v>
      </c>
      <c r="P804" s="57"/>
      <c r="Q804" s="57"/>
      <c r="R804" s="57"/>
      <c r="S804" s="7"/>
      <c r="T804" s="7">
        <f t="shared" si="57"/>
        <v>616</v>
      </c>
    </row>
    <row r="805" spans="3:20" ht="15.75" x14ac:dyDescent="0.25">
      <c r="C805" s="13" t="s">
        <v>69</v>
      </c>
      <c r="D805" s="45">
        <f>SUM(D790:D804)</f>
        <v>1991</v>
      </c>
      <c r="E805" s="45">
        <f t="shared" ref="E805:T805" si="58">SUM(E790:E804)</f>
        <v>1770</v>
      </c>
      <c r="F805" s="45">
        <f t="shared" si="58"/>
        <v>2044</v>
      </c>
      <c r="G805" s="45">
        <f t="shared" si="58"/>
        <v>5805</v>
      </c>
      <c r="H805" s="45">
        <f t="shared" si="58"/>
        <v>1684</v>
      </c>
      <c r="I805" s="45">
        <f t="shared" si="58"/>
        <v>1877</v>
      </c>
      <c r="J805" s="45">
        <f t="shared" si="58"/>
        <v>1787</v>
      </c>
      <c r="K805" s="45">
        <f t="shared" si="58"/>
        <v>5348</v>
      </c>
      <c r="L805" s="45">
        <f t="shared" si="58"/>
        <v>2900</v>
      </c>
      <c r="M805" s="45">
        <f t="shared" si="58"/>
        <v>2900</v>
      </c>
      <c r="N805" s="45">
        <f t="shared" si="58"/>
        <v>2643</v>
      </c>
      <c r="O805" s="45">
        <f t="shared" si="58"/>
        <v>8443</v>
      </c>
      <c r="P805" s="45">
        <f t="shared" si="58"/>
        <v>0</v>
      </c>
      <c r="Q805" s="45">
        <f t="shared" si="58"/>
        <v>0</v>
      </c>
      <c r="R805" s="45">
        <f t="shared" si="58"/>
        <v>0</v>
      </c>
      <c r="S805" s="45">
        <f t="shared" si="58"/>
        <v>0</v>
      </c>
      <c r="T805" s="45">
        <f t="shared" si="58"/>
        <v>19596</v>
      </c>
    </row>
    <row r="871" spans="3:20" ht="15.75" thickBot="1" x14ac:dyDescent="0.3"/>
    <row r="872" spans="3:20" ht="15.75" x14ac:dyDescent="0.25">
      <c r="C872" s="106" t="s">
        <v>85</v>
      </c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8"/>
    </row>
    <row r="873" spans="3:20" ht="15.75" x14ac:dyDescent="0.25">
      <c r="C873" s="112" t="s">
        <v>71</v>
      </c>
      <c r="D873" s="109" t="s">
        <v>2</v>
      </c>
      <c r="E873" s="109"/>
      <c r="F873" s="109"/>
      <c r="G873" s="109"/>
      <c r="H873" s="109" t="s">
        <v>3</v>
      </c>
      <c r="I873" s="109"/>
      <c r="J873" s="109"/>
      <c r="K873" s="109"/>
      <c r="L873" s="109" t="s">
        <v>4</v>
      </c>
      <c r="M873" s="109"/>
      <c r="N873" s="109"/>
      <c r="O873" s="109"/>
      <c r="P873" s="109" t="s">
        <v>5</v>
      </c>
      <c r="Q873" s="109"/>
      <c r="R873" s="109"/>
      <c r="S873" s="109"/>
      <c r="T873" s="110" t="s">
        <v>6</v>
      </c>
    </row>
    <row r="874" spans="3:20" ht="16.5" thickBot="1" x14ac:dyDescent="0.3">
      <c r="C874" s="113"/>
      <c r="D874" s="12" t="s">
        <v>7</v>
      </c>
      <c r="E874" s="12" t="s">
        <v>8</v>
      </c>
      <c r="F874" s="12" t="s">
        <v>9</v>
      </c>
      <c r="G874" s="12" t="s">
        <v>10</v>
      </c>
      <c r="H874" s="12" t="s">
        <v>11</v>
      </c>
      <c r="I874" s="12" t="s">
        <v>12</v>
      </c>
      <c r="J874" s="12" t="s">
        <v>13</v>
      </c>
      <c r="K874" s="12" t="s">
        <v>14</v>
      </c>
      <c r="L874" s="12" t="s">
        <v>15</v>
      </c>
      <c r="M874" s="12" t="s">
        <v>16</v>
      </c>
      <c r="N874" s="12" t="s">
        <v>17</v>
      </c>
      <c r="O874" s="12" t="s">
        <v>18</v>
      </c>
      <c r="P874" s="12" t="s">
        <v>19</v>
      </c>
      <c r="Q874" s="12" t="s">
        <v>20</v>
      </c>
      <c r="R874" s="12" t="s">
        <v>21</v>
      </c>
      <c r="S874" s="12" t="s">
        <v>22</v>
      </c>
      <c r="T874" s="111"/>
    </row>
    <row r="875" spans="3:20" ht="15.75" x14ac:dyDescent="0.25">
      <c r="C875" s="11" t="s">
        <v>24</v>
      </c>
      <c r="D875" s="89">
        <v>329</v>
      </c>
      <c r="E875" s="89">
        <v>327</v>
      </c>
      <c r="F875" s="89">
        <v>375</v>
      </c>
      <c r="G875" s="90">
        <f>+SUM(D875:F875)</f>
        <v>1031</v>
      </c>
      <c r="H875" s="77">
        <v>287</v>
      </c>
      <c r="I875" s="77">
        <v>353</v>
      </c>
      <c r="J875" s="93">
        <v>326</v>
      </c>
      <c r="K875" s="90">
        <f>SUM(H875:J875)</f>
        <v>966</v>
      </c>
      <c r="L875" s="89">
        <v>321</v>
      </c>
      <c r="M875" s="89">
        <v>295</v>
      </c>
      <c r="N875" s="89">
        <v>334</v>
      </c>
      <c r="O875" s="90">
        <f>SUM(L875:N875)</f>
        <v>950</v>
      </c>
      <c r="P875" s="57"/>
      <c r="Q875" s="57"/>
      <c r="R875" s="57"/>
      <c r="S875" s="7"/>
      <c r="T875" s="7">
        <f>SUM(G875,O875,K875, S875)</f>
        <v>2947</v>
      </c>
    </row>
    <row r="876" spans="3:20" ht="15.75" x14ac:dyDescent="0.25">
      <c r="C876" s="10" t="s">
        <v>26</v>
      </c>
      <c r="D876" s="89">
        <v>277</v>
      </c>
      <c r="E876" s="89">
        <v>337</v>
      </c>
      <c r="F876" s="89">
        <v>373</v>
      </c>
      <c r="G876" s="90">
        <f t="shared" ref="G876:G886" si="59">+SUM(D876:F876)</f>
        <v>987</v>
      </c>
      <c r="H876" s="77">
        <v>270</v>
      </c>
      <c r="I876" s="77">
        <v>319</v>
      </c>
      <c r="J876" s="93">
        <v>304</v>
      </c>
      <c r="K876" s="90">
        <f t="shared" ref="K876:K887" si="60">SUM(H876:J876)</f>
        <v>893</v>
      </c>
      <c r="L876" s="89">
        <v>285</v>
      </c>
      <c r="M876" s="89">
        <v>251</v>
      </c>
      <c r="N876" s="89">
        <v>280</v>
      </c>
      <c r="O876" s="90">
        <f t="shared" ref="O876:O887" si="61">SUM(L876:N876)</f>
        <v>816</v>
      </c>
      <c r="P876" s="57"/>
      <c r="Q876" s="57"/>
      <c r="R876" s="57"/>
      <c r="S876" s="7"/>
      <c r="T876" s="7">
        <f t="shared" ref="T876:T887" si="62">SUM(G876,O876,K876, S876)</f>
        <v>2696</v>
      </c>
    </row>
    <row r="877" spans="3:20" ht="15.75" x14ac:dyDescent="0.25">
      <c r="C877" s="10" t="s">
        <v>28</v>
      </c>
      <c r="D877" s="89">
        <v>43</v>
      </c>
      <c r="E877" s="89">
        <v>24</v>
      </c>
      <c r="F877" s="89">
        <v>15</v>
      </c>
      <c r="G877" s="90">
        <f t="shared" si="59"/>
        <v>82</v>
      </c>
      <c r="H877" s="77">
        <v>18</v>
      </c>
      <c r="I877" s="77">
        <v>12</v>
      </c>
      <c r="J877" s="93">
        <v>14</v>
      </c>
      <c r="K877" s="90">
        <f t="shared" si="60"/>
        <v>44</v>
      </c>
      <c r="L877" s="89">
        <v>9</v>
      </c>
      <c r="M877" s="89">
        <v>12</v>
      </c>
      <c r="N877" s="89">
        <v>22</v>
      </c>
      <c r="O877" s="90">
        <f t="shared" si="61"/>
        <v>43</v>
      </c>
      <c r="P877" s="57"/>
      <c r="Q877" s="57"/>
      <c r="R877" s="57"/>
      <c r="S877" s="7"/>
      <c r="T877" s="7">
        <f t="shared" si="62"/>
        <v>169</v>
      </c>
    </row>
    <row r="878" spans="3:20" ht="15.75" x14ac:dyDescent="0.25">
      <c r="C878" s="10" t="s">
        <v>30</v>
      </c>
      <c r="D878" s="89">
        <v>32</v>
      </c>
      <c r="E878" s="89">
        <v>28</v>
      </c>
      <c r="F878" s="89">
        <v>37</v>
      </c>
      <c r="G878" s="90">
        <f t="shared" si="59"/>
        <v>97</v>
      </c>
      <c r="H878" s="77">
        <v>27</v>
      </c>
      <c r="I878" s="77">
        <v>34</v>
      </c>
      <c r="J878" s="93">
        <v>34</v>
      </c>
      <c r="K878" s="90">
        <f t="shared" si="60"/>
        <v>95</v>
      </c>
      <c r="L878" s="89">
        <v>28</v>
      </c>
      <c r="M878" s="89">
        <v>41</v>
      </c>
      <c r="N878" s="89">
        <v>39</v>
      </c>
      <c r="O878" s="90">
        <f t="shared" si="61"/>
        <v>108</v>
      </c>
      <c r="P878" s="57"/>
      <c r="Q878" s="57"/>
      <c r="R878" s="57"/>
      <c r="S878" s="7"/>
      <c r="T878" s="7">
        <f t="shared" si="62"/>
        <v>300</v>
      </c>
    </row>
    <row r="879" spans="3:20" ht="15.75" x14ac:dyDescent="0.25">
      <c r="C879" s="10" t="s">
        <v>32</v>
      </c>
      <c r="D879" s="89">
        <v>1</v>
      </c>
      <c r="E879" s="89">
        <v>1</v>
      </c>
      <c r="F879" s="89">
        <v>1</v>
      </c>
      <c r="G879" s="90">
        <f t="shared" si="59"/>
        <v>3</v>
      </c>
      <c r="H879" s="77">
        <v>3</v>
      </c>
      <c r="I879" s="77">
        <v>1</v>
      </c>
      <c r="J879" s="89">
        <v>0</v>
      </c>
      <c r="K879" s="90">
        <f t="shared" si="60"/>
        <v>4</v>
      </c>
      <c r="L879" s="89">
        <v>2</v>
      </c>
      <c r="M879" s="89">
        <v>0</v>
      </c>
      <c r="N879" s="89">
        <v>0</v>
      </c>
      <c r="O879" s="90">
        <f t="shared" si="61"/>
        <v>2</v>
      </c>
      <c r="P879" s="57"/>
      <c r="Q879" s="57"/>
      <c r="R879" s="57"/>
      <c r="S879" s="7"/>
      <c r="T879" s="7">
        <f t="shared" si="62"/>
        <v>9</v>
      </c>
    </row>
    <row r="880" spans="3:20" ht="15.75" x14ac:dyDescent="0.25">
      <c r="C880" s="10" t="s">
        <v>59</v>
      </c>
      <c r="D880" s="89">
        <v>7</v>
      </c>
      <c r="E880" s="89">
        <v>6</v>
      </c>
      <c r="F880" s="89">
        <v>8</v>
      </c>
      <c r="G880" s="90">
        <f t="shared" si="59"/>
        <v>21</v>
      </c>
      <c r="H880" s="91">
        <v>7</v>
      </c>
      <c r="I880" s="91">
        <v>5</v>
      </c>
      <c r="J880" s="92">
        <v>10</v>
      </c>
      <c r="K880" s="90">
        <f t="shared" si="60"/>
        <v>22</v>
      </c>
      <c r="L880" s="89">
        <v>810</v>
      </c>
      <c r="M880" s="89">
        <v>803</v>
      </c>
      <c r="N880" s="89">
        <v>850</v>
      </c>
      <c r="O880" s="90">
        <f t="shared" si="61"/>
        <v>2463</v>
      </c>
      <c r="P880" s="57"/>
      <c r="Q880" s="57"/>
      <c r="R880" s="57"/>
      <c r="S880" s="7"/>
      <c r="T880" s="7">
        <f t="shared" si="62"/>
        <v>2506</v>
      </c>
    </row>
    <row r="881" spans="3:20" ht="15.75" x14ac:dyDescent="0.25">
      <c r="C881" s="10" t="s">
        <v>60</v>
      </c>
      <c r="D881" s="89">
        <v>1</v>
      </c>
      <c r="E881" s="89">
        <v>3</v>
      </c>
      <c r="F881" s="89">
        <v>0</v>
      </c>
      <c r="G881" s="90">
        <f t="shared" si="59"/>
        <v>4</v>
      </c>
      <c r="H881" s="91">
        <v>4</v>
      </c>
      <c r="I881" s="91">
        <v>1</v>
      </c>
      <c r="J881" s="92">
        <v>3</v>
      </c>
      <c r="K881" s="90">
        <f t="shared" si="60"/>
        <v>8</v>
      </c>
      <c r="L881" s="89">
        <v>1</v>
      </c>
      <c r="M881" s="89">
        <v>0</v>
      </c>
      <c r="N881" s="89">
        <v>1</v>
      </c>
      <c r="O881" s="90">
        <f t="shared" si="61"/>
        <v>2</v>
      </c>
      <c r="P881" s="57"/>
      <c r="Q881" s="57"/>
      <c r="R881" s="57"/>
      <c r="S881" s="7"/>
      <c r="T881" s="7">
        <f t="shared" si="62"/>
        <v>14</v>
      </c>
    </row>
    <row r="882" spans="3:20" ht="15.75" x14ac:dyDescent="0.25">
      <c r="C882" s="10" t="s">
        <v>61</v>
      </c>
      <c r="D882" s="89">
        <v>691</v>
      </c>
      <c r="E882" s="89">
        <v>615</v>
      </c>
      <c r="F882" s="89">
        <v>738</v>
      </c>
      <c r="G882" s="90">
        <f t="shared" si="59"/>
        <v>2044</v>
      </c>
      <c r="H882" s="91">
        <v>547</v>
      </c>
      <c r="I882" s="91">
        <v>669</v>
      </c>
      <c r="J882" s="92">
        <v>613</v>
      </c>
      <c r="K882" s="90">
        <f t="shared" si="60"/>
        <v>1829</v>
      </c>
      <c r="L882" s="89">
        <v>687</v>
      </c>
      <c r="M882" s="89">
        <v>677</v>
      </c>
      <c r="N882" s="89">
        <v>719</v>
      </c>
      <c r="O882" s="90">
        <f t="shared" si="61"/>
        <v>2083</v>
      </c>
      <c r="P882" s="57"/>
      <c r="Q882" s="57"/>
      <c r="R882" s="57"/>
      <c r="S882" s="7"/>
      <c r="T882" s="7">
        <f t="shared" si="62"/>
        <v>5956</v>
      </c>
    </row>
    <row r="883" spans="3:20" ht="15.75" x14ac:dyDescent="0.25">
      <c r="C883" s="10" t="s">
        <v>62</v>
      </c>
      <c r="D883" s="89">
        <v>104</v>
      </c>
      <c r="E883" s="89">
        <v>84</v>
      </c>
      <c r="F883" s="89">
        <v>134</v>
      </c>
      <c r="G883" s="90">
        <f t="shared" si="59"/>
        <v>322</v>
      </c>
      <c r="H883" s="77">
        <v>90</v>
      </c>
      <c r="I883" s="77">
        <v>122</v>
      </c>
      <c r="J883" s="93">
        <v>91</v>
      </c>
      <c r="K883" s="90">
        <f t="shared" si="60"/>
        <v>303</v>
      </c>
      <c r="L883" s="89">
        <v>99</v>
      </c>
      <c r="M883" s="89">
        <v>103</v>
      </c>
      <c r="N883" s="89">
        <v>101</v>
      </c>
      <c r="O883" s="90">
        <f t="shared" si="61"/>
        <v>303</v>
      </c>
      <c r="P883" s="57"/>
      <c r="Q883" s="57"/>
      <c r="R883" s="57"/>
      <c r="S883" s="7"/>
      <c r="T883" s="7">
        <f t="shared" si="62"/>
        <v>928</v>
      </c>
    </row>
    <row r="884" spans="3:20" ht="15.75" x14ac:dyDescent="0.25">
      <c r="C884" s="10" t="s">
        <v>63</v>
      </c>
      <c r="D884" s="89">
        <v>13</v>
      </c>
      <c r="E884" s="89">
        <v>15</v>
      </c>
      <c r="F884" s="89">
        <v>26</v>
      </c>
      <c r="G884" s="90">
        <f t="shared" si="59"/>
        <v>54</v>
      </c>
      <c r="H884" s="91">
        <v>16</v>
      </c>
      <c r="I884" s="91">
        <v>20</v>
      </c>
      <c r="J884" s="92">
        <v>17</v>
      </c>
      <c r="K884" s="90">
        <f t="shared" si="60"/>
        <v>53</v>
      </c>
      <c r="L884" s="89">
        <v>15</v>
      </c>
      <c r="M884" s="89">
        <v>17</v>
      </c>
      <c r="N884" s="89">
        <v>21</v>
      </c>
      <c r="O884" s="90">
        <f t="shared" si="61"/>
        <v>53</v>
      </c>
      <c r="P884" s="57"/>
      <c r="Q884" s="57"/>
      <c r="R884" s="57"/>
      <c r="S884" s="7"/>
      <c r="T884" s="7">
        <f t="shared" si="62"/>
        <v>160</v>
      </c>
    </row>
    <row r="885" spans="3:20" ht="15.75" x14ac:dyDescent="0.25">
      <c r="C885" s="10" t="s">
        <v>64</v>
      </c>
      <c r="D885" s="89">
        <v>0</v>
      </c>
      <c r="E885" s="89">
        <v>0</v>
      </c>
      <c r="F885" s="89">
        <v>2</v>
      </c>
      <c r="G885" s="90">
        <f t="shared" si="59"/>
        <v>2</v>
      </c>
      <c r="H885" s="89">
        <v>0</v>
      </c>
      <c r="I885" s="89">
        <v>0</v>
      </c>
      <c r="J885" s="93">
        <v>1</v>
      </c>
      <c r="K885" s="90">
        <f t="shared" si="60"/>
        <v>1</v>
      </c>
      <c r="L885" s="89">
        <v>0</v>
      </c>
      <c r="M885" s="89">
        <v>0</v>
      </c>
      <c r="N885" s="89">
        <v>0</v>
      </c>
      <c r="O885" s="90">
        <f t="shared" si="61"/>
        <v>0</v>
      </c>
      <c r="P885" s="57"/>
      <c r="Q885" s="57"/>
      <c r="R885" s="57"/>
      <c r="S885" s="7"/>
      <c r="T885" s="7">
        <f t="shared" si="62"/>
        <v>3</v>
      </c>
    </row>
    <row r="886" spans="3:20" ht="15.75" x14ac:dyDescent="0.25">
      <c r="C886" s="10" t="s">
        <v>67</v>
      </c>
      <c r="D886" s="89">
        <v>36</v>
      </c>
      <c r="E886" s="89">
        <v>29</v>
      </c>
      <c r="F886" s="89">
        <v>33</v>
      </c>
      <c r="G886" s="90">
        <f t="shared" si="59"/>
        <v>98</v>
      </c>
      <c r="H886" s="91">
        <v>23</v>
      </c>
      <c r="I886" s="91">
        <v>32</v>
      </c>
      <c r="J886" s="92">
        <v>21</v>
      </c>
      <c r="K886" s="90">
        <f t="shared" si="60"/>
        <v>76</v>
      </c>
      <c r="L886" s="89">
        <v>20</v>
      </c>
      <c r="M886" s="89">
        <v>48</v>
      </c>
      <c r="N886" s="89">
        <v>57</v>
      </c>
      <c r="O886" s="90">
        <f t="shared" si="61"/>
        <v>125</v>
      </c>
      <c r="P886" s="57"/>
      <c r="Q886" s="57"/>
      <c r="R886" s="57"/>
      <c r="S886" s="7"/>
      <c r="T886" s="7">
        <f t="shared" si="62"/>
        <v>299</v>
      </c>
    </row>
    <row r="887" spans="3:20" ht="15.75" x14ac:dyDescent="0.25">
      <c r="C887" s="10" t="s">
        <v>68</v>
      </c>
      <c r="D887" s="89">
        <v>12</v>
      </c>
      <c r="E887" s="89">
        <v>15</v>
      </c>
      <c r="F887" s="89">
        <v>12</v>
      </c>
      <c r="G887" s="90">
        <f>+SUM(D887:F887)</f>
        <v>39</v>
      </c>
      <c r="H887" s="91">
        <v>51</v>
      </c>
      <c r="I887" s="91">
        <v>96</v>
      </c>
      <c r="J887" s="92">
        <v>55</v>
      </c>
      <c r="K887" s="90">
        <f t="shared" si="60"/>
        <v>202</v>
      </c>
      <c r="L887" s="89">
        <v>87</v>
      </c>
      <c r="M887" s="89">
        <v>157</v>
      </c>
      <c r="N887" s="89">
        <v>122</v>
      </c>
      <c r="O887" s="90">
        <f t="shared" si="61"/>
        <v>366</v>
      </c>
      <c r="P887" s="57"/>
      <c r="Q887" s="57"/>
      <c r="R887" s="57"/>
      <c r="S887" s="7"/>
      <c r="T887" s="7">
        <f t="shared" si="62"/>
        <v>607</v>
      </c>
    </row>
    <row r="888" spans="3:20" ht="15.75" x14ac:dyDescent="0.25">
      <c r="C888" s="13" t="s">
        <v>69</v>
      </c>
      <c r="D888" s="45">
        <f>SUM(D875:D887)</f>
        <v>1546</v>
      </c>
      <c r="E888" s="45">
        <f t="shared" ref="E888:T888" si="63">SUM(E875:E887)</f>
        <v>1484</v>
      </c>
      <c r="F888" s="45">
        <f>SUM(F875:F887)</f>
        <v>1754</v>
      </c>
      <c r="G888" s="45">
        <f t="shared" si="63"/>
        <v>4784</v>
      </c>
      <c r="H888" s="45">
        <f t="shared" si="63"/>
        <v>1343</v>
      </c>
      <c r="I888" s="45">
        <f t="shared" si="63"/>
        <v>1664</v>
      </c>
      <c r="J888" s="45">
        <f t="shared" si="63"/>
        <v>1489</v>
      </c>
      <c r="K888" s="45">
        <f t="shared" si="63"/>
        <v>4496</v>
      </c>
      <c r="L888" s="45">
        <f t="shared" si="63"/>
        <v>2364</v>
      </c>
      <c r="M888" s="45">
        <f t="shared" si="63"/>
        <v>2404</v>
      </c>
      <c r="N888" s="45">
        <f t="shared" si="63"/>
        <v>2546</v>
      </c>
      <c r="O888" s="45">
        <f t="shared" si="63"/>
        <v>7314</v>
      </c>
      <c r="P888" s="45">
        <f t="shared" si="63"/>
        <v>0</v>
      </c>
      <c r="Q888" s="45">
        <f t="shared" si="63"/>
        <v>0</v>
      </c>
      <c r="R888" s="45">
        <f t="shared" si="63"/>
        <v>0</v>
      </c>
      <c r="S888" s="45">
        <f t="shared" si="63"/>
        <v>0</v>
      </c>
      <c r="T888" s="45">
        <f t="shared" si="63"/>
        <v>16594</v>
      </c>
    </row>
    <row r="933" spans="3:20" ht="15.75" thickBot="1" x14ac:dyDescent="0.3"/>
    <row r="934" spans="3:20" ht="15.75" x14ac:dyDescent="0.25">
      <c r="C934" s="106" t="s">
        <v>86</v>
      </c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8"/>
    </row>
    <row r="935" spans="3:20" ht="15.75" x14ac:dyDescent="0.25">
      <c r="C935" s="112" t="s">
        <v>71</v>
      </c>
      <c r="D935" s="109" t="s">
        <v>2</v>
      </c>
      <c r="E935" s="109"/>
      <c r="F935" s="109"/>
      <c r="G935" s="109"/>
      <c r="H935" s="109" t="s">
        <v>3</v>
      </c>
      <c r="I935" s="109"/>
      <c r="J935" s="109"/>
      <c r="K935" s="109"/>
      <c r="L935" s="109" t="s">
        <v>4</v>
      </c>
      <c r="M935" s="109"/>
      <c r="N935" s="109"/>
      <c r="O935" s="109"/>
      <c r="P935" s="109" t="s">
        <v>5</v>
      </c>
      <c r="Q935" s="109"/>
      <c r="R935" s="109"/>
      <c r="S935" s="109"/>
      <c r="T935" s="110" t="s">
        <v>6</v>
      </c>
    </row>
    <row r="936" spans="3:20" ht="16.5" thickBot="1" x14ac:dyDescent="0.3">
      <c r="C936" s="113"/>
      <c r="D936" s="12" t="s">
        <v>7</v>
      </c>
      <c r="E936" s="12" t="s">
        <v>8</v>
      </c>
      <c r="F936" s="12" t="s">
        <v>9</v>
      </c>
      <c r="G936" s="12" t="s">
        <v>10</v>
      </c>
      <c r="H936" s="12" t="s">
        <v>11</v>
      </c>
      <c r="I936" s="12" t="s">
        <v>12</v>
      </c>
      <c r="J936" s="12" t="s">
        <v>13</v>
      </c>
      <c r="K936" s="12" t="s">
        <v>14</v>
      </c>
      <c r="L936" s="12" t="s">
        <v>15</v>
      </c>
      <c r="M936" s="12" t="s">
        <v>16</v>
      </c>
      <c r="N936" s="12" t="s">
        <v>17</v>
      </c>
      <c r="O936" s="12" t="s">
        <v>18</v>
      </c>
      <c r="P936" s="12" t="s">
        <v>19</v>
      </c>
      <c r="Q936" s="12" t="s">
        <v>20</v>
      </c>
      <c r="R936" s="12" t="s">
        <v>21</v>
      </c>
      <c r="S936" s="12" t="s">
        <v>22</v>
      </c>
      <c r="T936" s="111"/>
    </row>
    <row r="937" spans="3:20" ht="15.75" x14ac:dyDescent="0.25">
      <c r="C937" s="11" t="s">
        <v>24</v>
      </c>
      <c r="D937" s="89">
        <v>409</v>
      </c>
      <c r="E937" s="89">
        <v>421</v>
      </c>
      <c r="F937" s="89">
        <v>392</v>
      </c>
      <c r="G937" s="90">
        <f>+SUM(D937:F937)</f>
        <v>1222</v>
      </c>
      <c r="H937" s="77">
        <v>316</v>
      </c>
      <c r="I937" s="77">
        <v>364</v>
      </c>
      <c r="J937" s="93">
        <v>284</v>
      </c>
      <c r="K937" s="90">
        <f>SUM(H937:J937)</f>
        <v>964</v>
      </c>
      <c r="L937" s="89">
        <v>328</v>
      </c>
      <c r="M937" s="89">
        <v>334</v>
      </c>
      <c r="N937" s="89">
        <v>330</v>
      </c>
      <c r="O937" s="90">
        <f>SUM(L937:N937)</f>
        <v>992</v>
      </c>
      <c r="P937" s="57"/>
      <c r="Q937" s="57"/>
      <c r="R937" s="57"/>
      <c r="S937" s="7"/>
      <c r="T937" s="7">
        <f>SUM(G937,O937,K937, S937)</f>
        <v>3178</v>
      </c>
    </row>
    <row r="938" spans="3:20" ht="15.75" x14ac:dyDescent="0.25">
      <c r="C938" s="10" t="s">
        <v>26</v>
      </c>
      <c r="D938" s="89">
        <v>336</v>
      </c>
      <c r="E938" s="89">
        <v>367</v>
      </c>
      <c r="F938" s="89">
        <v>421</v>
      </c>
      <c r="G938" s="90">
        <f t="shared" ref="G938:G950" si="64">+SUM(D938:F938)</f>
        <v>1124</v>
      </c>
      <c r="H938" s="77">
        <v>262</v>
      </c>
      <c r="I938" s="77">
        <v>309</v>
      </c>
      <c r="J938" s="93">
        <v>304</v>
      </c>
      <c r="K938" s="90">
        <f t="shared" ref="K938:K950" si="65">SUM(H938:J938)</f>
        <v>875</v>
      </c>
      <c r="L938" s="89">
        <v>290</v>
      </c>
      <c r="M938" s="89">
        <v>293</v>
      </c>
      <c r="N938" s="89">
        <v>264</v>
      </c>
      <c r="O938" s="90">
        <f t="shared" ref="O938:O950" si="66">SUM(L938:N938)</f>
        <v>847</v>
      </c>
      <c r="P938" s="57"/>
      <c r="Q938" s="57"/>
      <c r="R938" s="57"/>
      <c r="S938" s="7"/>
      <c r="T938" s="7">
        <f t="shared" ref="T938:T950" si="67">SUM(G938,O938,K938, S938)</f>
        <v>2846</v>
      </c>
    </row>
    <row r="939" spans="3:20" ht="15.75" x14ac:dyDescent="0.25">
      <c r="C939" s="10" t="s">
        <v>28</v>
      </c>
      <c r="D939" s="51">
        <v>4</v>
      </c>
      <c r="E939" s="51">
        <v>6</v>
      </c>
      <c r="F939" s="51">
        <v>7</v>
      </c>
      <c r="G939" s="7">
        <f t="shared" si="64"/>
        <v>17</v>
      </c>
      <c r="H939" s="57">
        <v>3</v>
      </c>
      <c r="I939" s="57">
        <v>2</v>
      </c>
      <c r="J939" s="61">
        <v>5</v>
      </c>
      <c r="K939" s="7">
        <f t="shared" si="65"/>
        <v>10</v>
      </c>
      <c r="L939" s="51">
        <v>13</v>
      </c>
      <c r="M939" s="51">
        <v>7</v>
      </c>
      <c r="N939" s="51">
        <v>9</v>
      </c>
      <c r="O939" s="7">
        <f t="shared" si="66"/>
        <v>29</v>
      </c>
      <c r="P939" s="57"/>
      <c r="Q939" s="57"/>
      <c r="R939" s="57"/>
      <c r="S939" s="7"/>
      <c r="T939" s="7">
        <f t="shared" si="67"/>
        <v>56</v>
      </c>
    </row>
    <row r="940" spans="3:20" ht="15.75" x14ac:dyDescent="0.25">
      <c r="C940" s="10" t="s">
        <v>59</v>
      </c>
      <c r="D940" s="89">
        <v>11</v>
      </c>
      <c r="E940" s="89">
        <v>13</v>
      </c>
      <c r="F940" s="89">
        <v>9</v>
      </c>
      <c r="G940" s="90">
        <f>+SUM(D940:F940)</f>
        <v>33</v>
      </c>
      <c r="H940" s="91">
        <v>7</v>
      </c>
      <c r="I940" s="91">
        <v>9</v>
      </c>
      <c r="J940" s="92">
        <v>8</v>
      </c>
      <c r="K940" s="90">
        <f>SUM(H940:J940)</f>
        <v>24</v>
      </c>
      <c r="L940" s="89">
        <v>654</v>
      </c>
      <c r="M940" s="89">
        <v>681</v>
      </c>
      <c r="N940" s="89">
        <v>628</v>
      </c>
      <c r="O940" s="90">
        <f t="shared" si="66"/>
        <v>1963</v>
      </c>
      <c r="P940" s="57"/>
      <c r="Q940" s="57"/>
      <c r="R940" s="57"/>
      <c r="S940" s="7"/>
      <c r="T940" s="7">
        <f>SUM(G940,O940,K940, S940)</f>
        <v>2020</v>
      </c>
    </row>
    <row r="941" spans="3:20" ht="15.75" x14ac:dyDescent="0.25">
      <c r="C941" s="10" t="s">
        <v>30</v>
      </c>
      <c r="D941" s="51">
        <v>22</v>
      </c>
      <c r="E941" s="51">
        <v>17</v>
      </c>
      <c r="F941" s="51">
        <v>25</v>
      </c>
      <c r="G941" s="7">
        <f t="shared" si="64"/>
        <v>64</v>
      </c>
      <c r="H941" s="57">
        <v>26</v>
      </c>
      <c r="I941" s="57">
        <v>21</v>
      </c>
      <c r="J941" s="61">
        <v>24</v>
      </c>
      <c r="K941" s="7">
        <f t="shared" si="65"/>
        <v>71</v>
      </c>
      <c r="L941" s="51">
        <v>29</v>
      </c>
      <c r="M941" s="51">
        <v>35</v>
      </c>
      <c r="N941" s="51">
        <v>29</v>
      </c>
      <c r="O941" s="7">
        <f t="shared" si="66"/>
        <v>93</v>
      </c>
      <c r="P941" s="57"/>
      <c r="Q941" s="57"/>
      <c r="R941" s="57"/>
      <c r="S941" s="7"/>
      <c r="T941" s="7">
        <f t="shared" si="67"/>
        <v>228</v>
      </c>
    </row>
    <row r="942" spans="3:20" ht="15.75" x14ac:dyDescent="0.25">
      <c r="C942" s="10" t="s">
        <v>32</v>
      </c>
      <c r="D942" s="51">
        <v>0</v>
      </c>
      <c r="E942" s="51">
        <v>1</v>
      </c>
      <c r="F942" s="51">
        <v>2</v>
      </c>
      <c r="G942" s="7">
        <f t="shared" si="64"/>
        <v>3</v>
      </c>
      <c r="H942" s="51">
        <v>0</v>
      </c>
      <c r="I942" s="57">
        <v>2</v>
      </c>
      <c r="J942" s="61">
        <v>4</v>
      </c>
      <c r="K942" s="7">
        <f t="shared" si="65"/>
        <v>6</v>
      </c>
      <c r="L942" s="51">
        <v>5</v>
      </c>
      <c r="M942" s="51">
        <v>1</v>
      </c>
      <c r="N942" s="51">
        <v>0</v>
      </c>
      <c r="O942" s="7">
        <f t="shared" si="66"/>
        <v>6</v>
      </c>
      <c r="P942" s="57"/>
      <c r="Q942" s="57"/>
      <c r="R942" s="57"/>
      <c r="S942" s="7"/>
      <c r="T942" s="7">
        <f>SUM(G942,O942,K942, S942)</f>
        <v>15</v>
      </c>
    </row>
    <row r="943" spans="3:20" ht="15.75" x14ac:dyDescent="0.25">
      <c r="C943" s="10" t="s">
        <v>42</v>
      </c>
      <c r="D943" s="51">
        <v>0</v>
      </c>
      <c r="E943" s="51">
        <v>2</v>
      </c>
      <c r="F943" s="51">
        <v>2</v>
      </c>
      <c r="G943" s="7">
        <v>0</v>
      </c>
      <c r="H943" s="57">
        <v>1</v>
      </c>
      <c r="I943" s="57">
        <v>1</v>
      </c>
      <c r="J943" s="61">
        <v>3</v>
      </c>
      <c r="K943" s="7">
        <f t="shared" si="65"/>
        <v>5</v>
      </c>
      <c r="L943" s="51">
        <v>3</v>
      </c>
      <c r="M943" s="51">
        <v>3</v>
      </c>
      <c r="N943" s="51">
        <v>2</v>
      </c>
      <c r="O943" s="7">
        <f t="shared" si="66"/>
        <v>8</v>
      </c>
      <c r="P943" s="57"/>
      <c r="Q943" s="57"/>
      <c r="R943" s="57"/>
      <c r="S943" s="7"/>
      <c r="T943" s="7">
        <f>SUM(G943,O943,K943, S943)</f>
        <v>13</v>
      </c>
    </row>
    <row r="944" spans="3:20" ht="15.75" x14ac:dyDescent="0.25">
      <c r="C944" s="10" t="s">
        <v>60</v>
      </c>
      <c r="D944" s="51">
        <v>1</v>
      </c>
      <c r="E944" s="51">
        <v>1</v>
      </c>
      <c r="F944" s="51">
        <v>1</v>
      </c>
      <c r="G944" s="7">
        <f t="shared" si="64"/>
        <v>3</v>
      </c>
      <c r="H944" s="59">
        <v>2</v>
      </c>
      <c r="I944" s="59">
        <v>2</v>
      </c>
      <c r="J944" s="60">
        <v>1</v>
      </c>
      <c r="K944" s="7">
        <f t="shared" si="65"/>
        <v>5</v>
      </c>
      <c r="L944" s="51">
        <v>2</v>
      </c>
      <c r="M944" s="51">
        <v>1</v>
      </c>
      <c r="N944" s="51">
        <v>0</v>
      </c>
      <c r="O944" s="7">
        <f t="shared" si="66"/>
        <v>3</v>
      </c>
      <c r="P944" s="57"/>
      <c r="Q944" s="57"/>
      <c r="R944" s="57"/>
      <c r="S944" s="7"/>
      <c r="T944" s="7">
        <f t="shared" si="67"/>
        <v>11</v>
      </c>
    </row>
    <row r="945" spans="3:20" ht="15.75" x14ac:dyDescent="0.25">
      <c r="C945" s="10" t="s">
        <v>61</v>
      </c>
      <c r="D945" s="89">
        <v>582</v>
      </c>
      <c r="E945" s="89">
        <v>403</v>
      </c>
      <c r="F945" s="89">
        <v>479</v>
      </c>
      <c r="G945" s="90">
        <f t="shared" si="64"/>
        <v>1464</v>
      </c>
      <c r="H945" s="91">
        <v>411</v>
      </c>
      <c r="I945" s="91">
        <v>503</v>
      </c>
      <c r="J945" s="92">
        <v>469</v>
      </c>
      <c r="K945" s="90">
        <f t="shared" si="65"/>
        <v>1383</v>
      </c>
      <c r="L945" s="89">
        <v>527</v>
      </c>
      <c r="M945" s="89">
        <v>528</v>
      </c>
      <c r="N945" s="89">
        <v>486</v>
      </c>
      <c r="O945" s="90">
        <f t="shared" si="66"/>
        <v>1541</v>
      </c>
      <c r="P945" s="57"/>
      <c r="Q945" s="57"/>
      <c r="R945" s="57"/>
      <c r="S945" s="7"/>
      <c r="T945" s="7">
        <f t="shared" si="67"/>
        <v>4388</v>
      </c>
    </row>
    <row r="946" spans="3:20" ht="15.75" x14ac:dyDescent="0.25">
      <c r="C946" s="10" t="s">
        <v>62</v>
      </c>
      <c r="D946" s="51">
        <v>130</v>
      </c>
      <c r="E946" s="51">
        <v>94</v>
      </c>
      <c r="F946" s="51">
        <v>113</v>
      </c>
      <c r="G946" s="7">
        <f t="shared" si="64"/>
        <v>337</v>
      </c>
      <c r="H946" s="57">
        <v>79</v>
      </c>
      <c r="I946" s="57">
        <v>111</v>
      </c>
      <c r="J946" s="61">
        <v>89</v>
      </c>
      <c r="K946" s="7">
        <f t="shared" si="65"/>
        <v>279</v>
      </c>
      <c r="L946" s="51">
        <v>98</v>
      </c>
      <c r="M946" s="51">
        <v>125</v>
      </c>
      <c r="N946" s="51">
        <v>103</v>
      </c>
      <c r="O946" s="7">
        <f t="shared" si="66"/>
        <v>326</v>
      </c>
      <c r="P946" s="57"/>
      <c r="Q946" s="57"/>
      <c r="R946" s="57"/>
      <c r="S946" s="7"/>
      <c r="T946" s="7">
        <f t="shared" si="67"/>
        <v>942</v>
      </c>
    </row>
    <row r="947" spans="3:20" ht="15.75" x14ac:dyDescent="0.25">
      <c r="C947" s="10" t="s">
        <v>63</v>
      </c>
      <c r="D947" s="51">
        <v>11</v>
      </c>
      <c r="E947" s="51">
        <v>10</v>
      </c>
      <c r="F947" s="51">
        <v>11</v>
      </c>
      <c r="G947" s="7">
        <f>+SUM(D947:F947)</f>
        <v>32</v>
      </c>
      <c r="H947" s="59">
        <v>23</v>
      </c>
      <c r="I947" s="59">
        <v>9</v>
      </c>
      <c r="J947" s="60">
        <v>22</v>
      </c>
      <c r="K947" s="7">
        <f t="shared" si="65"/>
        <v>54</v>
      </c>
      <c r="L947" s="51">
        <v>14</v>
      </c>
      <c r="M947" s="51">
        <v>16</v>
      </c>
      <c r="N947" s="51">
        <v>22</v>
      </c>
      <c r="O947" s="7">
        <f t="shared" si="66"/>
        <v>52</v>
      </c>
      <c r="P947" s="57"/>
      <c r="Q947" s="57"/>
      <c r="R947" s="57"/>
      <c r="S947" s="7"/>
      <c r="T947" s="7">
        <f t="shared" si="67"/>
        <v>138</v>
      </c>
    </row>
    <row r="948" spans="3:20" ht="15.75" x14ac:dyDescent="0.25">
      <c r="C948" s="10" t="s">
        <v>64</v>
      </c>
      <c r="D948" s="51">
        <v>2</v>
      </c>
      <c r="E948" s="51">
        <v>6</v>
      </c>
      <c r="F948" s="51">
        <v>7</v>
      </c>
      <c r="G948" s="7">
        <f>+SUM(D948:F948)</f>
        <v>15</v>
      </c>
      <c r="H948" s="57">
        <v>7</v>
      </c>
      <c r="I948" s="57">
        <v>3</v>
      </c>
      <c r="J948" s="61">
        <v>4</v>
      </c>
      <c r="K948" s="7">
        <f t="shared" si="65"/>
        <v>14</v>
      </c>
      <c r="L948" s="51">
        <v>8</v>
      </c>
      <c r="M948" s="51">
        <v>6</v>
      </c>
      <c r="N948" s="51">
        <v>6</v>
      </c>
      <c r="O948" s="7">
        <f t="shared" si="66"/>
        <v>20</v>
      </c>
      <c r="P948" s="57"/>
      <c r="Q948" s="57"/>
      <c r="R948" s="57"/>
      <c r="S948" s="7"/>
      <c r="T948" s="7">
        <f t="shared" si="67"/>
        <v>49</v>
      </c>
    </row>
    <row r="949" spans="3:20" ht="15.75" x14ac:dyDescent="0.25">
      <c r="C949" s="10" t="s">
        <v>67</v>
      </c>
      <c r="D949" s="51">
        <v>22</v>
      </c>
      <c r="E949" s="51">
        <v>18</v>
      </c>
      <c r="F949" s="51">
        <v>34</v>
      </c>
      <c r="G949" s="7">
        <f t="shared" si="64"/>
        <v>74</v>
      </c>
      <c r="H949" s="59">
        <v>24</v>
      </c>
      <c r="I949" s="59">
        <v>32</v>
      </c>
      <c r="J949" s="60">
        <v>25</v>
      </c>
      <c r="K949" s="7">
        <f t="shared" si="65"/>
        <v>81</v>
      </c>
      <c r="L949" s="51">
        <v>32</v>
      </c>
      <c r="M949" s="51">
        <v>49</v>
      </c>
      <c r="N949" s="51">
        <v>33</v>
      </c>
      <c r="O949" s="7">
        <f t="shared" si="66"/>
        <v>114</v>
      </c>
      <c r="P949" s="57"/>
      <c r="Q949" s="57"/>
      <c r="R949" s="57"/>
      <c r="S949" s="7"/>
      <c r="T949" s="7">
        <f t="shared" si="67"/>
        <v>269</v>
      </c>
    </row>
    <row r="950" spans="3:20" ht="15.75" x14ac:dyDescent="0.25">
      <c r="C950" s="10" t="s">
        <v>68</v>
      </c>
      <c r="D950" s="89">
        <v>107</v>
      </c>
      <c r="E950" s="89">
        <v>99</v>
      </c>
      <c r="F950" s="89">
        <v>125</v>
      </c>
      <c r="G950" s="90">
        <f t="shared" si="64"/>
        <v>331</v>
      </c>
      <c r="H950" s="91">
        <v>85</v>
      </c>
      <c r="I950" s="91">
        <v>133</v>
      </c>
      <c r="J950" s="92">
        <v>141</v>
      </c>
      <c r="K950" s="90">
        <f t="shared" si="65"/>
        <v>359</v>
      </c>
      <c r="L950" s="89">
        <v>151</v>
      </c>
      <c r="M950" s="89">
        <v>147</v>
      </c>
      <c r="N950" s="89">
        <v>112</v>
      </c>
      <c r="O950" s="90">
        <f t="shared" si="66"/>
        <v>410</v>
      </c>
      <c r="P950" s="57"/>
      <c r="Q950" s="57"/>
      <c r="R950" s="57"/>
      <c r="S950" s="7"/>
      <c r="T950" s="7">
        <f t="shared" si="67"/>
        <v>1100</v>
      </c>
    </row>
    <row r="951" spans="3:20" ht="15.75" x14ac:dyDescent="0.25">
      <c r="C951" s="13" t="s">
        <v>69</v>
      </c>
      <c r="D951" s="45">
        <f t="shared" ref="D951:T951" si="68">SUM(D937:D950)</f>
        <v>1637</v>
      </c>
      <c r="E951" s="45">
        <f t="shared" si="68"/>
        <v>1458</v>
      </c>
      <c r="F951" s="45">
        <f t="shared" si="68"/>
        <v>1628</v>
      </c>
      <c r="G951" s="45">
        <f t="shared" si="68"/>
        <v>4719</v>
      </c>
      <c r="H951" s="45">
        <f t="shared" si="68"/>
        <v>1246</v>
      </c>
      <c r="I951" s="45">
        <f t="shared" si="68"/>
        <v>1501</v>
      </c>
      <c r="J951" s="45">
        <f t="shared" si="68"/>
        <v>1383</v>
      </c>
      <c r="K951" s="45">
        <f t="shared" si="68"/>
        <v>4130</v>
      </c>
      <c r="L951" s="45">
        <f t="shared" si="68"/>
        <v>2154</v>
      </c>
      <c r="M951" s="45">
        <f t="shared" si="68"/>
        <v>2226</v>
      </c>
      <c r="N951" s="45">
        <f t="shared" si="68"/>
        <v>2024</v>
      </c>
      <c r="O951" s="45">
        <f t="shared" si="68"/>
        <v>6404</v>
      </c>
      <c r="P951" s="45">
        <f t="shared" si="68"/>
        <v>0</v>
      </c>
      <c r="Q951" s="45">
        <f t="shared" si="68"/>
        <v>0</v>
      </c>
      <c r="R951" s="45">
        <f t="shared" si="68"/>
        <v>0</v>
      </c>
      <c r="S951" s="45">
        <f t="shared" si="68"/>
        <v>0</v>
      </c>
      <c r="T951" s="45">
        <f t="shared" si="68"/>
        <v>15253</v>
      </c>
    </row>
    <row r="968" ht="17.25" customHeight="1" x14ac:dyDescent="0.25"/>
    <row r="989" spans="3:20" ht="15.75" thickBot="1" x14ac:dyDescent="0.3"/>
    <row r="990" spans="3:20" ht="15.75" x14ac:dyDescent="0.25">
      <c r="C990" s="106" t="s">
        <v>87</v>
      </c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8"/>
    </row>
    <row r="991" spans="3:20" ht="15.75" x14ac:dyDescent="0.25">
      <c r="C991" s="112" t="s">
        <v>71</v>
      </c>
      <c r="D991" s="109" t="s">
        <v>2</v>
      </c>
      <c r="E991" s="109"/>
      <c r="F991" s="109"/>
      <c r="G991" s="109"/>
      <c r="H991" s="109" t="s">
        <v>3</v>
      </c>
      <c r="I991" s="109"/>
      <c r="J991" s="109"/>
      <c r="K991" s="109"/>
      <c r="L991" s="109" t="s">
        <v>4</v>
      </c>
      <c r="M991" s="109"/>
      <c r="N991" s="109"/>
      <c r="O991" s="109"/>
      <c r="P991" s="109" t="s">
        <v>5</v>
      </c>
      <c r="Q991" s="109"/>
      <c r="R991" s="109"/>
      <c r="S991" s="109"/>
      <c r="T991" s="110" t="s">
        <v>6</v>
      </c>
    </row>
    <row r="992" spans="3:20" ht="16.5" thickBot="1" x14ac:dyDescent="0.3">
      <c r="C992" s="113"/>
      <c r="D992" s="12" t="s">
        <v>7</v>
      </c>
      <c r="E992" s="12" t="s">
        <v>8</v>
      </c>
      <c r="F992" s="12" t="s">
        <v>9</v>
      </c>
      <c r="G992" s="12" t="s">
        <v>10</v>
      </c>
      <c r="H992" s="12" t="s">
        <v>11</v>
      </c>
      <c r="I992" s="12" t="s">
        <v>12</v>
      </c>
      <c r="J992" s="12" t="s">
        <v>13</v>
      </c>
      <c r="K992" s="12" t="s">
        <v>14</v>
      </c>
      <c r="L992" s="12" t="s">
        <v>15</v>
      </c>
      <c r="M992" s="12" t="s">
        <v>16</v>
      </c>
      <c r="N992" s="12" t="s">
        <v>17</v>
      </c>
      <c r="O992" s="12" t="s">
        <v>18</v>
      </c>
      <c r="P992" s="12" t="s">
        <v>19</v>
      </c>
      <c r="Q992" s="12" t="s">
        <v>20</v>
      </c>
      <c r="R992" s="12" t="s">
        <v>21</v>
      </c>
      <c r="S992" s="12" t="s">
        <v>22</v>
      </c>
      <c r="T992" s="111"/>
    </row>
    <row r="993" spans="3:20" ht="15.75" x14ac:dyDescent="0.25">
      <c r="C993" s="11" t="s">
        <v>24</v>
      </c>
      <c r="D993" s="46">
        <v>612</v>
      </c>
      <c r="E993" s="46">
        <v>614</v>
      </c>
      <c r="F993" s="46">
        <v>754</v>
      </c>
      <c r="G993" s="94">
        <f>+SUM(D993:F993)</f>
        <v>1980</v>
      </c>
      <c r="H993" s="77">
        <v>587</v>
      </c>
      <c r="I993" s="77">
        <v>596</v>
      </c>
      <c r="J993" s="93">
        <v>512</v>
      </c>
      <c r="K993" s="94">
        <f>SUM(H993:J993)</f>
        <v>1695</v>
      </c>
      <c r="L993" s="46">
        <v>517</v>
      </c>
      <c r="M993" s="46">
        <v>505</v>
      </c>
      <c r="N993" s="46">
        <v>513</v>
      </c>
      <c r="O993" s="94">
        <f>SUM(L993:N993)</f>
        <v>1535</v>
      </c>
      <c r="P993" s="57"/>
      <c r="Q993" s="57"/>
      <c r="R993" s="57"/>
      <c r="S993" s="43"/>
      <c r="T993" s="43">
        <f>SUM(G993,O993,K993, S993)</f>
        <v>5210</v>
      </c>
    </row>
    <row r="994" spans="3:20" ht="15.75" x14ac:dyDescent="0.25">
      <c r="C994" s="10" t="s">
        <v>88</v>
      </c>
      <c r="D994" s="46">
        <v>452</v>
      </c>
      <c r="E994" s="46">
        <v>476</v>
      </c>
      <c r="F994" s="46">
        <v>515</v>
      </c>
      <c r="G994" s="94">
        <f t="shared" ref="G994:G1004" si="69">+SUM(D994:F994)</f>
        <v>1443</v>
      </c>
      <c r="H994" s="77">
        <v>457</v>
      </c>
      <c r="I994" s="77">
        <v>537</v>
      </c>
      <c r="J994" s="93">
        <v>461</v>
      </c>
      <c r="K994" s="94">
        <f t="shared" ref="K994:K1004" si="70">SUM(H994:J994)</f>
        <v>1455</v>
      </c>
      <c r="L994" s="46">
        <v>499</v>
      </c>
      <c r="M994" s="46">
        <v>477</v>
      </c>
      <c r="N994" s="46">
        <v>469</v>
      </c>
      <c r="O994" s="94">
        <f t="shared" ref="O994:O1004" si="71">SUM(L994:N994)</f>
        <v>1445</v>
      </c>
      <c r="P994" s="57"/>
      <c r="Q994" s="57"/>
      <c r="R994" s="57"/>
      <c r="S994" s="43"/>
      <c r="T994" s="43">
        <f t="shared" ref="T994:T1004" si="72">SUM(G994,O994,K994, S994)</f>
        <v>4343</v>
      </c>
    </row>
    <row r="995" spans="3:20" ht="15.75" x14ac:dyDescent="0.25">
      <c r="C995" s="10" t="s">
        <v>59</v>
      </c>
      <c r="D995" s="46">
        <v>11</v>
      </c>
      <c r="E995" s="46">
        <v>9</v>
      </c>
      <c r="F995" s="46">
        <v>16</v>
      </c>
      <c r="G995" s="94">
        <f>+SUM(D995:F995)</f>
        <v>36</v>
      </c>
      <c r="H995" s="91">
        <v>12</v>
      </c>
      <c r="I995" s="91">
        <v>12</v>
      </c>
      <c r="J995" s="92">
        <v>16</v>
      </c>
      <c r="K995" s="94">
        <f>SUM(H995:J995)</f>
        <v>40</v>
      </c>
      <c r="L995" s="46">
        <v>943</v>
      </c>
      <c r="M995" s="46">
        <v>962</v>
      </c>
      <c r="N995" s="46">
        <v>1013</v>
      </c>
      <c r="O995" s="94">
        <f t="shared" si="71"/>
        <v>2918</v>
      </c>
      <c r="P995" s="57"/>
      <c r="Q995" s="57"/>
      <c r="R995" s="57"/>
      <c r="S995" s="43"/>
      <c r="T995" s="43">
        <f>SUM(G995,O995,K995, S995)</f>
        <v>2994</v>
      </c>
    </row>
    <row r="996" spans="3:20" ht="15.75" x14ac:dyDescent="0.25">
      <c r="C996" s="10" t="s">
        <v>30</v>
      </c>
      <c r="D996" s="44">
        <v>67</v>
      </c>
      <c r="E996" s="44">
        <v>82</v>
      </c>
      <c r="F996" s="44">
        <v>75</v>
      </c>
      <c r="G996" s="43">
        <f t="shared" si="69"/>
        <v>224</v>
      </c>
      <c r="H996" s="57">
        <v>53</v>
      </c>
      <c r="I996" s="57">
        <v>68</v>
      </c>
      <c r="J996" s="61">
        <v>73</v>
      </c>
      <c r="K996" s="43">
        <f t="shared" si="70"/>
        <v>194</v>
      </c>
      <c r="L996" s="44">
        <v>80</v>
      </c>
      <c r="M996" s="44">
        <v>60</v>
      </c>
      <c r="N996" s="44">
        <v>83</v>
      </c>
      <c r="O996" s="43">
        <f t="shared" si="71"/>
        <v>223</v>
      </c>
      <c r="P996" s="57"/>
      <c r="Q996" s="57"/>
      <c r="R996" s="57"/>
      <c r="S996" s="43"/>
      <c r="T996" s="43">
        <f t="shared" si="72"/>
        <v>641</v>
      </c>
    </row>
    <row r="997" spans="3:20" ht="15.75" x14ac:dyDescent="0.25">
      <c r="C997" s="10" t="s">
        <v>32</v>
      </c>
      <c r="D997" s="44">
        <v>3</v>
      </c>
      <c r="E997" s="44">
        <v>2</v>
      </c>
      <c r="F997" s="44">
        <v>7</v>
      </c>
      <c r="G997" s="43">
        <f t="shared" si="69"/>
        <v>12</v>
      </c>
      <c r="H997" s="57">
        <v>5</v>
      </c>
      <c r="I997" s="57">
        <v>2</v>
      </c>
      <c r="J997" s="61">
        <v>4</v>
      </c>
      <c r="K997" s="43">
        <f t="shared" si="70"/>
        <v>11</v>
      </c>
      <c r="L997" s="44">
        <v>2</v>
      </c>
      <c r="M997" s="44">
        <v>0</v>
      </c>
      <c r="N997" s="44">
        <v>0</v>
      </c>
      <c r="O997" s="43">
        <f t="shared" si="71"/>
        <v>2</v>
      </c>
      <c r="P997" s="57"/>
      <c r="Q997" s="57"/>
      <c r="R997" s="57"/>
      <c r="S997" s="43"/>
      <c r="T997" s="43">
        <f t="shared" si="72"/>
        <v>25</v>
      </c>
    </row>
    <row r="998" spans="3:20" ht="15.75" x14ac:dyDescent="0.25">
      <c r="C998" s="10" t="s">
        <v>60</v>
      </c>
      <c r="D998" s="44">
        <v>1</v>
      </c>
      <c r="E998" s="44">
        <v>0</v>
      </c>
      <c r="F998" s="44">
        <v>2</v>
      </c>
      <c r="G998" s="43">
        <f t="shared" si="69"/>
        <v>3</v>
      </c>
      <c r="H998" s="44">
        <v>0</v>
      </c>
      <c r="I998" s="44">
        <v>0</v>
      </c>
      <c r="J998" s="60">
        <v>2</v>
      </c>
      <c r="K998" s="43">
        <f t="shared" si="70"/>
        <v>2</v>
      </c>
      <c r="L998" s="44">
        <v>0</v>
      </c>
      <c r="M998" s="44">
        <v>0</v>
      </c>
      <c r="N998" s="44">
        <v>0</v>
      </c>
      <c r="O998" s="43">
        <f t="shared" si="71"/>
        <v>0</v>
      </c>
      <c r="P998" s="57"/>
      <c r="Q998" s="57"/>
      <c r="R998" s="57"/>
      <c r="S998" s="43"/>
      <c r="T998" s="43">
        <f t="shared" si="72"/>
        <v>5</v>
      </c>
    </row>
    <row r="999" spans="3:20" ht="15.75" x14ac:dyDescent="0.25">
      <c r="C999" s="10" t="s">
        <v>61</v>
      </c>
      <c r="D999" s="46">
        <v>582</v>
      </c>
      <c r="E999" s="46">
        <v>774</v>
      </c>
      <c r="F999" s="46">
        <v>772</v>
      </c>
      <c r="G999" s="94">
        <f t="shared" si="69"/>
        <v>2128</v>
      </c>
      <c r="H999" s="91">
        <v>673</v>
      </c>
      <c r="I999" s="91">
        <v>754</v>
      </c>
      <c r="J999" s="92">
        <v>700</v>
      </c>
      <c r="K999" s="94">
        <f t="shared" si="70"/>
        <v>2127</v>
      </c>
      <c r="L999" s="46">
        <v>711</v>
      </c>
      <c r="M999" s="46">
        <v>702</v>
      </c>
      <c r="N999" s="46">
        <v>765</v>
      </c>
      <c r="O999" s="94">
        <f t="shared" si="71"/>
        <v>2178</v>
      </c>
      <c r="P999" s="57"/>
      <c r="Q999" s="57"/>
      <c r="R999" s="57"/>
      <c r="S999" s="43"/>
      <c r="T999" s="43">
        <f t="shared" si="72"/>
        <v>6433</v>
      </c>
    </row>
    <row r="1000" spans="3:20" ht="15.75" x14ac:dyDescent="0.25">
      <c r="C1000" s="10" t="s">
        <v>62</v>
      </c>
      <c r="D1000" s="46">
        <v>130</v>
      </c>
      <c r="E1000" s="46">
        <v>203</v>
      </c>
      <c r="F1000" s="46">
        <v>204</v>
      </c>
      <c r="G1000" s="94">
        <f>+SUM(D1000:F1000)</f>
        <v>537</v>
      </c>
      <c r="H1000" s="77">
        <v>177</v>
      </c>
      <c r="I1000" s="77">
        <v>220</v>
      </c>
      <c r="J1000" s="93">
        <v>197</v>
      </c>
      <c r="K1000" s="94">
        <f t="shared" si="70"/>
        <v>594</v>
      </c>
      <c r="L1000" s="46">
        <v>176</v>
      </c>
      <c r="M1000" s="46">
        <v>196</v>
      </c>
      <c r="N1000" s="46">
        <v>193</v>
      </c>
      <c r="O1000" s="94">
        <f t="shared" si="71"/>
        <v>565</v>
      </c>
      <c r="P1000" s="57"/>
      <c r="Q1000" s="57"/>
      <c r="R1000" s="57"/>
      <c r="S1000" s="43"/>
      <c r="T1000" s="43">
        <f t="shared" si="72"/>
        <v>1696</v>
      </c>
    </row>
    <row r="1001" spans="3:20" ht="15.75" x14ac:dyDescent="0.25">
      <c r="C1001" s="10" t="s">
        <v>63</v>
      </c>
      <c r="D1001" s="44">
        <v>11</v>
      </c>
      <c r="E1001" s="44">
        <v>28</v>
      </c>
      <c r="F1001" s="44">
        <v>50</v>
      </c>
      <c r="G1001" s="43">
        <f t="shared" si="69"/>
        <v>89</v>
      </c>
      <c r="H1001" s="59">
        <v>26</v>
      </c>
      <c r="I1001" s="59">
        <v>30</v>
      </c>
      <c r="J1001" s="60">
        <v>26</v>
      </c>
      <c r="K1001" s="43">
        <f t="shared" si="70"/>
        <v>82</v>
      </c>
      <c r="L1001" s="44">
        <v>30</v>
      </c>
      <c r="M1001" s="44">
        <v>42</v>
      </c>
      <c r="N1001" s="44">
        <v>38</v>
      </c>
      <c r="O1001" s="43">
        <f t="shared" si="71"/>
        <v>110</v>
      </c>
      <c r="P1001" s="57"/>
      <c r="Q1001" s="57"/>
      <c r="R1001" s="57"/>
      <c r="S1001" s="43"/>
      <c r="T1001" s="43">
        <f t="shared" si="72"/>
        <v>281</v>
      </c>
    </row>
    <row r="1002" spans="3:20" ht="15.75" x14ac:dyDescent="0.25">
      <c r="C1002" s="10" t="s">
        <v>64</v>
      </c>
      <c r="D1002" s="44">
        <v>2</v>
      </c>
      <c r="E1002" s="44">
        <v>3</v>
      </c>
      <c r="F1002" s="44">
        <v>7</v>
      </c>
      <c r="G1002" s="43">
        <f t="shared" si="69"/>
        <v>12</v>
      </c>
      <c r="H1002" s="57">
        <v>1</v>
      </c>
      <c r="I1002" s="57">
        <v>5</v>
      </c>
      <c r="J1002" s="61">
        <v>2</v>
      </c>
      <c r="K1002" s="43">
        <f t="shared" si="70"/>
        <v>8</v>
      </c>
      <c r="L1002" s="44">
        <v>5</v>
      </c>
      <c r="M1002" s="44">
        <v>7</v>
      </c>
      <c r="N1002" s="44">
        <v>1</v>
      </c>
      <c r="O1002" s="43">
        <f t="shared" si="71"/>
        <v>13</v>
      </c>
      <c r="P1002" s="57"/>
      <c r="Q1002" s="57"/>
      <c r="R1002" s="57"/>
      <c r="S1002" s="43"/>
      <c r="T1002" s="43">
        <f t="shared" si="72"/>
        <v>33</v>
      </c>
    </row>
    <row r="1003" spans="3:20" ht="15.75" x14ac:dyDescent="0.25">
      <c r="C1003" s="10" t="s">
        <v>67</v>
      </c>
      <c r="D1003" s="44">
        <v>7</v>
      </c>
      <c r="E1003" s="44">
        <v>2</v>
      </c>
      <c r="F1003" s="44">
        <v>10</v>
      </c>
      <c r="G1003" s="43">
        <f t="shared" si="69"/>
        <v>19</v>
      </c>
      <c r="H1003" s="59">
        <v>14</v>
      </c>
      <c r="I1003" s="59">
        <v>12</v>
      </c>
      <c r="J1003" s="60">
        <v>21</v>
      </c>
      <c r="K1003" s="43">
        <f t="shared" si="70"/>
        <v>47</v>
      </c>
      <c r="L1003" s="44">
        <v>32</v>
      </c>
      <c r="M1003" s="44">
        <v>13</v>
      </c>
      <c r="N1003" s="44">
        <v>5</v>
      </c>
      <c r="O1003" s="43">
        <f t="shared" si="71"/>
        <v>50</v>
      </c>
      <c r="P1003" s="57"/>
      <c r="Q1003" s="57"/>
      <c r="R1003" s="57"/>
      <c r="S1003" s="43"/>
      <c r="T1003" s="43">
        <f t="shared" si="72"/>
        <v>116</v>
      </c>
    </row>
    <row r="1004" spans="3:20" ht="15.75" x14ac:dyDescent="0.25">
      <c r="C1004" s="10" t="s">
        <v>68</v>
      </c>
      <c r="D1004" s="44">
        <v>0</v>
      </c>
      <c r="E1004" s="44">
        <v>17</v>
      </c>
      <c r="F1004" s="44">
        <v>70</v>
      </c>
      <c r="G1004" s="43">
        <f t="shared" si="69"/>
        <v>87</v>
      </c>
      <c r="H1004" s="59">
        <v>40</v>
      </c>
      <c r="I1004" s="59">
        <v>62</v>
      </c>
      <c r="J1004" s="60">
        <v>70</v>
      </c>
      <c r="K1004" s="43">
        <f t="shared" si="70"/>
        <v>172</v>
      </c>
      <c r="L1004" s="44">
        <v>32</v>
      </c>
      <c r="M1004" s="44">
        <v>54</v>
      </c>
      <c r="N1004" s="44">
        <v>35</v>
      </c>
      <c r="O1004" s="43">
        <f t="shared" si="71"/>
        <v>121</v>
      </c>
      <c r="P1004" s="57"/>
      <c r="Q1004" s="57"/>
      <c r="R1004" s="57"/>
      <c r="S1004" s="43"/>
      <c r="T1004" s="43">
        <f t="shared" si="72"/>
        <v>380</v>
      </c>
    </row>
    <row r="1005" spans="3:20" ht="15.75" x14ac:dyDescent="0.25">
      <c r="C1005" s="13" t="s">
        <v>69</v>
      </c>
      <c r="D1005" s="49">
        <f t="shared" ref="D1005:I1005" si="73">SUM(D993:D1004)</f>
        <v>1878</v>
      </c>
      <c r="E1005" s="49">
        <f t="shared" si="73"/>
        <v>2210</v>
      </c>
      <c r="F1005" s="49">
        <f t="shared" si="73"/>
        <v>2482</v>
      </c>
      <c r="G1005" s="49">
        <f t="shared" si="73"/>
        <v>6570</v>
      </c>
      <c r="H1005" s="49">
        <f t="shared" si="73"/>
        <v>2045</v>
      </c>
      <c r="I1005" s="49">
        <f t="shared" si="73"/>
        <v>2298</v>
      </c>
      <c r="J1005" s="49">
        <f>SUM(J993:J1003)</f>
        <v>2014</v>
      </c>
      <c r="K1005" s="49">
        <f t="shared" ref="K1005:T1005" si="74">SUM(K993:K1004)</f>
        <v>6427</v>
      </c>
      <c r="L1005" s="49">
        <f t="shared" si="74"/>
        <v>3027</v>
      </c>
      <c r="M1005" s="49">
        <f t="shared" si="74"/>
        <v>3018</v>
      </c>
      <c r="N1005" s="49">
        <f t="shared" si="74"/>
        <v>3115</v>
      </c>
      <c r="O1005" s="49">
        <f t="shared" si="74"/>
        <v>9160</v>
      </c>
      <c r="P1005" s="49">
        <f t="shared" si="74"/>
        <v>0</v>
      </c>
      <c r="Q1005" s="49">
        <f t="shared" si="74"/>
        <v>0</v>
      </c>
      <c r="R1005" s="49">
        <f t="shared" si="74"/>
        <v>0</v>
      </c>
      <c r="S1005" s="49">
        <f t="shared" si="74"/>
        <v>0</v>
      </c>
      <c r="T1005" s="49">
        <f t="shared" si="74"/>
        <v>22157</v>
      </c>
    </row>
    <row r="1044" spans="3:20" ht="15.75" thickBot="1" x14ac:dyDescent="0.3"/>
    <row r="1045" spans="3:20" ht="15.75" x14ac:dyDescent="0.25">
      <c r="C1045" s="106" t="s">
        <v>89</v>
      </c>
      <c r="D1045" s="107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8"/>
    </row>
    <row r="1046" spans="3:20" ht="15.75" x14ac:dyDescent="0.25">
      <c r="C1046" s="112" t="s">
        <v>71</v>
      </c>
      <c r="D1046" s="109" t="s">
        <v>2</v>
      </c>
      <c r="E1046" s="109"/>
      <c r="F1046" s="109"/>
      <c r="G1046" s="109"/>
      <c r="H1046" s="109" t="s">
        <v>3</v>
      </c>
      <c r="I1046" s="109"/>
      <c r="J1046" s="109"/>
      <c r="K1046" s="109"/>
      <c r="L1046" s="109" t="s">
        <v>4</v>
      </c>
      <c r="M1046" s="109"/>
      <c r="N1046" s="109"/>
      <c r="O1046" s="109"/>
      <c r="P1046" s="109" t="s">
        <v>5</v>
      </c>
      <c r="Q1046" s="109"/>
      <c r="R1046" s="109"/>
      <c r="S1046" s="109"/>
      <c r="T1046" s="110" t="s">
        <v>6</v>
      </c>
    </row>
    <row r="1047" spans="3:20" ht="16.5" thickBot="1" x14ac:dyDescent="0.3">
      <c r="C1047" s="113"/>
      <c r="D1047" s="12" t="s">
        <v>7</v>
      </c>
      <c r="E1047" s="12" t="s">
        <v>8</v>
      </c>
      <c r="F1047" s="12" t="s">
        <v>9</v>
      </c>
      <c r="G1047" s="12" t="s">
        <v>10</v>
      </c>
      <c r="H1047" s="12" t="s">
        <v>11</v>
      </c>
      <c r="I1047" s="12" t="s">
        <v>12</v>
      </c>
      <c r="J1047" s="12" t="s">
        <v>13</v>
      </c>
      <c r="K1047" s="12" t="s">
        <v>14</v>
      </c>
      <c r="L1047" s="12" t="s">
        <v>15</v>
      </c>
      <c r="M1047" s="12" t="s">
        <v>16</v>
      </c>
      <c r="N1047" s="12" t="s">
        <v>17</v>
      </c>
      <c r="O1047" s="12" t="s">
        <v>18</v>
      </c>
      <c r="P1047" s="12" t="s">
        <v>19</v>
      </c>
      <c r="Q1047" s="12" t="s">
        <v>20</v>
      </c>
      <c r="R1047" s="12" t="s">
        <v>21</v>
      </c>
      <c r="S1047" s="12" t="s">
        <v>22</v>
      </c>
      <c r="T1047" s="111"/>
    </row>
    <row r="1048" spans="3:20" ht="15.75" x14ac:dyDescent="0.25">
      <c r="C1048" s="11" t="s">
        <v>24</v>
      </c>
      <c r="D1048" s="89">
        <v>252</v>
      </c>
      <c r="E1048" s="89">
        <v>188</v>
      </c>
      <c r="F1048" s="89">
        <v>223</v>
      </c>
      <c r="G1048" s="90">
        <f>+SUM(D1048:F1048)</f>
        <v>663</v>
      </c>
      <c r="H1048" s="77">
        <v>177</v>
      </c>
      <c r="I1048" s="77">
        <v>166</v>
      </c>
      <c r="J1048" s="93">
        <v>145</v>
      </c>
      <c r="K1048" s="90">
        <f>SUM(H1048:J1048)</f>
        <v>488</v>
      </c>
      <c r="L1048" s="89">
        <v>161</v>
      </c>
      <c r="M1048" s="89">
        <v>178</v>
      </c>
      <c r="N1048" s="89">
        <v>165</v>
      </c>
      <c r="O1048" s="90">
        <f>SUM(L1048:N1048)</f>
        <v>504</v>
      </c>
      <c r="P1048" s="57"/>
      <c r="Q1048" s="57"/>
      <c r="R1048" s="57"/>
      <c r="S1048" s="7"/>
      <c r="T1048" s="7">
        <f>SUM(G1048,O1048,K1048, S1048)</f>
        <v>1655</v>
      </c>
    </row>
    <row r="1049" spans="3:20" ht="15.75" x14ac:dyDescent="0.25">
      <c r="C1049" s="10" t="s">
        <v>26</v>
      </c>
      <c r="D1049" s="89">
        <v>178</v>
      </c>
      <c r="E1049" s="89">
        <v>185</v>
      </c>
      <c r="F1049" s="89">
        <v>174</v>
      </c>
      <c r="G1049" s="90">
        <f t="shared" ref="G1049:G1060" si="75">+SUM(D1049:F1049)</f>
        <v>537</v>
      </c>
      <c r="H1049" s="77">
        <v>129</v>
      </c>
      <c r="I1049" s="77">
        <v>187</v>
      </c>
      <c r="J1049" s="93">
        <v>136</v>
      </c>
      <c r="K1049" s="90">
        <f t="shared" ref="K1049:K1060" si="76">SUM(H1049:J1049)</f>
        <v>452</v>
      </c>
      <c r="L1049" s="89">
        <v>173</v>
      </c>
      <c r="M1049" s="89">
        <v>174</v>
      </c>
      <c r="N1049" s="89">
        <v>154</v>
      </c>
      <c r="O1049" s="90">
        <f t="shared" ref="O1049:O1060" si="77">SUM(L1049:N1049)</f>
        <v>501</v>
      </c>
      <c r="P1049" s="57"/>
      <c r="Q1049" s="57"/>
      <c r="R1049" s="57"/>
      <c r="S1049" s="7"/>
      <c r="T1049" s="7">
        <f t="shared" ref="T1049:T1060" si="78">SUM(G1049,O1049,K1049, S1049)</f>
        <v>1490</v>
      </c>
    </row>
    <row r="1050" spans="3:20" ht="15.75" x14ac:dyDescent="0.25">
      <c r="C1050" s="10" t="s">
        <v>28</v>
      </c>
      <c r="D1050" s="89">
        <v>0</v>
      </c>
      <c r="E1050" s="89">
        <v>0</v>
      </c>
      <c r="F1050" s="89">
        <v>0</v>
      </c>
      <c r="G1050" s="90">
        <f t="shared" si="75"/>
        <v>0</v>
      </c>
      <c r="H1050" s="89">
        <v>0</v>
      </c>
      <c r="I1050" s="77">
        <v>1</v>
      </c>
      <c r="J1050" s="89">
        <v>0</v>
      </c>
      <c r="K1050" s="90">
        <f t="shared" si="76"/>
        <v>1</v>
      </c>
      <c r="L1050" s="89">
        <v>7</v>
      </c>
      <c r="M1050" s="89">
        <v>6</v>
      </c>
      <c r="N1050" s="89">
        <v>9</v>
      </c>
      <c r="O1050" s="90">
        <f t="shared" si="77"/>
        <v>22</v>
      </c>
      <c r="P1050" s="57"/>
      <c r="Q1050" s="57"/>
      <c r="R1050" s="57"/>
      <c r="S1050" s="7"/>
      <c r="T1050" s="7">
        <f t="shared" si="78"/>
        <v>23</v>
      </c>
    </row>
    <row r="1051" spans="3:20" ht="15.75" x14ac:dyDescent="0.25">
      <c r="C1051" s="10" t="s">
        <v>59</v>
      </c>
      <c r="D1051" s="89">
        <v>10</v>
      </c>
      <c r="E1051" s="89">
        <v>5</v>
      </c>
      <c r="F1051" s="89">
        <v>4</v>
      </c>
      <c r="G1051" s="90">
        <f>+SUM(D1051:F1051)</f>
        <v>19</v>
      </c>
      <c r="H1051" s="91">
        <v>5</v>
      </c>
      <c r="I1051" s="91">
        <v>6</v>
      </c>
      <c r="J1051" s="92">
        <v>7</v>
      </c>
      <c r="K1051" s="90">
        <f>SUM(H1051:J1051)</f>
        <v>18</v>
      </c>
      <c r="L1051" s="89">
        <v>345</v>
      </c>
      <c r="M1051" s="89">
        <v>294</v>
      </c>
      <c r="N1051" s="89">
        <v>292</v>
      </c>
      <c r="O1051" s="90">
        <f t="shared" si="77"/>
        <v>931</v>
      </c>
      <c r="P1051" s="57"/>
      <c r="Q1051" s="57"/>
      <c r="R1051" s="57"/>
      <c r="S1051" s="7"/>
      <c r="T1051" s="7">
        <f>SUM(G1051,O1051,K1051, S1051)</f>
        <v>968</v>
      </c>
    </row>
    <row r="1052" spans="3:20" ht="15.75" x14ac:dyDescent="0.25">
      <c r="C1052" s="10" t="s">
        <v>30</v>
      </c>
      <c r="D1052" s="89">
        <v>23</v>
      </c>
      <c r="E1052" s="89">
        <v>11</v>
      </c>
      <c r="F1052" s="89">
        <v>25</v>
      </c>
      <c r="G1052" s="90">
        <f t="shared" si="75"/>
        <v>59</v>
      </c>
      <c r="H1052" s="77">
        <v>11</v>
      </c>
      <c r="I1052" s="77">
        <v>16</v>
      </c>
      <c r="J1052" s="93">
        <v>13</v>
      </c>
      <c r="K1052" s="90">
        <f t="shared" si="76"/>
        <v>40</v>
      </c>
      <c r="L1052" s="89">
        <v>20</v>
      </c>
      <c r="M1052" s="89">
        <v>16</v>
      </c>
      <c r="N1052" s="89">
        <v>18</v>
      </c>
      <c r="O1052" s="90">
        <f t="shared" si="77"/>
        <v>54</v>
      </c>
      <c r="P1052" s="57"/>
      <c r="Q1052" s="57"/>
      <c r="R1052" s="57"/>
      <c r="S1052" s="7"/>
      <c r="T1052" s="7">
        <f t="shared" si="78"/>
        <v>153</v>
      </c>
    </row>
    <row r="1053" spans="3:20" ht="15.75" x14ac:dyDescent="0.25">
      <c r="C1053" s="10" t="s">
        <v>42</v>
      </c>
      <c r="D1053" s="89">
        <v>0</v>
      </c>
      <c r="E1053" s="89">
        <v>1</v>
      </c>
      <c r="F1053" s="89">
        <v>1</v>
      </c>
      <c r="G1053" s="90">
        <f t="shared" si="75"/>
        <v>2</v>
      </c>
      <c r="H1053" s="89">
        <v>0</v>
      </c>
      <c r="I1053" s="77">
        <v>1</v>
      </c>
      <c r="J1053" s="89">
        <v>0</v>
      </c>
      <c r="K1053" s="90">
        <f t="shared" si="76"/>
        <v>1</v>
      </c>
      <c r="L1053" s="89">
        <v>2</v>
      </c>
      <c r="M1053" s="89">
        <v>1</v>
      </c>
      <c r="N1053" s="89">
        <v>1</v>
      </c>
      <c r="O1053" s="90">
        <f t="shared" si="77"/>
        <v>4</v>
      </c>
      <c r="P1053" s="57"/>
      <c r="Q1053" s="57"/>
      <c r="R1053" s="57"/>
      <c r="S1053" s="7"/>
      <c r="T1053" s="7">
        <f t="shared" si="78"/>
        <v>7</v>
      </c>
    </row>
    <row r="1054" spans="3:20" ht="15.75" x14ac:dyDescent="0.25">
      <c r="C1054" s="10" t="s">
        <v>60</v>
      </c>
      <c r="D1054" s="89">
        <v>1</v>
      </c>
      <c r="E1054" s="89">
        <v>0</v>
      </c>
      <c r="F1054" s="89">
        <v>1</v>
      </c>
      <c r="G1054" s="90">
        <f t="shared" si="75"/>
        <v>2</v>
      </c>
      <c r="H1054" s="89">
        <v>0</v>
      </c>
      <c r="I1054" s="91">
        <v>1</v>
      </c>
      <c r="J1054" s="92">
        <v>1</v>
      </c>
      <c r="K1054" s="90">
        <f t="shared" si="76"/>
        <v>2</v>
      </c>
      <c r="L1054" s="89">
        <v>2</v>
      </c>
      <c r="M1054" s="89">
        <v>0</v>
      </c>
      <c r="N1054" s="89">
        <v>2</v>
      </c>
      <c r="O1054" s="90">
        <f t="shared" si="77"/>
        <v>4</v>
      </c>
      <c r="P1054" s="57"/>
      <c r="Q1054" s="57"/>
      <c r="R1054" s="57"/>
      <c r="S1054" s="7"/>
      <c r="T1054" s="7">
        <f t="shared" si="78"/>
        <v>8</v>
      </c>
    </row>
    <row r="1055" spans="3:20" ht="15.75" x14ac:dyDescent="0.25">
      <c r="C1055" s="10" t="s">
        <v>61</v>
      </c>
      <c r="D1055" s="89">
        <v>267</v>
      </c>
      <c r="E1055" s="89">
        <v>203</v>
      </c>
      <c r="F1055" s="89">
        <v>224</v>
      </c>
      <c r="G1055" s="90">
        <f t="shared" si="75"/>
        <v>694</v>
      </c>
      <c r="H1055" s="91">
        <v>187</v>
      </c>
      <c r="I1055" s="91">
        <v>218</v>
      </c>
      <c r="J1055" s="92">
        <v>225</v>
      </c>
      <c r="K1055" s="90">
        <f t="shared" si="76"/>
        <v>630</v>
      </c>
      <c r="L1055" s="89">
        <v>250</v>
      </c>
      <c r="M1055" s="89">
        <v>211</v>
      </c>
      <c r="N1055" s="89">
        <v>210</v>
      </c>
      <c r="O1055" s="90">
        <f t="shared" si="77"/>
        <v>671</v>
      </c>
      <c r="P1055" s="57"/>
      <c r="Q1055" s="57"/>
      <c r="R1055" s="57"/>
      <c r="S1055" s="7"/>
      <c r="T1055" s="7">
        <f t="shared" si="78"/>
        <v>1995</v>
      </c>
    </row>
    <row r="1056" spans="3:20" ht="15.75" x14ac:dyDescent="0.25">
      <c r="C1056" s="10" t="s">
        <v>62</v>
      </c>
      <c r="D1056" s="89">
        <v>75</v>
      </c>
      <c r="E1056" s="89">
        <v>54</v>
      </c>
      <c r="F1056" s="89">
        <v>77</v>
      </c>
      <c r="G1056" s="90">
        <f t="shared" si="75"/>
        <v>206</v>
      </c>
      <c r="H1056" s="77">
        <v>56</v>
      </c>
      <c r="I1056" s="77">
        <v>80</v>
      </c>
      <c r="J1056" s="93">
        <v>68</v>
      </c>
      <c r="K1056" s="90">
        <f t="shared" si="76"/>
        <v>204</v>
      </c>
      <c r="L1056" s="89">
        <v>74</v>
      </c>
      <c r="M1056" s="89">
        <v>69</v>
      </c>
      <c r="N1056" s="89">
        <v>63</v>
      </c>
      <c r="O1056" s="90">
        <f t="shared" si="77"/>
        <v>206</v>
      </c>
      <c r="P1056" s="57"/>
      <c r="Q1056" s="57"/>
      <c r="R1056" s="57"/>
      <c r="S1056" s="7"/>
      <c r="T1056" s="7">
        <f t="shared" si="78"/>
        <v>616</v>
      </c>
    </row>
    <row r="1057" spans="3:20" ht="15.75" x14ac:dyDescent="0.25">
      <c r="C1057" s="10" t="s">
        <v>63</v>
      </c>
      <c r="D1057" s="51">
        <v>11</v>
      </c>
      <c r="E1057" s="51">
        <v>14</v>
      </c>
      <c r="F1057" s="51">
        <v>21</v>
      </c>
      <c r="G1057" s="7">
        <f t="shared" si="75"/>
        <v>46</v>
      </c>
      <c r="H1057" s="59">
        <v>14</v>
      </c>
      <c r="I1057" s="59">
        <v>17</v>
      </c>
      <c r="J1057" s="60">
        <v>11</v>
      </c>
      <c r="K1057" s="7">
        <f t="shared" si="76"/>
        <v>42</v>
      </c>
      <c r="L1057" s="51">
        <v>11</v>
      </c>
      <c r="M1057" s="51">
        <v>5</v>
      </c>
      <c r="N1057" s="51">
        <v>7</v>
      </c>
      <c r="O1057" s="7">
        <f t="shared" si="77"/>
        <v>23</v>
      </c>
      <c r="P1057" s="57"/>
      <c r="Q1057" s="57"/>
      <c r="R1057" s="57"/>
      <c r="S1057" s="7"/>
      <c r="T1057" s="7">
        <f t="shared" si="78"/>
        <v>111</v>
      </c>
    </row>
    <row r="1058" spans="3:20" ht="15.75" x14ac:dyDescent="0.25">
      <c r="C1058" s="10" t="s">
        <v>64</v>
      </c>
      <c r="D1058" s="51">
        <v>2</v>
      </c>
      <c r="E1058" s="51">
        <v>3</v>
      </c>
      <c r="F1058" s="51">
        <v>0</v>
      </c>
      <c r="G1058" s="7">
        <f t="shared" si="75"/>
        <v>5</v>
      </c>
      <c r="H1058" s="57">
        <v>2</v>
      </c>
      <c r="I1058" s="51">
        <v>0</v>
      </c>
      <c r="J1058" s="61">
        <v>2</v>
      </c>
      <c r="K1058" s="7">
        <f t="shared" si="76"/>
        <v>4</v>
      </c>
      <c r="L1058" s="51">
        <v>4</v>
      </c>
      <c r="M1058" s="51">
        <v>3</v>
      </c>
      <c r="N1058" s="51">
        <v>1</v>
      </c>
      <c r="O1058" s="7">
        <f t="shared" si="77"/>
        <v>8</v>
      </c>
      <c r="P1058" s="57"/>
      <c r="Q1058" s="57"/>
      <c r="R1058" s="57"/>
      <c r="S1058" s="7"/>
      <c r="T1058" s="7">
        <f t="shared" si="78"/>
        <v>17</v>
      </c>
    </row>
    <row r="1059" spans="3:20" ht="15.75" x14ac:dyDescent="0.25">
      <c r="C1059" s="10" t="s">
        <v>67</v>
      </c>
      <c r="D1059" s="51">
        <v>7</v>
      </c>
      <c r="E1059" s="51">
        <v>5</v>
      </c>
      <c r="F1059" s="51">
        <v>4</v>
      </c>
      <c r="G1059" s="7">
        <f t="shared" si="75"/>
        <v>16</v>
      </c>
      <c r="H1059" s="59">
        <v>3</v>
      </c>
      <c r="I1059" s="59">
        <v>2</v>
      </c>
      <c r="J1059" s="60">
        <v>3</v>
      </c>
      <c r="K1059" s="7">
        <f t="shared" si="76"/>
        <v>8</v>
      </c>
      <c r="L1059" s="51">
        <v>4</v>
      </c>
      <c r="M1059" s="51">
        <v>9</v>
      </c>
      <c r="N1059" s="51">
        <v>7</v>
      </c>
      <c r="O1059" s="7">
        <f t="shared" si="77"/>
        <v>20</v>
      </c>
      <c r="P1059" s="57"/>
      <c r="Q1059" s="57"/>
      <c r="R1059" s="57"/>
      <c r="S1059" s="7"/>
      <c r="T1059" s="7">
        <f t="shared" si="78"/>
        <v>44</v>
      </c>
    </row>
    <row r="1060" spans="3:20" ht="15.75" x14ac:dyDescent="0.25">
      <c r="C1060" s="10" t="s">
        <v>68</v>
      </c>
      <c r="D1060" s="51">
        <v>15</v>
      </c>
      <c r="E1060" s="51">
        <v>24</v>
      </c>
      <c r="F1060" s="51">
        <v>15</v>
      </c>
      <c r="G1060" s="7">
        <f t="shared" si="75"/>
        <v>54</v>
      </c>
      <c r="H1060" s="59">
        <v>18</v>
      </c>
      <c r="I1060" s="59">
        <v>44</v>
      </c>
      <c r="J1060" s="60">
        <v>56</v>
      </c>
      <c r="K1060" s="7">
        <f t="shared" si="76"/>
        <v>118</v>
      </c>
      <c r="L1060" s="51">
        <v>51</v>
      </c>
      <c r="M1060" s="51">
        <v>37</v>
      </c>
      <c r="N1060" s="51">
        <v>32</v>
      </c>
      <c r="O1060" s="7">
        <f t="shared" si="77"/>
        <v>120</v>
      </c>
      <c r="P1060" s="57"/>
      <c r="Q1060" s="57"/>
      <c r="R1060" s="57"/>
      <c r="S1060" s="7"/>
      <c r="T1060" s="7">
        <f t="shared" si="78"/>
        <v>292</v>
      </c>
    </row>
    <row r="1061" spans="3:20" ht="15.75" x14ac:dyDescent="0.25">
      <c r="C1061" s="13" t="s">
        <v>69</v>
      </c>
      <c r="D1061" s="45">
        <f t="shared" ref="D1061:T1061" si="79">SUM(D1048:D1060)</f>
        <v>841</v>
      </c>
      <c r="E1061" s="45">
        <f t="shared" si="79"/>
        <v>693</v>
      </c>
      <c r="F1061" s="45">
        <f t="shared" si="79"/>
        <v>769</v>
      </c>
      <c r="G1061" s="45">
        <f t="shared" si="79"/>
        <v>2303</v>
      </c>
      <c r="H1061" s="45">
        <f t="shared" si="79"/>
        <v>602</v>
      </c>
      <c r="I1061" s="45">
        <f t="shared" si="79"/>
        <v>739</v>
      </c>
      <c r="J1061" s="45">
        <f t="shared" si="79"/>
        <v>667</v>
      </c>
      <c r="K1061" s="45">
        <f t="shared" si="79"/>
        <v>2008</v>
      </c>
      <c r="L1061" s="45">
        <f t="shared" si="79"/>
        <v>1104</v>
      </c>
      <c r="M1061" s="45">
        <f t="shared" si="79"/>
        <v>1003</v>
      </c>
      <c r="N1061" s="45">
        <f t="shared" si="79"/>
        <v>961</v>
      </c>
      <c r="O1061" s="45">
        <f t="shared" si="79"/>
        <v>3068</v>
      </c>
      <c r="P1061" s="45">
        <f t="shared" si="79"/>
        <v>0</v>
      </c>
      <c r="Q1061" s="45">
        <f t="shared" si="79"/>
        <v>0</v>
      </c>
      <c r="R1061" s="45">
        <f t="shared" si="79"/>
        <v>0</v>
      </c>
      <c r="S1061" s="45">
        <f t="shared" si="79"/>
        <v>0</v>
      </c>
      <c r="T1061" s="45">
        <f t="shared" si="79"/>
        <v>7379</v>
      </c>
    </row>
    <row r="1101" spans="3:20" ht="15.75" thickBot="1" x14ac:dyDescent="0.3"/>
    <row r="1102" spans="3:20" ht="15.75" x14ac:dyDescent="0.25">
      <c r="C1102" s="106" t="s">
        <v>90</v>
      </c>
      <c r="D1102" s="107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8"/>
    </row>
    <row r="1103" spans="3:20" ht="15.75" x14ac:dyDescent="0.25">
      <c r="C1103" s="112" t="s">
        <v>71</v>
      </c>
      <c r="D1103" s="109" t="s">
        <v>2</v>
      </c>
      <c r="E1103" s="109"/>
      <c r="F1103" s="109"/>
      <c r="G1103" s="109"/>
      <c r="H1103" s="109" t="s">
        <v>3</v>
      </c>
      <c r="I1103" s="109"/>
      <c r="J1103" s="109"/>
      <c r="K1103" s="109"/>
      <c r="L1103" s="109" t="s">
        <v>4</v>
      </c>
      <c r="M1103" s="109"/>
      <c r="N1103" s="109"/>
      <c r="O1103" s="109"/>
      <c r="P1103" s="109" t="s">
        <v>5</v>
      </c>
      <c r="Q1103" s="109"/>
      <c r="R1103" s="109"/>
      <c r="S1103" s="109"/>
      <c r="T1103" s="110" t="s">
        <v>6</v>
      </c>
    </row>
    <row r="1104" spans="3:20" ht="16.5" thickBot="1" x14ac:dyDescent="0.3">
      <c r="C1104" s="113"/>
      <c r="D1104" s="12" t="s">
        <v>7</v>
      </c>
      <c r="E1104" s="12" t="s">
        <v>8</v>
      </c>
      <c r="F1104" s="12" t="s">
        <v>9</v>
      </c>
      <c r="G1104" s="12" t="s">
        <v>10</v>
      </c>
      <c r="H1104" s="12" t="s">
        <v>11</v>
      </c>
      <c r="I1104" s="12" t="s">
        <v>12</v>
      </c>
      <c r="J1104" s="12" t="s">
        <v>13</v>
      </c>
      <c r="K1104" s="12" t="s">
        <v>14</v>
      </c>
      <c r="L1104" s="12" t="s">
        <v>15</v>
      </c>
      <c r="M1104" s="12" t="s">
        <v>16</v>
      </c>
      <c r="N1104" s="12" t="s">
        <v>17</v>
      </c>
      <c r="O1104" s="12" t="s">
        <v>18</v>
      </c>
      <c r="P1104" s="12" t="s">
        <v>19</v>
      </c>
      <c r="Q1104" s="12" t="s">
        <v>20</v>
      </c>
      <c r="R1104" s="12" t="s">
        <v>21</v>
      </c>
      <c r="S1104" s="12" t="s">
        <v>22</v>
      </c>
      <c r="T1104" s="111"/>
    </row>
    <row r="1105" spans="3:20" ht="15.75" x14ac:dyDescent="0.25">
      <c r="C1105" s="11" t="s">
        <v>24</v>
      </c>
      <c r="D1105" s="89">
        <v>204</v>
      </c>
      <c r="E1105" s="89">
        <v>123</v>
      </c>
      <c r="F1105" s="89">
        <v>158</v>
      </c>
      <c r="G1105" s="90">
        <f>+SUM(D1105:F1105)</f>
        <v>485</v>
      </c>
      <c r="H1105" s="77">
        <v>110</v>
      </c>
      <c r="I1105" s="77">
        <v>115</v>
      </c>
      <c r="J1105" s="93">
        <v>127</v>
      </c>
      <c r="K1105" s="90">
        <f>SUM(H1105:J1105)</f>
        <v>352</v>
      </c>
      <c r="L1105" s="89">
        <v>133</v>
      </c>
      <c r="M1105" s="89">
        <v>127</v>
      </c>
      <c r="N1105" s="89">
        <v>143</v>
      </c>
      <c r="O1105" s="90">
        <f>SUM(L1105:N1105)</f>
        <v>403</v>
      </c>
      <c r="P1105" s="57"/>
      <c r="Q1105" s="57"/>
      <c r="R1105" s="57"/>
      <c r="S1105" s="7"/>
      <c r="T1105" s="7">
        <f>SUM(G1105,O1105,K1105, S1105)</f>
        <v>1240</v>
      </c>
    </row>
    <row r="1106" spans="3:20" ht="15.75" x14ac:dyDescent="0.25">
      <c r="C1106" s="10" t="s">
        <v>26</v>
      </c>
      <c r="D1106" s="89">
        <v>146</v>
      </c>
      <c r="E1106" s="89">
        <v>120</v>
      </c>
      <c r="F1106" s="89">
        <v>126</v>
      </c>
      <c r="G1106" s="90">
        <f t="shared" ref="G1106:G1117" si="80">+SUM(D1106:F1106)</f>
        <v>392</v>
      </c>
      <c r="H1106" s="77">
        <v>98</v>
      </c>
      <c r="I1106" s="77">
        <v>126</v>
      </c>
      <c r="J1106" s="93">
        <v>112</v>
      </c>
      <c r="K1106" s="90">
        <f t="shared" ref="K1106:K1117" si="81">SUM(H1106:J1106)</f>
        <v>336</v>
      </c>
      <c r="L1106" s="89">
        <v>130</v>
      </c>
      <c r="M1106" s="89">
        <v>129</v>
      </c>
      <c r="N1106" s="89">
        <v>105</v>
      </c>
      <c r="O1106" s="90">
        <f t="shared" ref="O1106:O1117" si="82">SUM(L1106:N1106)</f>
        <v>364</v>
      </c>
      <c r="P1106" s="57"/>
      <c r="Q1106" s="57"/>
      <c r="R1106" s="57"/>
      <c r="S1106" s="7"/>
      <c r="T1106" s="7">
        <f t="shared" ref="T1106:T1117" si="83">SUM(G1106,O1106,K1106, S1106)</f>
        <v>1092</v>
      </c>
    </row>
    <row r="1107" spans="3:20" ht="15.75" x14ac:dyDescent="0.25">
      <c r="C1107" s="10" t="s">
        <v>28</v>
      </c>
      <c r="D1107" s="51">
        <v>0</v>
      </c>
      <c r="E1107" s="51">
        <v>1</v>
      </c>
      <c r="F1107" s="51">
        <v>2</v>
      </c>
      <c r="G1107" s="7">
        <f t="shared" si="80"/>
        <v>3</v>
      </c>
      <c r="H1107" s="57">
        <v>1</v>
      </c>
      <c r="I1107" s="51">
        <v>0</v>
      </c>
      <c r="J1107" s="61">
        <v>4</v>
      </c>
      <c r="K1107" s="7">
        <f t="shared" si="81"/>
        <v>5</v>
      </c>
      <c r="L1107" s="51">
        <v>4</v>
      </c>
      <c r="M1107" s="51">
        <v>1</v>
      </c>
      <c r="N1107" s="51">
        <v>2</v>
      </c>
      <c r="O1107" s="7">
        <f t="shared" si="82"/>
        <v>7</v>
      </c>
      <c r="P1107" s="57"/>
      <c r="Q1107" s="57"/>
      <c r="R1107" s="57"/>
      <c r="S1107" s="7"/>
      <c r="T1107" s="7">
        <f t="shared" si="83"/>
        <v>15</v>
      </c>
    </row>
    <row r="1108" spans="3:20" ht="15.75" x14ac:dyDescent="0.25">
      <c r="C1108" s="10" t="s">
        <v>59</v>
      </c>
      <c r="D1108" s="89">
        <v>9</v>
      </c>
      <c r="E1108" s="89">
        <v>2</v>
      </c>
      <c r="F1108" s="89">
        <v>3</v>
      </c>
      <c r="G1108" s="90">
        <f>+SUM(D1108:F1108)</f>
        <v>14</v>
      </c>
      <c r="H1108" s="91">
        <v>2</v>
      </c>
      <c r="I1108" s="91">
        <v>7</v>
      </c>
      <c r="J1108" s="92">
        <v>4</v>
      </c>
      <c r="K1108" s="90">
        <f>SUM(H1108:J1108)</f>
        <v>13</v>
      </c>
      <c r="L1108" s="89">
        <v>313</v>
      </c>
      <c r="M1108" s="89">
        <v>348</v>
      </c>
      <c r="N1108" s="89">
        <v>352</v>
      </c>
      <c r="O1108" s="90">
        <f t="shared" si="82"/>
        <v>1013</v>
      </c>
      <c r="P1108" s="57"/>
      <c r="Q1108" s="57"/>
      <c r="R1108" s="57"/>
      <c r="S1108" s="7"/>
      <c r="T1108" s="7">
        <f>SUM(G1108,O1108,K1108, S1108)</f>
        <v>1040</v>
      </c>
    </row>
    <row r="1109" spans="3:20" ht="15.75" x14ac:dyDescent="0.25">
      <c r="C1109" s="10" t="s">
        <v>30</v>
      </c>
      <c r="D1109" s="51">
        <v>20</v>
      </c>
      <c r="E1109" s="51">
        <v>16</v>
      </c>
      <c r="F1109" s="51">
        <v>7</v>
      </c>
      <c r="G1109" s="7">
        <f t="shared" si="80"/>
        <v>43</v>
      </c>
      <c r="H1109" s="57">
        <v>11</v>
      </c>
      <c r="I1109" s="57">
        <v>12</v>
      </c>
      <c r="J1109" s="61">
        <v>14</v>
      </c>
      <c r="K1109" s="7">
        <f t="shared" si="81"/>
        <v>37</v>
      </c>
      <c r="L1109" s="51">
        <v>16</v>
      </c>
      <c r="M1109" s="51">
        <v>19</v>
      </c>
      <c r="N1109" s="51">
        <v>25</v>
      </c>
      <c r="O1109" s="7">
        <f t="shared" si="82"/>
        <v>60</v>
      </c>
      <c r="P1109" s="57"/>
      <c r="Q1109" s="57"/>
      <c r="R1109" s="57"/>
      <c r="S1109" s="7"/>
      <c r="T1109" s="7">
        <f t="shared" si="83"/>
        <v>140</v>
      </c>
    </row>
    <row r="1110" spans="3:20" ht="15.75" x14ac:dyDescent="0.25">
      <c r="C1110" s="10" t="s">
        <v>32</v>
      </c>
      <c r="D1110" s="51">
        <v>0</v>
      </c>
      <c r="E1110" s="51">
        <v>0</v>
      </c>
      <c r="F1110" s="51">
        <v>0</v>
      </c>
      <c r="G1110" s="7">
        <f t="shared" si="80"/>
        <v>0</v>
      </c>
      <c r="H1110" s="51">
        <v>0</v>
      </c>
      <c r="I1110" s="51">
        <v>0</v>
      </c>
      <c r="J1110" s="61">
        <v>1</v>
      </c>
      <c r="K1110" s="7">
        <f t="shared" si="81"/>
        <v>1</v>
      </c>
      <c r="L1110" s="51">
        <v>0</v>
      </c>
      <c r="M1110" s="51">
        <v>1</v>
      </c>
      <c r="N1110" s="51">
        <v>0</v>
      </c>
      <c r="O1110" s="7">
        <f t="shared" si="82"/>
        <v>1</v>
      </c>
      <c r="P1110" s="57"/>
      <c r="Q1110" s="57"/>
      <c r="R1110" s="57"/>
      <c r="S1110" s="7"/>
      <c r="T1110" s="7">
        <f t="shared" si="83"/>
        <v>2</v>
      </c>
    </row>
    <row r="1111" spans="3:20" ht="15.75" x14ac:dyDescent="0.25">
      <c r="C1111" s="10" t="s">
        <v>60</v>
      </c>
      <c r="D1111" s="51">
        <v>0</v>
      </c>
      <c r="E1111" s="51">
        <v>0</v>
      </c>
      <c r="F1111" s="51">
        <v>0</v>
      </c>
      <c r="G1111" s="7">
        <f t="shared" si="80"/>
        <v>0</v>
      </c>
      <c r="H1111" s="51">
        <v>0</v>
      </c>
      <c r="I1111" s="59">
        <v>1</v>
      </c>
      <c r="J1111" s="51">
        <v>0</v>
      </c>
      <c r="K1111" s="7">
        <f t="shared" si="81"/>
        <v>1</v>
      </c>
      <c r="L1111" s="51">
        <v>3</v>
      </c>
      <c r="M1111" s="51">
        <v>0</v>
      </c>
      <c r="N1111" s="51">
        <v>1</v>
      </c>
      <c r="O1111" s="7">
        <f t="shared" si="82"/>
        <v>4</v>
      </c>
      <c r="P1111" s="57"/>
      <c r="Q1111" s="57"/>
      <c r="R1111" s="57"/>
      <c r="S1111" s="7"/>
      <c r="T1111" s="7">
        <f t="shared" si="83"/>
        <v>5</v>
      </c>
    </row>
    <row r="1112" spans="3:20" ht="15.75" x14ac:dyDescent="0.25">
      <c r="C1112" s="10" t="s">
        <v>61</v>
      </c>
      <c r="D1112" s="89">
        <v>348</v>
      </c>
      <c r="E1112" s="89">
        <v>234</v>
      </c>
      <c r="F1112" s="89">
        <v>233</v>
      </c>
      <c r="G1112" s="90">
        <f t="shared" si="80"/>
        <v>815</v>
      </c>
      <c r="H1112" s="91">
        <v>200</v>
      </c>
      <c r="I1112" s="91">
        <v>221</v>
      </c>
      <c r="J1112" s="89">
        <v>235</v>
      </c>
      <c r="K1112" s="90">
        <f t="shared" si="81"/>
        <v>656</v>
      </c>
      <c r="L1112" s="89">
        <v>241</v>
      </c>
      <c r="M1112" s="89">
        <v>253</v>
      </c>
      <c r="N1112" s="89">
        <v>256</v>
      </c>
      <c r="O1112" s="90">
        <f t="shared" si="82"/>
        <v>750</v>
      </c>
      <c r="P1112" s="57"/>
      <c r="Q1112" s="57"/>
      <c r="R1112" s="57"/>
      <c r="S1112" s="7"/>
      <c r="T1112" s="7">
        <f t="shared" si="83"/>
        <v>2221</v>
      </c>
    </row>
    <row r="1113" spans="3:20" ht="15.75" x14ac:dyDescent="0.25">
      <c r="C1113" s="10" t="s">
        <v>62</v>
      </c>
      <c r="D1113" s="89">
        <v>92</v>
      </c>
      <c r="E1113" s="89">
        <v>72</v>
      </c>
      <c r="F1113" s="89">
        <v>94</v>
      </c>
      <c r="G1113" s="90">
        <f t="shared" si="80"/>
        <v>258</v>
      </c>
      <c r="H1113" s="77">
        <v>52</v>
      </c>
      <c r="I1113" s="77">
        <v>62</v>
      </c>
      <c r="J1113" s="89">
        <v>86</v>
      </c>
      <c r="K1113" s="90">
        <f t="shared" si="81"/>
        <v>200</v>
      </c>
      <c r="L1113" s="89">
        <v>61</v>
      </c>
      <c r="M1113" s="89">
        <v>84</v>
      </c>
      <c r="N1113" s="89">
        <v>75</v>
      </c>
      <c r="O1113" s="90">
        <f t="shared" si="82"/>
        <v>220</v>
      </c>
      <c r="P1113" s="57"/>
      <c r="Q1113" s="57"/>
      <c r="R1113" s="57"/>
      <c r="S1113" s="7"/>
      <c r="T1113" s="7">
        <f t="shared" si="83"/>
        <v>678</v>
      </c>
    </row>
    <row r="1114" spans="3:20" ht="15.75" x14ac:dyDescent="0.25">
      <c r="C1114" s="10" t="s">
        <v>63</v>
      </c>
      <c r="D1114" s="51">
        <v>10</v>
      </c>
      <c r="E1114" s="51">
        <v>3</v>
      </c>
      <c r="F1114" s="51">
        <v>9</v>
      </c>
      <c r="G1114" s="7">
        <f t="shared" si="80"/>
        <v>22</v>
      </c>
      <c r="H1114" s="59">
        <v>4</v>
      </c>
      <c r="I1114" s="59">
        <v>7</v>
      </c>
      <c r="J1114" s="51">
        <v>9</v>
      </c>
      <c r="K1114" s="7">
        <f t="shared" si="81"/>
        <v>20</v>
      </c>
      <c r="L1114" s="51">
        <v>3</v>
      </c>
      <c r="M1114" s="51">
        <v>8</v>
      </c>
      <c r="N1114" s="51">
        <v>4</v>
      </c>
      <c r="O1114" s="7">
        <f t="shared" si="82"/>
        <v>15</v>
      </c>
      <c r="P1114" s="57"/>
      <c r="Q1114" s="57"/>
      <c r="R1114" s="57"/>
      <c r="S1114" s="7"/>
      <c r="T1114" s="7">
        <f t="shared" si="83"/>
        <v>57</v>
      </c>
    </row>
    <row r="1115" spans="3:20" ht="15.75" x14ac:dyDescent="0.25">
      <c r="C1115" s="10" t="s">
        <v>64</v>
      </c>
      <c r="D1115" s="51">
        <v>3</v>
      </c>
      <c r="E1115" s="51">
        <v>6</v>
      </c>
      <c r="F1115" s="51">
        <v>2</v>
      </c>
      <c r="G1115" s="7">
        <f t="shared" si="80"/>
        <v>11</v>
      </c>
      <c r="H1115" s="57">
        <v>1</v>
      </c>
      <c r="I1115" s="57">
        <v>4</v>
      </c>
      <c r="J1115" s="51">
        <v>0</v>
      </c>
      <c r="K1115" s="7">
        <f t="shared" si="81"/>
        <v>5</v>
      </c>
      <c r="L1115" s="51">
        <v>1</v>
      </c>
      <c r="M1115" s="51">
        <v>1</v>
      </c>
      <c r="N1115" s="51">
        <v>7</v>
      </c>
      <c r="O1115" s="7">
        <f t="shared" si="82"/>
        <v>9</v>
      </c>
      <c r="P1115" s="57"/>
      <c r="Q1115" s="57"/>
      <c r="R1115" s="57"/>
      <c r="S1115" s="7"/>
      <c r="T1115" s="7">
        <f t="shared" si="83"/>
        <v>25</v>
      </c>
    </row>
    <row r="1116" spans="3:20" ht="15.75" x14ac:dyDescent="0.25">
      <c r="C1116" s="10" t="s">
        <v>67</v>
      </c>
      <c r="D1116" s="51">
        <v>1</v>
      </c>
      <c r="E1116" s="51">
        <v>5</v>
      </c>
      <c r="F1116" s="51">
        <v>4</v>
      </c>
      <c r="G1116" s="7">
        <f t="shared" si="80"/>
        <v>10</v>
      </c>
      <c r="H1116" s="59">
        <v>7</v>
      </c>
      <c r="I1116" s="59">
        <v>14</v>
      </c>
      <c r="J1116" s="51">
        <v>7</v>
      </c>
      <c r="K1116" s="7">
        <f t="shared" si="81"/>
        <v>28</v>
      </c>
      <c r="L1116" s="51">
        <v>27</v>
      </c>
      <c r="M1116" s="51">
        <v>2</v>
      </c>
      <c r="N1116" s="51">
        <v>18</v>
      </c>
      <c r="O1116" s="7">
        <f t="shared" si="82"/>
        <v>47</v>
      </c>
      <c r="P1116" s="57"/>
      <c r="Q1116" s="57"/>
      <c r="R1116" s="57"/>
      <c r="S1116" s="7"/>
      <c r="T1116" s="7">
        <f t="shared" si="83"/>
        <v>85</v>
      </c>
    </row>
    <row r="1117" spans="3:20" ht="15.75" x14ac:dyDescent="0.25">
      <c r="C1117" s="10" t="s">
        <v>68</v>
      </c>
      <c r="D1117" s="51">
        <v>35</v>
      </c>
      <c r="E1117" s="51">
        <v>24</v>
      </c>
      <c r="F1117" s="51">
        <v>29</v>
      </c>
      <c r="G1117" s="7">
        <f t="shared" si="80"/>
        <v>88</v>
      </c>
      <c r="H1117" s="59">
        <v>27</v>
      </c>
      <c r="I1117" s="59">
        <v>33</v>
      </c>
      <c r="J1117" s="51">
        <v>49</v>
      </c>
      <c r="K1117" s="7">
        <f t="shared" si="81"/>
        <v>109</v>
      </c>
      <c r="L1117" s="51">
        <v>49</v>
      </c>
      <c r="M1117" s="51">
        <v>41</v>
      </c>
      <c r="N1117" s="51">
        <v>45</v>
      </c>
      <c r="O1117" s="7">
        <f t="shared" si="82"/>
        <v>135</v>
      </c>
      <c r="P1117" s="57"/>
      <c r="Q1117" s="57"/>
      <c r="R1117" s="57"/>
      <c r="S1117" s="7"/>
      <c r="T1117" s="7">
        <f t="shared" si="83"/>
        <v>332</v>
      </c>
    </row>
    <row r="1118" spans="3:20" ht="15.75" x14ac:dyDescent="0.25">
      <c r="C1118" s="13" t="s">
        <v>69</v>
      </c>
      <c r="D1118" s="45">
        <f t="shared" ref="D1118:T1118" si="84">SUM(D1105:D1117)</f>
        <v>868</v>
      </c>
      <c r="E1118" s="45">
        <f t="shared" si="84"/>
        <v>606</v>
      </c>
      <c r="F1118" s="45">
        <f t="shared" si="84"/>
        <v>667</v>
      </c>
      <c r="G1118" s="45">
        <f t="shared" si="84"/>
        <v>2141</v>
      </c>
      <c r="H1118" s="45">
        <f t="shared" si="84"/>
        <v>513</v>
      </c>
      <c r="I1118" s="45">
        <f t="shared" si="84"/>
        <v>602</v>
      </c>
      <c r="J1118" s="45">
        <f t="shared" si="84"/>
        <v>648</v>
      </c>
      <c r="K1118" s="45">
        <f t="shared" si="84"/>
        <v>1763</v>
      </c>
      <c r="L1118" s="45">
        <f t="shared" si="84"/>
        <v>981</v>
      </c>
      <c r="M1118" s="45">
        <f t="shared" si="84"/>
        <v>1014</v>
      </c>
      <c r="N1118" s="45">
        <f t="shared" si="84"/>
        <v>1033</v>
      </c>
      <c r="O1118" s="45">
        <f t="shared" si="84"/>
        <v>3028</v>
      </c>
      <c r="P1118" s="45">
        <f t="shared" si="84"/>
        <v>0</v>
      </c>
      <c r="Q1118" s="45">
        <f t="shared" si="84"/>
        <v>0</v>
      </c>
      <c r="R1118" s="45">
        <f t="shared" si="84"/>
        <v>0</v>
      </c>
      <c r="S1118" s="45">
        <f t="shared" si="84"/>
        <v>0</v>
      </c>
      <c r="T1118" s="45">
        <f t="shared" si="84"/>
        <v>6932</v>
      </c>
    </row>
    <row r="1186" spans="3:20" ht="15.75" thickBot="1" x14ac:dyDescent="0.3"/>
    <row r="1187" spans="3:20" ht="15.75" x14ac:dyDescent="0.25">
      <c r="C1187" s="114" t="s">
        <v>91</v>
      </c>
      <c r="D1187" s="115"/>
      <c r="E1187" s="115"/>
      <c r="F1187" s="115"/>
      <c r="G1187" s="115"/>
      <c r="H1187" s="115"/>
      <c r="I1187" s="115"/>
      <c r="J1187" s="115"/>
      <c r="K1187" s="115"/>
      <c r="L1187" s="115"/>
      <c r="M1187" s="115"/>
      <c r="N1187" s="115"/>
      <c r="O1187" s="115"/>
      <c r="P1187" s="115"/>
      <c r="Q1187" s="115"/>
      <c r="R1187" s="115"/>
      <c r="S1187" s="115"/>
      <c r="T1187" s="116"/>
    </row>
    <row r="1188" spans="3:20" ht="15.75" x14ac:dyDescent="0.25">
      <c r="C1188" s="112" t="s">
        <v>71</v>
      </c>
      <c r="D1188" s="109" t="s">
        <v>2</v>
      </c>
      <c r="E1188" s="109"/>
      <c r="F1188" s="109"/>
      <c r="G1188" s="109"/>
      <c r="H1188" s="109" t="s">
        <v>3</v>
      </c>
      <c r="I1188" s="109"/>
      <c r="J1188" s="109"/>
      <c r="K1188" s="109"/>
      <c r="L1188" s="109" t="s">
        <v>4</v>
      </c>
      <c r="M1188" s="109"/>
      <c r="N1188" s="109"/>
      <c r="O1188" s="109"/>
      <c r="P1188" s="109" t="s">
        <v>5</v>
      </c>
      <c r="Q1188" s="109"/>
      <c r="R1188" s="109"/>
      <c r="S1188" s="109"/>
      <c r="T1188" s="110" t="s">
        <v>6</v>
      </c>
    </row>
    <row r="1189" spans="3:20" ht="16.5" thickBot="1" x14ac:dyDescent="0.3">
      <c r="C1189" s="113"/>
      <c r="D1189" s="12" t="s">
        <v>7</v>
      </c>
      <c r="E1189" s="12" t="s">
        <v>8</v>
      </c>
      <c r="F1189" s="12" t="s">
        <v>9</v>
      </c>
      <c r="G1189" s="12" t="s">
        <v>10</v>
      </c>
      <c r="H1189" s="12" t="s">
        <v>11</v>
      </c>
      <c r="I1189" s="12" t="s">
        <v>12</v>
      </c>
      <c r="J1189" s="12" t="s">
        <v>13</v>
      </c>
      <c r="K1189" s="12" t="s">
        <v>14</v>
      </c>
      <c r="L1189" s="12" t="s">
        <v>15</v>
      </c>
      <c r="M1189" s="12" t="s">
        <v>16</v>
      </c>
      <c r="N1189" s="12" t="s">
        <v>17</v>
      </c>
      <c r="O1189" s="12" t="s">
        <v>18</v>
      </c>
      <c r="P1189" s="12" t="s">
        <v>19</v>
      </c>
      <c r="Q1189" s="12" t="s">
        <v>20</v>
      </c>
      <c r="R1189" s="12" t="s">
        <v>21</v>
      </c>
      <c r="S1189" s="12" t="s">
        <v>22</v>
      </c>
      <c r="T1189" s="111"/>
    </row>
    <row r="1190" spans="3:20" ht="15.75" x14ac:dyDescent="0.25">
      <c r="C1190" s="11" t="s">
        <v>24</v>
      </c>
      <c r="D1190" s="89">
        <v>276</v>
      </c>
      <c r="E1190" s="89">
        <v>290</v>
      </c>
      <c r="F1190" s="89">
        <v>392</v>
      </c>
      <c r="G1190" s="90">
        <f>+SUM(D1190:F1190)</f>
        <v>958</v>
      </c>
      <c r="H1190" s="77">
        <v>267</v>
      </c>
      <c r="I1190" s="77">
        <v>326</v>
      </c>
      <c r="J1190" s="89">
        <v>325</v>
      </c>
      <c r="K1190" s="90">
        <f>SUM(H1190:J1190)</f>
        <v>918</v>
      </c>
      <c r="L1190" s="89">
        <v>300</v>
      </c>
      <c r="M1190" s="89">
        <v>323</v>
      </c>
      <c r="N1190" s="89">
        <v>292</v>
      </c>
      <c r="O1190" s="90">
        <f>SUM(L1190:N1190)</f>
        <v>915</v>
      </c>
      <c r="P1190" s="57"/>
      <c r="Q1190" s="57"/>
      <c r="R1190" s="57"/>
      <c r="S1190" s="7"/>
      <c r="T1190" s="7">
        <f>SUM(G1190,O1190,K1190, S1190)</f>
        <v>2791</v>
      </c>
    </row>
    <row r="1191" spans="3:20" ht="15.75" x14ac:dyDescent="0.25">
      <c r="C1191" s="10" t="s">
        <v>26</v>
      </c>
      <c r="D1191" s="89">
        <v>241</v>
      </c>
      <c r="E1191" s="89">
        <v>278</v>
      </c>
      <c r="F1191" s="89">
        <v>288</v>
      </c>
      <c r="G1191" s="90">
        <f t="shared" ref="G1191:G1202" si="85">+SUM(D1191:F1191)</f>
        <v>807</v>
      </c>
      <c r="H1191" s="77">
        <v>204</v>
      </c>
      <c r="I1191" s="77">
        <v>294</v>
      </c>
      <c r="J1191" s="89">
        <v>365</v>
      </c>
      <c r="K1191" s="90">
        <f t="shared" ref="K1191:K1202" si="86">SUM(H1191:J1191)</f>
        <v>863</v>
      </c>
      <c r="L1191" s="89">
        <v>276</v>
      </c>
      <c r="M1191" s="89">
        <v>257</v>
      </c>
      <c r="N1191" s="89">
        <v>277</v>
      </c>
      <c r="O1191" s="90">
        <f t="shared" ref="O1191:O1202" si="87">SUM(L1191:N1191)</f>
        <v>810</v>
      </c>
      <c r="P1191" s="57"/>
      <c r="Q1191" s="57"/>
      <c r="R1191" s="57"/>
      <c r="S1191" s="7"/>
      <c r="T1191" s="7">
        <f t="shared" ref="T1191:T1202" si="88">SUM(G1191,O1191,K1191, S1191)</f>
        <v>2480</v>
      </c>
    </row>
    <row r="1192" spans="3:20" ht="15.75" x14ac:dyDescent="0.25">
      <c r="C1192" s="10" t="s">
        <v>28</v>
      </c>
      <c r="D1192" s="89">
        <v>3</v>
      </c>
      <c r="E1192" s="89">
        <v>5</v>
      </c>
      <c r="F1192" s="89">
        <v>5</v>
      </c>
      <c r="G1192" s="90">
        <f t="shared" si="85"/>
        <v>13</v>
      </c>
      <c r="H1192" s="77">
        <v>5</v>
      </c>
      <c r="I1192" s="77">
        <v>5</v>
      </c>
      <c r="J1192" s="89">
        <v>3</v>
      </c>
      <c r="K1192" s="90">
        <f t="shared" si="86"/>
        <v>13</v>
      </c>
      <c r="L1192" s="89">
        <v>8</v>
      </c>
      <c r="M1192" s="89">
        <v>2</v>
      </c>
      <c r="N1192" s="89">
        <v>13</v>
      </c>
      <c r="O1192" s="90">
        <f t="shared" si="87"/>
        <v>23</v>
      </c>
      <c r="P1192" s="57"/>
      <c r="Q1192" s="57"/>
      <c r="R1192" s="57"/>
      <c r="S1192" s="7"/>
      <c r="T1192" s="7">
        <f t="shared" si="88"/>
        <v>49</v>
      </c>
    </row>
    <row r="1193" spans="3:20" ht="15.75" x14ac:dyDescent="0.25">
      <c r="C1193" s="10" t="s">
        <v>59</v>
      </c>
      <c r="D1193" s="89">
        <v>7</v>
      </c>
      <c r="E1193" s="89">
        <v>13</v>
      </c>
      <c r="F1193" s="89">
        <v>9</v>
      </c>
      <c r="G1193" s="90">
        <f>+SUM(D1193:F1193)</f>
        <v>29</v>
      </c>
      <c r="H1193" s="91">
        <v>4</v>
      </c>
      <c r="I1193" s="91">
        <v>8</v>
      </c>
      <c r="J1193" s="91">
        <v>9</v>
      </c>
      <c r="K1193" s="90">
        <f>SUM(H1193:J1193)</f>
        <v>21</v>
      </c>
      <c r="L1193" s="89">
        <v>464</v>
      </c>
      <c r="M1193" s="89">
        <v>406</v>
      </c>
      <c r="N1193" s="89">
        <v>447</v>
      </c>
      <c r="O1193" s="90">
        <f t="shared" si="87"/>
        <v>1317</v>
      </c>
      <c r="P1193" s="57"/>
      <c r="Q1193" s="57"/>
      <c r="R1193" s="57"/>
      <c r="S1193" s="7"/>
      <c r="T1193" s="7">
        <f>SUM(G1193,O1193,K1193, S1193)</f>
        <v>1367</v>
      </c>
    </row>
    <row r="1194" spans="3:20" ht="15.75" x14ac:dyDescent="0.25">
      <c r="C1194" s="10" t="s">
        <v>30</v>
      </c>
      <c r="D1194" s="89">
        <v>25</v>
      </c>
      <c r="E1194" s="89">
        <v>13</v>
      </c>
      <c r="F1194" s="89">
        <v>23</v>
      </c>
      <c r="G1194" s="90">
        <f t="shared" si="85"/>
        <v>61</v>
      </c>
      <c r="H1194" s="77">
        <v>19</v>
      </c>
      <c r="I1194" s="77">
        <v>25</v>
      </c>
      <c r="J1194" s="89">
        <v>23</v>
      </c>
      <c r="K1194" s="90">
        <f t="shared" si="86"/>
        <v>67</v>
      </c>
      <c r="L1194" s="89">
        <v>18</v>
      </c>
      <c r="M1194" s="89">
        <v>26</v>
      </c>
      <c r="N1194" s="89">
        <v>25</v>
      </c>
      <c r="O1194" s="90">
        <f t="shared" si="87"/>
        <v>69</v>
      </c>
      <c r="P1194" s="57"/>
      <c r="Q1194" s="57"/>
      <c r="R1194" s="57"/>
      <c r="S1194" s="7"/>
      <c r="T1194" s="7">
        <f t="shared" si="88"/>
        <v>197</v>
      </c>
    </row>
    <row r="1195" spans="3:20" ht="15.75" x14ac:dyDescent="0.25">
      <c r="C1195" s="10" t="s">
        <v>32</v>
      </c>
      <c r="D1195" s="89">
        <v>1</v>
      </c>
      <c r="E1195" s="89">
        <v>2</v>
      </c>
      <c r="F1195" s="89">
        <v>1</v>
      </c>
      <c r="G1195" s="90">
        <f t="shared" si="85"/>
        <v>4</v>
      </c>
      <c r="H1195" s="89">
        <v>0</v>
      </c>
      <c r="I1195" s="77">
        <v>2</v>
      </c>
      <c r="J1195" s="89">
        <v>1</v>
      </c>
      <c r="K1195" s="90">
        <f t="shared" si="86"/>
        <v>3</v>
      </c>
      <c r="L1195" s="89">
        <v>0</v>
      </c>
      <c r="M1195" s="89">
        <v>0</v>
      </c>
      <c r="N1195" s="89">
        <v>0</v>
      </c>
      <c r="O1195" s="90">
        <f t="shared" si="87"/>
        <v>0</v>
      </c>
      <c r="P1195" s="57"/>
      <c r="Q1195" s="57"/>
      <c r="R1195" s="57"/>
      <c r="S1195" s="7"/>
      <c r="T1195" s="7">
        <f t="shared" si="88"/>
        <v>7</v>
      </c>
    </row>
    <row r="1196" spans="3:20" ht="15.75" x14ac:dyDescent="0.25">
      <c r="C1196" s="10" t="s">
        <v>60</v>
      </c>
      <c r="D1196" s="89">
        <v>0</v>
      </c>
      <c r="E1196" s="89">
        <v>1</v>
      </c>
      <c r="F1196" s="89">
        <v>1</v>
      </c>
      <c r="G1196" s="90">
        <f>+SUM(D1196:F1196)</f>
        <v>2</v>
      </c>
      <c r="H1196" s="91">
        <v>2</v>
      </c>
      <c r="I1196" s="91">
        <v>1</v>
      </c>
      <c r="J1196" s="91">
        <v>1</v>
      </c>
      <c r="K1196" s="90">
        <f t="shared" si="86"/>
        <v>4</v>
      </c>
      <c r="L1196" s="89">
        <v>4</v>
      </c>
      <c r="M1196" s="89">
        <v>0</v>
      </c>
      <c r="N1196" s="89">
        <v>1</v>
      </c>
      <c r="O1196" s="90">
        <f t="shared" si="87"/>
        <v>5</v>
      </c>
      <c r="P1196" s="57"/>
      <c r="Q1196" s="57"/>
      <c r="R1196" s="57"/>
      <c r="S1196" s="7"/>
      <c r="T1196" s="7">
        <f t="shared" si="88"/>
        <v>11</v>
      </c>
    </row>
    <row r="1197" spans="3:20" ht="15.75" x14ac:dyDescent="0.25">
      <c r="C1197" s="10" t="s">
        <v>61</v>
      </c>
      <c r="D1197" s="89">
        <v>392</v>
      </c>
      <c r="E1197" s="89">
        <v>389</v>
      </c>
      <c r="F1197" s="89">
        <v>401</v>
      </c>
      <c r="G1197" s="90">
        <f t="shared" si="85"/>
        <v>1182</v>
      </c>
      <c r="H1197" s="91">
        <v>342</v>
      </c>
      <c r="I1197" s="91">
        <v>356</v>
      </c>
      <c r="J1197" s="91">
        <v>363</v>
      </c>
      <c r="K1197" s="90">
        <f t="shared" si="86"/>
        <v>1061</v>
      </c>
      <c r="L1197" s="89">
        <v>376</v>
      </c>
      <c r="M1197" s="89">
        <v>327</v>
      </c>
      <c r="N1197" s="89">
        <v>364</v>
      </c>
      <c r="O1197" s="90">
        <f t="shared" si="87"/>
        <v>1067</v>
      </c>
      <c r="P1197" s="57"/>
      <c r="Q1197" s="57"/>
      <c r="R1197" s="57"/>
      <c r="S1197" s="7"/>
      <c r="T1197" s="7">
        <f t="shared" si="88"/>
        <v>3310</v>
      </c>
    </row>
    <row r="1198" spans="3:20" ht="15.75" x14ac:dyDescent="0.25">
      <c r="C1198" s="10" t="s">
        <v>62</v>
      </c>
      <c r="D1198" s="89">
        <v>76</v>
      </c>
      <c r="E1198" s="89">
        <v>82</v>
      </c>
      <c r="F1198" s="89">
        <v>80</v>
      </c>
      <c r="G1198" s="90">
        <f t="shared" si="85"/>
        <v>238</v>
      </c>
      <c r="H1198" s="77">
        <v>55</v>
      </c>
      <c r="I1198" s="77">
        <v>71</v>
      </c>
      <c r="J1198" s="77">
        <v>71</v>
      </c>
      <c r="K1198" s="90">
        <f t="shared" si="86"/>
        <v>197</v>
      </c>
      <c r="L1198" s="89">
        <v>65</v>
      </c>
      <c r="M1198" s="89">
        <v>65</v>
      </c>
      <c r="N1198" s="89">
        <v>68</v>
      </c>
      <c r="O1198" s="90">
        <f t="shared" si="87"/>
        <v>198</v>
      </c>
      <c r="P1198" s="57"/>
      <c r="Q1198" s="57"/>
      <c r="R1198" s="57"/>
      <c r="S1198" s="7"/>
      <c r="T1198" s="7">
        <f t="shared" si="88"/>
        <v>633</v>
      </c>
    </row>
    <row r="1199" spans="3:20" ht="15.75" x14ac:dyDescent="0.25">
      <c r="C1199" s="10" t="s">
        <v>63</v>
      </c>
      <c r="D1199" s="89">
        <v>8</v>
      </c>
      <c r="E1199" s="89">
        <v>6</v>
      </c>
      <c r="F1199" s="89">
        <v>10</v>
      </c>
      <c r="G1199" s="90">
        <f t="shared" si="85"/>
        <v>24</v>
      </c>
      <c r="H1199" s="91">
        <v>4</v>
      </c>
      <c r="I1199" s="91">
        <v>4</v>
      </c>
      <c r="J1199" s="91">
        <v>7</v>
      </c>
      <c r="K1199" s="90">
        <f t="shared" si="86"/>
        <v>15</v>
      </c>
      <c r="L1199" s="89">
        <v>8</v>
      </c>
      <c r="M1199" s="89">
        <v>9</v>
      </c>
      <c r="N1199" s="89">
        <v>11</v>
      </c>
      <c r="O1199" s="90">
        <f t="shared" si="87"/>
        <v>28</v>
      </c>
      <c r="P1199" s="57"/>
      <c r="Q1199" s="57"/>
      <c r="R1199" s="57"/>
      <c r="S1199" s="7"/>
      <c r="T1199" s="7">
        <f t="shared" si="88"/>
        <v>67</v>
      </c>
    </row>
    <row r="1200" spans="3:20" ht="15.75" x14ac:dyDescent="0.25">
      <c r="C1200" s="10" t="s">
        <v>64</v>
      </c>
      <c r="D1200" s="89">
        <v>0</v>
      </c>
      <c r="E1200" s="89">
        <v>3</v>
      </c>
      <c r="F1200" s="89">
        <v>1</v>
      </c>
      <c r="G1200" s="90">
        <f t="shared" si="85"/>
        <v>4</v>
      </c>
      <c r="H1200" s="77">
        <v>4</v>
      </c>
      <c r="I1200" s="77">
        <v>3</v>
      </c>
      <c r="J1200" s="77">
        <v>3</v>
      </c>
      <c r="K1200" s="90">
        <f t="shared" si="86"/>
        <v>10</v>
      </c>
      <c r="L1200" s="89">
        <v>3</v>
      </c>
      <c r="M1200" s="89">
        <v>1</v>
      </c>
      <c r="N1200" s="89">
        <v>0</v>
      </c>
      <c r="O1200" s="90">
        <f t="shared" si="87"/>
        <v>4</v>
      </c>
      <c r="P1200" s="57"/>
      <c r="Q1200" s="57"/>
      <c r="R1200" s="57"/>
      <c r="S1200" s="7"/>
      <c r="T1200" s="7">
        <f t="shared" si="88"/>
        <v>18</v>
      </c>
    </row>
    <row r="1201" spans="3:20" ht="15.75" x14ac:dyDescent="0.25">
      <c r="C1201" s="10" t="s">
        <v>67</v>
      </c>
      <c r="D1201" s="89">
        <v>32</v>
      </c>
      <c r="E1201" s="89">
        <v>2</v>
      </c>
      <c r="F1201" s="89">
        <v>10</v>
      </c>
      <c r="G1201" s="90">
        <f t="shared" si="85"/>
        <v>44</v>
      </c>
      <c r="H1201" s="89">
        <v>0</v>
      </c>
      <c r="I1201" s="91">
        <v>11</v>
      </c>
      <c r="J1201" s="91">
        <v>7</v>
      </c>
      <c r="K1201" s="90">
        <f t="shared" si="86"/>
        <v>18</v>
      </c>
      <c r="L1201" s="89">
        <v>3</v>
      </c>
      <c r="M1201" s="89">
        <v>10</v>
      </c>
      <c r="N1201" s="89">
        <v>3</v>
      </c>
      <c r="O1201" s="90">
        <f t="shared" si="87"/>
        <v>16</v>
      </c>
      <c r="P1201" s="57"/>
      <c r="Q1201" s="57"/>
      <c r="R1201" s="57"/>
      <c r="S1201" s="7"/>
      <c r="T1201" s="7">
        <f t="shared" si="88"/>
        <v>78</v>
      </c>
    </row>
    <row r="1202" spans="3:20" ht="15.75" x14ac:dyDescent="0.25">
      <c r="C1202" s="10" t="s">
        <v>68</v>
      </c>
      <c r="D1202" s="89">
        <v>0</v>
      </c>
      <c r="E1202" s="89">
        <v>32</v>
      </c>
      <c r="F1202" s="89">
        <v>50</v>
      </c>
      <c r="G1202" s="90">
        <f t="shared" si="85"/>
        <v>82</v>
      </c>
      <c r="H1202" s="91">
        <v>52</v>
      </c>
      <c r="I1202" s="91">
        <v>98</v>
      </c>
      <c r="J1202" s="91">
        <v>70</v>
      </c>
      <c r="K1202" s="90">
        <f t="shared" si="86"/>
        <v>220</v>
      </c>
      <c r="L1202" s="89">
        <v>77</v>
      </c>
      <c r="M1202" s="89">
        <v>98</v>
      </c>
      <c r="N1202" s="89">
        <v>58</v>
      </c>
      <c r="O1202" s="90">
        <f t="shared" si="87"/>
        <v>233</v>
      </c>
      <c r="P1202" s="57"/>
      <c r="Q1202" s="57"/>
      <c r="R1202" s="57"/>
      <c r="S1202" s="7"/>
      <c r="T1202" s="7">
        <f t="shared" si="88"/>
        <v>535</v>
      </c>
    </row>
    <row r="1203" spans="3:20" ht="15.75" x14ac:dyDescent="0.25">
      <c r="C1203" s="14" t="s">
        <v>69</v>
      </c>
      <c r="D1203" s="45">
        <f t="shared" ref="D1203:T1203" si="89">SUM(D1190:D1202)</f>
        <v>1061</v>
      </c>
      <c r="E1203" s="45">
        <f t="shared" si="89"/>
        <v>1116</v>
      </c>
      <c r="F1203" s="45">
        <f t="shared" si="89"/>
        <v>1271</v>
      </c>
      <c r="G1203" s="45">
        <f t="shared" si="89"/>
        <v>3448</v>
      </c>
      <c r="H1203" s="45">
        <f t="shared" si="89"/>
        <v>958</v>
      </c>
      <c r="I1203" s="45">
        <f t="shared" si="89"/>
        <v>1204</v>
      </c>
      <c r="J1203" s="45">
        <f t="shared" si="89"/>
        <v>1248</v>
      </c>
      <c r="K1203" s="45">
        <f t="shared" si="89"/>
        <v>3410</v>
      </c>
      <c r="L1203" s="45">
        <f t="shared" si="89"/>
        <v>1602</v>
      </c>
      <c r="M1203" s="45">
        <f t="shared" si="89"/>
        <v>1524</v>
      </c>
      <c r="N1203" s="45">
        <f t="shared" si="89"/>
        <v>1559</v>
      </c>
      <c r="O1203" s="45">
        <f t="shared" si="89"/>
        <v>4685</v>
      </c>
      <c r="P1203" s="45">
        <f t="shared" si="89"/>
        <v>0</v>
      </c>
      <c r="Q1203" s="45">
        <f t="shared" si="89"/>
        <v>0</v>
      </c>
      <c r="R1203" s="45">
        <f t="shared" si="89"/>
        <v>0</v>
      </c>
      <c r="S1203" s="45">
        <f t="shared" si="89"/>
        <v>0</v>
      </c>
      <c r="T1203" s="45">
        <f t="shared" si="89"/>
        <v>11543</v>
      </c>
    </row>
    <row r="1249" spans="3:20" ht="15.75" thickBot="1" x14ac:dyDescent="0.3"/>
    <row r="1250" spans="3:20" ht="15.75" x14ac:dyDescent="0.25">
      <c r="C1250" s="114" t="s">
        <v>92</v>
      </c>
      <c r="D1250" s="115"/>
      <c r="E1250" s="115"/>
      <c r="F1250" s="115"/>
      <c r="G1250" s="115"/>
      <c r="H1250" s="115"/>
      <c r="I1250" s="115"/>
      <c r="J1250" s="115"/>
      <c r="K1250" s="115"/>
      <c r="L1250" s="115"/>
      <c r="M1250" s="115"/>
      <c r="N1250" s="115"/>
      <c r="O1250" s="115"/>
      <c r="P1250" s="115"/>
      <c r="Q1250" s="115"/>
      <c r="R1250" s="115"/>
      <c r="S1250" s="115"/>
      <c r="T1250" s="116"/>
    </row>
    <row r="1251" spans="3:20" ht="15.75" x14ac:dyDescent="0.25">
      <c r="C1251" s="112" t="s">
        <v>71</v>
      </c>
      <c r="D1251" s="109" t="s">
        <v>2</v>
      </c>
      <c r="E1251" s="109"/>
      <c r="F1251" s="109"/>
      <c r="G1251" s="109"/>
      <c r="H1251" s="109" t="s">
        <v>3</v>
      </c>
      <c r="I1251" s="109"/>
      <c r="J1251" s="109"/>
      <c r="K1251" s="109"/>
      <c r="L1251" s="109" t="s">
        <v>4</v>
      </c>
      <c r="M1251" s="109"/>
      <c r="N1251" s="109"/>
      <c r="O1251" s="109"/>
      <c r="P1251" s="109" t="s">
        <v>5</v>
      </c>
      <c r="Q1251" s="109"/>
      <c r="R1251" s="109"/>
      <c r="S1251" s="109"/>
      <c r="T1251" s="110" t="s">
        <v>6</v>
      </c>
    </row>
    <row r="1252" spans="3:20" ht="16.5" thickBot="1" x14ac:dyDescent="0.3">
      <c r="C1252" s="113"/>
      <c r="D1252" s="12" t="s">
        <v>7</v>
      </c>
      <c r="E1252" s="12" t="s">
        <v>8</v>
      </c>
      <c r="F1252" s="12" t="s">
        <v>9</v>
      </c>
      <c r="G1252" s="12" t="s">
        <v>10</v>
      </c>
      <c r="H1252" s="12" t="s">
        <v>11</v>
      </c>
      <c r="I1252" s="12" t="s">
        <v>12</v>
      </c>
      <c r="J1252" s="12" t="s">
        <v>13</v>
      </c>
      <c r="K1252" s="12" t="s">
        <v>14</v>
      </c>
      <c r="L1252" s="12" t="s">
        <v>15</v>
      </c>
      <c r="M1252" s="12" t="s">
        <v>16</v>
      </c>
      <c r="N1252" s="12" t="s">
        <v>17</v>
      </c>
      <c r="O1252" s="12" t="s">
        <v>18</v>
      </c>
      <c r="P1252" s="12" t="s">
        <v>19</v>
      </c>
      <c r="Q1252" s="12" t="s">
        <v>20</v>
      </c>
      <c r="R1252" s="12" t="s">
        <v>21</v>
      </c>
      <c r="S1252" s="12" t="s">
        <v>22</v>
      </c>
      <c r="T1252" s="111"/>
    </row>
    <row r="1253" spans="3:20" ht="15.75" x14ac:dyDescent="0.25">
      <c r="C1253" s="11" t="s">
        <v>93</v>
      </c>
      <c r="D1253" s="89">
        <v>682</v>
      </c>
      <c r="E1253" s="89">
        <v>600</v>
      </c>
      <c r="F1253" s="89">
        <v>737</v>
      </c>
      <c r="G1253" s="90">
        <f>+SUM(D1253:F1253)</f>
        <v>2019</v>
      </c>
      <c r="H1253" s="77">
        <v>505</v>
      </c>
      <c r="I1253" s="77">
        <v>537</v>
      </c>
      <c r="J1253" s="77">
        <v>422</v>
      </c>
      <c r="K1253" s="90">
        <f>SUM(H1253:J1253)</f>
        <v>1464</v>
      </c>
      <c r="L1253" s="89">
        <v>473</v>
      </c>
      <c r="M1253" s="89">
        <v>421</v>
      </c>
      <c r="N1253" s="89">
        <v>513</v>
      </c>
      <c r="O1253" s="90">
        <f>SUM(L1253:N1253)</f>
        <v>1407</v>
      </c>
      <c r="P1253" s="57"/>
      <c r="Q1253" s="57"/>
      <c r="R1253" s="57"/>
      <c r="S1253" s="7"/>
      <c r="T1253" s="7">
        <f>SUM(G1253,O1253,K1253, S1253)</f>
        <v>4890</v>
      </c>
    </row>
    <row r="1254" spans="3:20" ht="15.75" x14ac:dyDescent="0.25">
      <c r="C1254" s="10" t="s">
        <v>26</v>
      </c>
      <c r="D1254" s="89">
        <v>541</v>
      </c>
      <c r="E1254" s="89">
        <v>586</v>
      </c>
      <c r="F1254" s="89">
        <v>597</v>
      </c>
      <c r="G1254" s="90">
        <f t="shared" ref="G1254:G1265" si="90">+SUM(D1254:F1254)</f>
        <v>1724</v>
      </c>
      <c r="H1254" s="77">
        <v>498</v>
      </c>
      <c r="I1254" s="77">
        <v>516</v>
      </c>
      <c r="J1254" s="77">
        <v>366</v>
      </c>
      <c r="K1254" s="90">
        <f t="shared" ref="K1254:K1265" si="91">SUM(H1254:J1254)</f>
        <v>1380</v>
      </c>
      <c r="L1254" s="89">
        <v>395</v>
      </c>
      <c r="M1254" s="89">
        <v>397</v>
      </c>
      <c r="N1254" s="89">
        <v>377</v>
      </c>
      <c r="O1254" s="90">
        <f t="shared" ref="O1254:O1265" si="92">SUM(L1254:N1254)</f>
        <v>1169</v>
      </c>
      <c r="P1254" s="57"/>
      <c r="Q1254" s="57"/>
      <c r="R1254" s="57"/>
      <c r="S1254" s="7"/>
      <c r="T1254" s="7">
        <f t="shared" ref="T1254:T1265" si="93">SUM(G1254,O1254,K1254, S1254)</f>
        <v>4273</v>
      </c>
    </row>
    <row r="1255" spans="3:20" ht="15.75" x14ac:dyDescent="0.25">
      <c r="C1255" s="10" t="s">
        <v>28</v>
      </c>
      <c r="D1255" s="51">
        <v>0</v>
      </c>
      <c r="E1255" s="51">
        <v>0</v>
      </c>
      <c r="F1255" s="51">
        <v>0</v>
      </c>
      <c r="G1255" s="7">
        <f t="shared" si="90"/>
        <v>0</v>
      </c>
      <c r="H1255" s="51">
        <v>0</v>
      </c>
      <c r="I1255" s="51">
        <v>0</v>
      </c>
      <c r="J1255" s="51">
        <v>0</v>
      </c>
      <c r="K1255" s="7">
        <f t="shared" si="91"/>
        <v>0</v>
      </c>
      <c r="L1255" s="51">
        <v>0</v>
      </c>
      <c r="M1255" s="51">
        <v>0</v>
      </c>
      <c r="N1255" s="51">
        <v>0</v>
      </c>
      <c r="O1255" s="7">
        <f t="shared" si="92"/>
        <v>0</v>
      </c>
      <c r="P1255" s="57"/>
      <c r="Q1255" s="57"/>
      <c r="R1255" s="57"/>
      <c r="S1255" s="7"/>
      <c r="T1255" s="7">
        <f t="shared" si="93"/>
        <v>0</v>
      </c>
    </row>
    <row r="1256" spans="3:20" ht="15.75" x14ac:dyDescent="0.25">
      <c r="C1256" s="10" t="s">
        <v>59</v>
      </c>
      <c r="D1256" s="89">
        <v>7</v>
      </c>
      <c r="E1256" s="89">
        <v>15</v>
      </c>
      <c r="F1256" s="89">
        <v>12</v>
      </c>
      <c r="G1256" s="90">
        <f>+SUM(D1256:F1256)</f>
        <v>34</v>
      </c>
      <c r="H1256" s="91">
        <v>12</v>
      </c>
      <c r="I1256" s="91">
        <v>21</v>
      </c>
      <c r="J1256" s="91">
        <v>8</v>
      </c>
      <c r="K1256" s="90">
        <f>SUM(H1256:J1256)</f>
        <v>41</v>
      </c>
      <c r="L1256" s="89">
        <v>949</v>
      </c>
      <c r="M1256" s="89">
        <v>1011</v>
      </c>
      <c r="N1256" s="89">
        <v>1014</v>
      </c>
      <c r="O1256" s="90">
        <f t="shared" si="92"/>
        <v>2974</v>
      </c>
      <c r="P1256" s="57"/>
      <c r="Q1256" s="57"/>
      <c r="R1256" s="57"/>
      <c r="S1256" s="7"/>
      <c r="T1256" s="7">
        <f>SUM(G1256,O1256,K1256, S1256)</f>
        <v>3049</v>
      </c>
    </row>
    <row r="1257" spans="3:20" ht="15.75" x14ac:dyDescent="0.25">
      <c r="C1257" s="10" t="s">
        <v>30</v>
      </c>
      <c r="D1257" s="51">
        <v>54</v>
      </c>
      <c r="E1257" s="51">
        <v>37</v>
      </c>
      <c r="F1257" s="51">
        <v>47</v>
      </c>
      <c r="G1257" s="7">
        <f t="shared" si="90"/>
        <v>138</v>
      </c>
      <c r="H1257" s="57">
        <v>36</v>
      </c>
      <c r="I1257" s="57">
        <v>56</v>
      </c>
      <c r="J1257" s="57">
        <v>39</v>
      </c>
      <c r="K1257" s="7">
        <f t="shared" si="91"/>
        <v>131</v>
      </c>
      <c r="L1257" s="51">
        <v>35</v>
      </c>
      <c r="M1257" s="51">
        <v>47</v>
      </c>
      <c r="N1257" s="51">
        <v>40</v>
      </c>
      <c r="O1257" s="7">
        <f t="shared" si="92"/>
        <v>122</v>
      </c>
      <c r="P1257" s="57"/>
      <c r="Q1257" s="57"/>
      <c r="R1257" s="57"/>
      <c r="S1257" s="7"/>
      <c r="T1257" s="7">
        <f t="shared" si="93"/>
        <v>391</v>
      </c>
    </row>
    <row r="1258" spans="3:20" ht="15.75" x14ac:dyDescent="0.25">
      <c r="C1258" s="10" t="s">
        <v>32</v>
      </c>
      <c r="D1258" s="51">
        <v>5</v>
      </c>
      <c r="E1258" s="51">
        <v>6</v>
      </c>
      <c r="F1258" s="51">
        <v>3</v>
      </c>
      <c r="G1258" s="7">
        <f t="shared" si="90"/>
        <v>14</v>
      </c>
      <c r="H1258" s="57">
        <v>1</v>
      </c>
      <c r="I1258" s="57">
        <v>5</v>
      </c>
      <c r="J1258" s="57">
        <v>1</v>
      </c>
      <c r="K1258" s="7">
        <f t="shared" si="91"/>
        <v>7</v>
      </c>
      <c r="L1258" s="51">
        <v>1</v>
      </c>
      <c r="M1258" s="51">
        <v>1</v>
      </c>
      <c r="N1258" s="51">
        <v>0</v>
      </c>
      <c r="O1258" s="7">
        <f t="shared" si="92"/>
        <v>2</v>
      </c>
      <c r="P1258" s="57"/>
      <c r="Q1258" s="57"/>
      <c r="R1258" s="57"/>
      <c r="S1258" s="7"/>
      <c r="T1258" s="7">
        <f t="shared" si="93"/>
        <v>23</v>
      </c>
    </row>
    <row r="1259" spans="3:20" ht="15.75" x14ac:dyDescent="0.25">
      <c r="C1259" s="10" t="s">
        <v>60</v>
      </c>
      <c r="D1259" s="51">
        <v>0</v>
      </c>
      <c r="E1259" s="51">
        <v>0</v>
      </c>
      <c r="F1259" s="51">
        <v>0</v>
      </c>
      <c r="G1259" s="7">
        <f t="shared" si="90"/>
        <v>0</v>
      </c>
      <c r="H1259" s="51">
        <v>0</v>
      </c>
      <c r="I1259" s="51">
        <v>0</v>
      </c>
      <c r="J1259" s="51">
        <v>0</v>
      </c>
      <c r="K1259" s="7">
        <f t="shared" si="91"/>
        <v>0</v>
      </c>
      <c r="L1259" s="51">
        <v>0</v>
      </c>
      <c r="M1259" s="51">
        <v>0</v>
      </c>
      <c r="N1259" s="51">
        <v>0</v>
      </c>
      <c r="O1259" s="7">
        <f t="shared" si="92"/>
        <v>0</v>
      </c>
      <c r="P1259" s="57"/>
      <c r="Q1259" s="57"/>
      <c r="R1259" s="57"/>
      <c r="S1259" s="7"/>
      <c r="T1259" s="7">
        <f t="shared" si="93"/>
        <v>0</v>
      </c>
    </row>
    <row r="1260" spans="3:20" ht="15.75" x14ac:dyDescent="0.25">
      <c r="C1260" s="10" t="s">
        <v>61</v>
      </c>
      <c r="D1260" s="89">
        <v>1104</v>
      </c>
      <c r="E1260" s="89">
        <v>910</v>
      </c>
      <c r="F1260" s="89">
        <v>1033</v>
      </c>
      <c r="G1260" s="90">
        <f t="shared" si="90"/>
        <v>3047</v>
      </c>
      <c r="H1260" s="91">
        <v>798</v>
      </c>
      <c r="I1260" s="91">
        <v>820</v>
      </c>
      <c r="J1260" s="91">
        <v>740</v>
      </c>
      <c r="K1260" s="90">
        <f t="shared" si="91"/>
        <v>2358</v>
      </c>
      <c r="L1260" s="89">
        <v>764</v>
      </c>
      <c r="M1260" s="89">
        <v>855</v>
      </c>
      <c r="N1260" s="89">
        <v>845</v>
      </c>
      <c r="O1260" s="90">
        <f t="shared" si="92"/>
        <v>2464</v>
      </c>
      <c r="P1260" s="57"/>
      <c r="Q1260" s="57"/>
      <c r="R1260" s="57"/>
      <c r="S1260" s="7"/>
      <c r="T1260" s="7">
        <f t="shared" si="93"/>
        <v>7869</v>
      </c>
    </row>
    <row r="1261" spans="3:20" ht="15.75" x14ac:dyDescent="0.25">
      <c r="C1261" s="10" t="s">
        <v>62</v>
      </c>
      <c r="D1261" s="51">
        <v>213</v>
      </c>
      <c r="E1261" s="51">
        <v>167</v>
      </c>
      <c r="F1261" s="51">
        <v>218</v>
      </c>
      <c r="G1261" s="7">
        <f t="shared" si="90"/>
        <v>598</v>
      </c>
      <c r="H1261" s="57">
        <v>137</v>
      </c>
      <c r="I1261" s="57">
        <v>157</v>
      </c>
      <c r="J1261" s="57">
        <v>112</v>
      </c>
      <c r="K1261" s="7">
        <f t="shared" si="91"/>
        <v>406</v>
      </c>
      <c r="L1261" s="51">
        <v>160</v>
      </c>
      <c r="M1261" s="51">
        <v>129</v>
      </c>
      <c r="N1261" s="51">
        <v>133</v>
      </c>
      <c r="O1261" s="7">
        <f t="shared" si="92"/>
        <v>422</v>
      </c>
      <c r="P1261" s="57"/>
      <c r="Q1261" s="57"/>
      <c r="R1261" s="57"/>
      <c r="S1261" s="7"/>
      <c r="T1261" s="7">
        <f t="shared" si="93"/>
        <v>1426</v>
      </c>
    </row>
    <row r="1262" spans="3:20" ht="15.75" x14ac:dyDescent="0.25">
      <c r="C1262" s="10" t="s">
        <v>63</v>
      </c>
      <c r="D1262" s="51">
        <v>30</v>
      </c>
      <c r="E1262" s="51">
        <v>23</v>
      </c>
      <c r="F1262" s="51">
        <v>18</v>
      </c>
      <c r="G1262" s="7">
        <f>+SUM(D1262:F1262)</f>
        <v>71</v>
      </c>
      <c r="H1262" s="59">
        <v>14</v>
      </c>
      <c r="I1262" s="59">
        <v>21</v>
      </c>
      <c r="J1262" s="59">
        <v>9</v>
      </c>
      <c r="K1262" s="7">
        <f t="shared" si="91"/>
        <v>44</v>
      </c>
      <c r="L1262" s="51">
        <v>10</v>
      </c>
      <c r="M1262" s="51">
        <v>15</v>
      </c>
      <c r="N1262" s="51">
        <v>17</v>
      </c>
      <c r="O1262" s="7">
        <f t="shared" si="92"/>
        <v>42</v>
      </c>
      <c r="P1262" s="57"/>
      <c r="Q1262" s="57"/>
      <c r="R1262" s="57"/>
      <c r="S1262" s="7"/>
      <c r="T1262" s="7">
        <f t="shared" si="93"/>
        <v>157</v>
      </c>
    </row>
    <row r="1263" spans="3:20" ht="15.75" x14ac:dyDescent="0.25">
      <c r="C1263" s="10" t="s">
        <v>64</v>
      </c>
      <c r="D1263" s="51">
        <v>4</v>
      </c>
      <c r="E1263" s="51">
        <v>7</v>
      </c>
      <c r="F1263" s="51">
        <v>8</v>
      </c>
      <c r="G1263" s="7">
        <f t="shared" si="90"/>
        <v>19</v>
      </c>
      <c r="H1263" s="57">
        <v>1</v>
      </c>
      <c r="I1263" s="57">
        <v>4</v>
      </c>
      <c r="J1263" s="57">
        <v>3</v>
      </c>
      <c r="K1263" s="7">
        <f t="shared" si="91"/>
        <v>8</v>
      </c>
      <c r="L1263" s="51">
        <v>1</v>
      </c>
      <c r="M1263" s="51">
        <v>3</v>
      </c>
      <c r="N1263" s="51">
        <v>5</v>
      </c>
      <c r="O1263" s="7">
        <f t="shared" si="92"/>
        <v>9</v>
      </c>
      <c r="P1263" s="57"/>
      <c r="Q1263" s="57"/>
      <c r="R1263" s="57"/>
      <c r="S1263" s="7"/>
      <c r="T1263" s="7">
        <f t="shared" si="93"/>
        <v>36</v>
      </c>
    </row>
    <row r="1264" spans="3:20" ht="15.75" x14ac:dyDescent="0.25">
      <c r="C1264" s="10" t="s">
        <v>67</v>
      </c>
      <c r="D1264" s="51">
        <v>356</v>
      </c>
      <c r="E1264" s="51">
        <v>21</v>
      </c>
      <c r="F1264" s="51">
        <v>407</v>
      </c>
      <c r="G1264" s="7">
        <f t="shared" si="90"/>
        <v>784</v>
      </c>
      <c r="H1264" s="59">
        <v>30</v>
      </c>
      <c r="I1264" s="59">
        <v>443</v>
      </c>
      <c r="J1264" s="59">
        <v>14</v>
      </c>
      <c r="K1264" s="7">
        <f t="shared" si="91"/>
        <v>487</v>
      </c>
      <c r="L1264" s="51">
        <v>42</v>
      </c>
      <c r="M1264" s="51">
        <v>28</v>
      </c>
      <c r="N1264" s="51">
        <v>30</v>
      </c>
      <c r="O1264" s="7">
        <f t="shared" si="92"/>
        <v>100</v>
      </c>
      <c r="P1264" s="57"/>
      <c r="Q1264" s="57"/>
      <c r="R1264" s="57"/>
      <c r="S1264" s="7"/>
      <c r="T1264" s="7">
        <f t="shared" si="93"/>
        <v>1371</v>
      </c>
    </row>
    <row r="1265" spans="3:20" ht="15.75" x14ac:dyDescent="0.25">
      <c r="C1265" s="10" t="s">
        <v>68</v>
      </c>
      <c r="D1265" s="89">
        <v>0</v>
      </c>
      <c r="E1265" s="89">
        <v>0</v>
      </c>
      <c r="F1265" s="89">
        <v>0</v>
      </c>
      <c r="G1265" s="90">
        <f t="shared" si="90"/>
        <v>0</v>
      </c>
      <c r="H1265" s="91">
        <v>74</v>
      </c>
      <c r="I1265" s="89">
        <v>0</v>
      </c>
      <c r="J1265" s="91">
        <v>142</v>
      </c>
      <c r="K1265" s="90">
        <f t="shared" si="91"/>
        <v>216</v>
      </c>
      <c r="L1265" s="89">
        <v>166</v>
      </c>
      <c r="M1265" s="89">
        <v>181</v>
      </c>
      <c r="N1265" s="89">
        <v>134</v>
      </c>
      <c r="O1265" s="90">
        <f t="shared" si="92"/>
        <v>481</v>
      </c>
      <c r="P1265" s="57"/>
      <c r="Q1265" s="57"/>
      <c r="R1265" s="57"/>
      <c r="S1265" s="7"/>
      <c r="T1265" s="7">
        <f t="shared" si="93"/>
        <v>697</v>
      </c>
    </row>
    <row r="1266" spans="3:20" ht="15.75" x14ac:dyDescent="0.25">
      <c r="C1266" s="14" t="s">
        <v>69</v>
      </c>
      <c r="D1266" s="45">
        <f t="shared" ref="D1266:T1266" si="94">SUM(D1253:D1265)</f>
        <v>2996</v>
      </c>
      <c r="E1266" s="45">
        <f t="shared" si="94"/>
        <v>2372</v>
      </c>
      <c r="F1266" s="45">
        <f t="shared" si="94"/>
        <v>3080</v>
      </c>
      <c r="G1266" s="45">
        <f t="shared" si="94"/>
        <v>8448</v>
      </c>
      <c r="H1266" s="45">
        <f t="shared" si="94"/>
        <v>2106</v>
      </c>
      <c r="I1266" s="45">
        <f t="shared" si="94"/>
        <v>2580</v>
      </c>
      <c r="J1266" s="45">
        <f t="shared" si="94"/>
        <v>1856</v>
      </c>
      <c r="K1266" s="45">
        <f t="shared" si="94"/>
        <v>6542</v>
      </c>
      <c r="L1266" s="45">
        <f t="shared" si="94"/>
        <v>2996</v>
      </c>
      <c r="M1266" s="45">
        <f t="shared" si="94"/>
        <v>3088</v>
      </c>
      <c r="N1266" s="45">
        <f t="shared" si="94"/>
        <v>3108</v>
      </c>
      <c r="O1266" s="45">
        <f t="shared" si="94"/>
        <v>9192</v>
      </c>
      <c r="P1266" s="45">
        <f t="shared" si="94"/>
        <v>0</v>
      </c>
      <c r="Q1266" s="45">
        <f t="shared" si="94"/>
        <v>0</v>
      </c>
      <c r="R1266" s="45">
        <f t="shared" si="94"/>
        <v>0</v>
      </c>
      <c r="S1266" s="45">
        <f t="shared" si="94"/>
        <v>0</v>
      </c>
      <c r="T1266" s="45">
        <f t="shared" si="94"/>
        <v>24182</v>
      </c>
    </row>
    <row r="1305" spans="3:20" ht="15.75" thickBot="1" x14ac:dyDescent="0.3"/>
    <row r="1306" spans="3:20" ht="15.75" x14ac:dyDescent="0.25">
      <c r="C1306" s="114" t="s">
        <v>94</v>
      </c>
      <c r="D1306" s="115"/>
      <c r="E1306" s="115"/>
      <c r="F1306" s="115"/>
      <c r="G1306" s="115"/>
      <c r="H1306" s="115"/>
      <c r="I1306" s="115"/>
      <c r="J1306" s="115"/>
      <c r="K1306" s="115"/>
      <c r="L1306" s="115"/>
      <c r="M1306" s="115"/>
      <c r="N1306" s="115"/>
      <c r="O1306" s="115"/>
      <c r="P1306" s="115"/>
      <c r="Q1306" s="115"/>
      <c r="R1306" s="115"/>
      <c r="S1306" s="115"/>
      <c r="T1306" s="116"/>
    </row>
    <row r="1307" spans="3:20" ht="15.75" x14ac:dyDescent="0.25">
      <c r="C1307" s="112" t="s">
        <v>71</v>
      </c>
      <c r="D1307" s="109" t="s">
        <v>2</v>
      </c>
      <c r="E1307" s="109"/>
      <c r="F1307" s="109"/>
      <c r="G1307" s="109"/>
      <c r="H1307" s="109" t="s">
        <v>3</v>
      </c>
      <c r="I1307" s="109"/>
      <c r="J1307" s="109"/>
      <c r="K1307" s="109"/>
      <c r="L1307" s="109" t="s">
        <v>4</v>
      </c>
      <c r="M1307" s="109"/>
      <c r="N1307" s="109"/>
      <c r="O1307" s="109"/>
      <c r="P1307" s="109" t="s">
        <v>5</v>
      </c>
      <c r="Q1307" s="109"/>
      <c r="R1307" s="109"/>
      <c r="S1307" s="109"/>
      <c r="T1307" s="110" t="s">
        <v>6</v>
      </c>
    </row>
    <row r="1308" spans="3:20" ht="16.5" thickBot="1" x14ac:dyDescent="0.3">
      <c r="C1308" s="113"/>
      <c r="D1308" s="12" t="s">
        <v>7</v>
      </c>
      <c r="E1308" s="12" t="s">
        <v>8</v>
      </c>
      <c r="F1308" s="12" t="s">
        <v>9</v>
      </c>
      <c r="G1308" s="12" t="s">
        <v>10</v>
      </c>
      <c r="H1308" s="12" t="s">
        <v>11</v>
      </c>
      <c r="I1308" s="12" t="s">
        <v>12</v>
      </c>
      <c r="J1308" s="12" t="s">
        <v>13</v>
      </c>
      <c r="K1308" s="12" t="s">
        <v>14</v>
      </c>
      <c r="L1308" s="12" t="s">
        <v>15</v>
      </c>
      <c r="M1308" s="12" t="s">
        <v>16</v>
      </c>
      <c r="N1308" s="12" t="s">
        <v>17</v>
      </c>
      <c r="O1308" s="12" t="s">
        <v>18</v>
      </c>
      <c r="P1308" s="12" t="s">
        <v>19</v>
      </c>
      <c r="Q1308" s="12" t="s">
        <v>20</v>
      </c>
      <c r="R1308" s="12" t="s">
        <v>21</v>
      </c>
      <c r="S1308" s="12" t="s">
        <v>22</v>
      </c>
      <c r="T1308" s="111"/>
    </row>
    <row r="1309" spans="3:20" ht="15.75" x14ac:dyDescent="0.25">
      <c r="C1309" s="10" t="s">
        <v>30</v>
      </c>
      <c r="D1309" s="51">
        <v>82</v>
      </c>
      <c r="E1309" s="51">
        <v>47</v>
      </c>
      <c r="F1309" s="51">
        <v>0</v>
      </c>
      <c r="G1309" s="7">
        <f>+SUM(D1309:F1309)</f>
        <v>129</v>
      </c>
      <c r="H1309" s="51">
        <v>0</v>
      </c>
      <c r="I1309" s="57">
        <v>68</v>
      </c>
      <c r="J1309" s="57">
        <v>89</v>
      </c>
      <c r="K1309" s="7">
        <f>SUM(H1309:J1309)</f>
        <v>157</v>
      </c>
      <c r="L1309" s="51">
        <v>60</v>
      </c>
      <c r="M1309" s="51">
        <v>92</v>
      </c>
      <c r="N1309" s="51">
        <v>74</v>
      </c>
      <c r="O1309" s="7">
        <f>SUM(L1309:N1309)</f>
        <v>226</v>
      </c>
      <c r="P1309" s="57"/>
      <c r="Q1309" s="57"/>
      <c r="R1309" s="57"/>
      <c r="S1309" s="7"/>
      <c r="T1309" s="7">
        <f>SUM(G1309,O1309,K1309, S1309)</f>
        <v>512</v>
      </c>
    </row>
    <row r="1310" spans="3:20" ht="15.75" x14ac:dyDescent="0.25">
      <c r="C1310" s="10" t="s">
        <v>61</v>
      </c>
      <c r="D1310" s="51">
        <v>235</v>
      </c>
      <c r="E1310" s="51">
        <v>257</v>
      </c>
      <c r="F1310" s="51">
        <v>347</v>
      </c>
      <c r="G1310" s="7">
        <f t="shared" ref="G1310:G1313" si="95">+SUM(D1310:F1310)</f>
        <v>839</v>
      </c>
      <c r="H1310" s="64">
        <v>313</v>
      </c>
      <c r="I1310" s="57">
        <v>340</v>
      </c>
      <c r="J1310" s="57">
        <v>519</v>
      </c>
      <c r="K1310" s="7">
        <f t="shared" ref="K1310:K1313" si="96">SUM(H1310:J1310)</f>
        <v>1172</v>
      </c>
      <c r="L1310" s="51">
        <v>502</v>
      </c>
      <c r="M1310" s="51">
        <v>753</v>
      </c>
      <c r="N1310" s="51">
        <v>621</v>
      </c>
      <c r="O1310" s="7">
        <f t="shared" ref="O1310:O1313" si="97">SUM(L1310:N1310)</f>
        <v>1876</v>
      </c>
      <c r="P1310" s="57"/>
      <c r="Q1310" s="57"/>
      <c r="R1310" s="57"/>
      <c r="S1310" s="7"/>
      <c r="T1310" s="7">
        <f>SUM(G1310,O1310,K1310, S1310)</f>
        <v>3887</v>
      </c>
    </row>
    <row r="1311" spans="3:20" ht="15.75" x14ac:dyDescent="0.25">
      <c r="C1311" s="10" t="s">
        <v>62</v>
      </c>
      <c r="D1311" s="51">
        <v>28</v>
      </c>
      <c r="E1311" s="51">
        <v>0</v>
      </c>
      <c r="F1311" s="51">
        <v>0</v>
      </c>
      <c r="G1311" s="7">
        <f t="shared" si="95"/>
        <v>28</v>
      </c>
      <c r="H1311" s="51">
        <v>0</v>
      </c>
      <c r="I1311" s="51">
        <v>0</v>
      </c>
      <c r="J1311" s="51">
        <v>0</v>
      </c>
      <c r="K1311" s="7">
        <f t="shared" si="96"/>
        <v>0</v>
      </c>
      <c r="L1311" s="51">
        <v>0</v>
      </c>
      <c r="M1311" s="51">
        <v>0</v>
      </c>
      <c r="N1311" s="51">
        <v>0</v>
      </c>
      <c r="O1311" s="7">
        <f t="shared" si="97"/>
        <v>0</v>
      </c>
      <c r="P1311" s="57"/>
      <c r="Q1311" s="57"/>
      <c r="R1311" s="57"/>
      <c r="S1311" s="7"/>
      <c r="T1311" s="7">
        <f t="shared" ref="T1311:T1312" si="98">SUM(G1311,O1311,K1311, S1311)</f>
        <v>28</v>
      </c>
    </row>
    <row r="1312" spans="3:20" ht="15.75" x14ac:dyDescent="0.25">
      <c r="C1312" s="10" t="s">
        <v>63</v>
      </c>
      <c r="D1312" s="51">
        <v>5</v>
      </c>
      <c r="E1312" s="51">
        <v>0</v>
      </c>
      <c r="F1312" s="51">
        <v>0</v>
      </c>
      <c r="G1312" s="7">
        <f t="shared" si="95"/>
        <v>5</v>
      </c>
      <c r="H1312" s="51">
        <v>0</v>
      </c>
      <c r="I1312" s="51">
        <v>0</v>
      </c>
      <c r="J1312" s="51">
        <v>0</v>
      </c>
      <c r="K1312" s="7">
        <f t="shared" si="96"/>
        <v>0</v>
      </c>
      <c r="L1312" s="51">
        <v>0</v>
      </c>
      <c r="M1312" s="51">
        <v>0</v>
      </c>
      <c r="N1312" s="51">
        <v>0</v>
      </c>
      <c r="O1312" s="7">
        <f t="shared" si="97"/>
        <v>0</v>
      </c>
      <c r="P1312" s="57"/>
      <c r="Q1312" s="57"/>
      <c r="R1312" s="57"/>
      <c r="S1312" s="7"/>
      <c r="T1312" s="7">
        <f t="shared" si="98"/>
        <v>5</v>
      </c>
    </row>
    <row r="1313" spans="3:20" ht="15.75" x14ac:dyDescent="0.25">
      <c r="C1313" s="10" t="s">
        <v>64</v>
      </c>
      <c r="D1313" s="51">
        <v>0</v>
      </c>
      <c r="E1313" s="51">
        <v>0</v>
      </c>
      <c r="F1313" s="51">
        <v>0</v>
      </c>
      <c r="G1313" s="7">
        <f t="shared" si="95"/>
        <v>0</v>
      </c>
      <c r="H1313" s="51">
        <v>0</v>
      </c>
      <c r="I1313" s="51">
        <v>0</v>
      </c>
      <c r="J1313" s="51">
        <v>0</v>
      </c>
      <c r="K1313" s="7">
        <f t="shared" si="96"/>
        <v>0</v>
      </c>
      <c r="L1313" s="51">
        <v>0</v>
      </c>
      <c r="M1313" s="51">
        <v>0</v>
      </c>
      <c r="N1313" s="51">
        <v>0</v>
      </c>
      <c r="O1313" s="7">
        <f t="shared" si="97"/>
        <v>0</v>
      </c>
      <c r="P1313" s="57"/>
      <c r="Q1313" s="57"/>
      <c r="R1313" s="57"/>
      <c r="S1313" s="7"/>
      <c r="T1313" s="7">
        <f>SUM(G1313,O1313,K1313, S1313)</f>
        <v>0</v>
      </c>
    </row>
    <row r="1314" spans="3:20" ht="15.75" x14ac:dyDescent="0.25">
      <c r="C1314" s="14" t="s">
        <v>69</v>
      </c>
      <c r="D1314" s="45">
        <f t="shared" ref="D1314:T1314" si="99">SUM(D1309:D1310)</f>
        <v>317</v>
      </c>
      <c r="E1314" s="45">
        <f t="shared" si="99"/>
        <v>304</v>
      </c>
      <c r="F1314" s="45">
        <f t="shared" si="99"/>
        <v>347</v>
      </c>
      <c r="G1314" s="45">
        <f t="shared" si="99"/>
        <v>968</v>
      </c>
      <c r="H1314" s="45">
        <f t="shared" si="99"/>
        <v>313</v>
      </c>
      <c r="I1314" s="45">
        <f t="shared" si="99"/>
        <v>408</v>
      </c>
      <c r="J1314" s="45">
        <f t="shared" si="99"/>
        <v>608</v>
      </c>
      <c r="K1314" s="45">
        <f t="shared" si="99"/>
        <v>1329</v>
      </c>
      <c r="L1314" s="45">
        <f t="shared" si="99"/>
        <v>562</v>
      </c>
      <c r="M1314" s="45">
        <f t="shared" si="99"/>
        <v>845</v>
      </c>
      <c r="N1314" s="45">
        <f t="shared" si="99"/>
        <v>695</v>
      </c>
      <c r="O1314" s="45">
        <f t="shared" si="99"/>
        <v>2102</v>
      </c>
      <c r="P1314" s="45">
        <f t="shared" si="99"/>
        <v>0</v>
      </c>
      <c r="Q1314" s="45">
        <f t="shared" si="99"/>
        <v>0</v>
      </c>
      <c r="R1314" s="45">
        <f t="shared" si="99"/>
        <v>0</v>
      </c>
      <c r="S1314" s="45">
        <f t="shared" si="99"/>
        <v>0</v>
      </c>
      <c r="T1314" s="45">
        <f t="shared" si="99"/>
        <v>4399</v>
      </c>
    </row>
    <row r="1352" spans="3:20" ht="15.75" thickBot="1" x14ac:dyDescent="0.3"/>
    <row r="1353" spans="3:20" ht="15.75" x14ac:dyDescent="0.25">
      <c r="C1353" s="114" t="s">
        <v>95</v>
      </c>
      <c r="D1353" s="115"/>
      <c r="E1353" s="115"/>
      <c r="F1353" s="115"/>
      <c r="G1353" s="115"/>
      <c r="H1353" s="115"/>
      <c r="I1353" s="115"/>
      <c r="J1353" s="115"/>
      <c r="K1353" s="115"/>
      <c r="L1353" s="115"/>
      <c r="M1353" s="115"/>
      <c r="N1353" s="115"/>
      <c r="O1353" s="115"/>
      <c r="P1353" s="115"/>
      <c r="Q1353" s="115"/>
      <c r="R1353" s="115"/>
      <c r="S1353" s="115"/>
      <c r="T1353" s="116"/>
    </row>
    <row r="1354" spans="3:20" ht="15.75" x14ac:dyDescent="0.25">
      <c r="C1354" s="112" t="s">
        <v>71</v>
      </c>
      <c r="D1354" s="109" t="s">
        <v>2</v>
      </c>
      <c r="E1354" s="109"/>
      <c r="F1354" s="109"/>
      <c r="G1354" s="109"/>
      <c r="H1354" s="109" t="s">
        <v>3</v>
      </c>
      <c r="I1354" s="109"/>
      <c r="J1354" s="109"/>
      <c r="K1354" s="109"/>
      <c r="L1354" s="109" t="s">
        <v>4</v>
      </c>
      <c r="M1354" s="109"/>
      <c r="N1354" s="109"/>
      <c r="O1354" s="109"/>
      <c r="P1354" s="109" t="s">
        <v>5</v>
      </c>
      <c r="Q1354" s="109"/>
      <c r="R1354" s="109"/>
      <c r="S1354" s="109"/>
      <c r="T1354" s="110" t="s">
        <v>6</v>
      </c>
    </row>
    <row r="1355" spans="3:20" ht="16.5" thickBot="1" x14ac:dyDescent="0.3">
      <c r="C1355" s="113"/>
      <c r="D1355" s="12" t="s">
        <v>7</v>
      </c>
      <c r="E1355" s="12" t="s">
        <v>8</v>
      </c>
      <c r="F1355" s="12" t="s">
        <v>9</v>
      </c>
      <c r="G1355" s="12" t="s">
        <v>10</v>
      </c>
      <c r="H1355" s="12" t="s">
        <v>11</v>
      </c>
      <c r="I1355" s="12" t="s">
        <v>12</v>
      </c>
      <c r="J1355" s="12" t="s">
        <v>13</v>
      </c>
      <c r="K1355" s="12" t="s">
        <v>14</v>
      </c>
      <c r="L1355" s="12" t="s">
        <v>15</v>
      </c>
      <c r="M1355" s="12" t="s">
        <v>16</v>
      </c>
      <c r="N1355" s="12" t="s">
        <v>17</v>
      </c>
      <c r="O1355" s="12" t="s">
        <v>18</v>
      </c>
      <c r="P1355" s="12" t="s">
        <v>19</v>
      </c>
      <c r="Q1355" s="12" t="s">
        <v>20</v>
      </c>
      <c r="R1355" s="12" t="s">
        <v>21</v>
      </c>
      <c r="S1355" s="12" t="s">
        <v>22</v>
      </c>
      <c r="T1355" s="111"/>
    </row>
    <row r="1356" spans="3:20" ht="15.75" x14ac:dyDescent="0.25">
      <c r="C1356" s="10" t="s">
        <v>30</v>
      </c>
      <c r="D1356" s="51">
        <v>10</v>
      </c>
      <c r="E1356" s="51">
        <v>7</v>
      </c>
      <c r="F1356" s="51">
        <v>0</v>
      </c>
      <c r="G1356" s="7">
        <f>F1356+E1356+D1356</f>
        <v>17</v>
      </c>
      <c r="H1356" s="51">
        <v>0</v>
      </c>
      <c r="I1356" s="57">
        <v>13</v>
      </c>
      <c r="J1356" s="57">
        <v>9</v>
      </c>
      <c r="K1356" s="7">
        <f>SUM(H1356:J1356)</f>
        <v>22</v>
      </c>
      <c r="L1356" s="57">
        <v>13</v>
      </c>
      <c r="M1356" s="57">
        <v>12</v>
      </c>
      <c r="N1356" s="57">
        <v>16</v>
      </c>
      <c r="O1356" s="7">
        <f>SUM(L1356:N1356)</f>
        <v>41</v>
      </c>
      <c r="P1356" s="57"/>
      <c r="Q1356" s="57"/>
      <c r="R1356" s="57"/>
      <c r="S1356" s="7"/>
      <c r="T1356" s="7">
        <f>SUM(G1356,O1356,K1356, S1356)</f>
        <v>80</v>
      </c>
    </row>
    <row r="1357" spans="3:20" ht="15.75" x14ac:dyDescent="0.25">
      <c r="C1357" s="10" t="s">
        <v>61</v>
      </c>
      <c r="D1357" s="51">
        <v>63</v>
      </c>
      <c r="E1357" s="51">
        <v>90</v>
      </c>
      <c r="F1357" s="51">
        <v>65</v>
      </c>
      <c r="G1357" s="7">
        <f>F1357+E1357+D1357</f>
        <v>218</v>
      </c>
      <c r="H1357" s="65">
        <v>98</v>
      </c>
      <c r="I1357" s="57">
        <v>96</v>
      </c>
      <c r="J1357" s="57">
        <v>90</v>
      </c>
      <c r="K1357" s="7">
        <f t="shared" ref="K1357:K1360" si="100">SUM(H1357:J1357)</f>
        <v>284</v>
      </c>
      <c r="L1357" s="59">
        <v>93</v>
      </c>
      <c r="M1357" s="59">
        <v>98</v>
      </c>
      <c r="N1357" s="59">
        <v>100</v>
      </c>
      <c r="O1357" s="7">
        <f t="shared" ref="O1357:O1360" si="101">SUM(L1357:N1357)</f>
        <v>291</v>
      </c>
      <c r="P1357" s="59"/>
      <c r="Q1357" s="59"/>
      <c r="R1357" s="59"/>
      <c r="S1357" s="7"/>
      <c r="T1357" s="7">
        <f>SUM(G1357,O1357,K1357, S1357)</f>
        <v>793</v>
      </c>
    </row>
    <row r="1358" spans="3:20" ht="15.75" x14ac:dyDescent="0.25">
      <c r="C1358" s="10" t="s">
        <v>62</v>
      </c>
      <c r="D1358" s="51">
        <v>6</v>
      </c>
      <c r="E1358" s="51">
        <v>0</v>
      </c>
      <c r="F1358" s="51">
        <v>0</v>
      </c>
      <c r="G1358" s="7">
        <f>F1358+E1358+D1358</f>
        <v>6</v>
      </c>
      <c r="H1358" s="51">
        <v>0</v>
      </c>
      <c r="I1358" s="51">
        <v>0</v>
      </c>
      <c r="J1358" s="51">
        <v>0</v>
      </c>
      <c r="K1358" s="7">
        <f t="shared" si="100"/>
        <v>0</v>
      </c>
      <c r="L1358" s="57">
        <v>0</v>
      </c>
      <c r="M1358" s="57">
        <v>0</v>
      </c>
      <c r="N1358" s="57">
        <v>0</v>
      </c>
      <c r="O1358" s="7">
        <f t="shared" si="101"/>
        <v>0</v>
      </c>
      <c r="P1358" s="57"/>
      <c r="Q1358" s="57"/>
      <c r="R1358" s="57"/>
      <c r="S1358" s="7"/>
      <c r="T1358" s="7">
        <f t="shared" ref="T1358:T1359" si="102">SUM(G1358,O1358,K1358, S1358)</f>
        <v>6</v>
      </c>
    </row>
    <row r="1359" spans="3:20" ht="15.75" x14ac:dyDescent="0.25">
      <c r="C1359" s="10" t="s">
        <v>63</v>
      </c>
      <c r="D1359" s="51">
        <v>2</v>
      </c>
      <c r="E1359" s="51">
        <v>0</v>
      </c>
      <c r="F1359" s="51">
        <v>0</v>
      </c>
      <c r="G1359" s="7">
        <f>F1359+E1359+D1359</f>
        <v>2</v>
      </c>
      <c r="H1359" s="51">
        <v>0</v>
      </c>
      <c r="I1359" s="51">
        <v>0</v>
      </c>
      <c r="J1359" s="51">
        <v>0</v>
      </c>
      <c r="K1359" s="7">
        <f t="shared" si="100"/>
        <v>0</v>
      </c>
      <c r="L1359" s="59">
        <v>0</v>
      </c>
      <c r="M1359" s="59">
        <v>0</v>
      </c>
      <c r="N1359" s="59">
        <v>0</v>
      </c>
      <c r="O1359" s="7">
        <f t="shared" si="101"/>
        <v>0</v>
      </c>
      <c r="P1359" s="59"/>
      <c r="Q1359" s="59"/>
      <c r="R1359" s="59"/>
      <c r="S1359" s="7"/>
      <c r="T1359" s="7">
        <f t="shared" si="102"/>
        <v>2</v>
      </c>
    </row>
    <row r="1360" spans="3:20" ht="15.75" x14ac:dyDescent="0.25">
      <c r="C1360" s="10" t="s">
        <v>64</v>
      </c>
      <c r="D1360" s="51">
        <v>0</v>
      </c>
      <c r="E1360" s="51">
        <v>0</v>
      </c>
      <c r="F1360" s="51">
        <v>0</v>
      </c>
      <c r="G1360" s="7">
        <f>F1360+E1360+D1360</f>
        <v>0</v>
      </c>
      <c r="H1360" s="51">
        <v>0</v>
      </c>
      <c r="I1360" s="51">
        <v>0</v>
      </c>
      <c r="J1360" s="51">
        <v>0</v>
      </c>
      <c r="K1360" s="7">
        <f t="shared" si="100"/>
        <v>0</v>
      </c>
      <c r="L1360" s="57">
        <v>0</v>
      </c>
      <c r="M1360" s="57">
        <v>0</v>
      </c>
      <c r="N1360" s="57">
        <v>0</v>
      </c>
      <c r="O1360" s="7">
        <f t="shared" si="101"/>
        <v>0</v>
      </c>
      <c r="P1360" s="57"/>
      <c r="Q1360" s="57"/>
      <c r="R1360" s="57"/>
      <c r="S1360" s="7"/>
      <c r="T1360" s="7">
        <f>SUM(G1360,O1360,K1360, S1360)</f>
        <v>0</v>
      </c>
    </row>
    <row r="1361" spans="3:20" ht="15.75" x14ac:dyDescent="0.25">
      <c r="C1361" s="14" t="s">
        <v>69</v>
      </c>
      <c r="D1361" s="45">
        <f t="shared" ref="D1361:T1361" si="103">SUM(D1356:D1357)</f>
        <v>73</v>
      </c>
      <c r="E1361" s="45">
        <f t="shared" si="103"/>
        <v>97</v>
      </c>
      <c r="F1361" s="45">
        <f t="shared" si="103"/>
        <v>65</v>
      </c>
      <c r="G1361" s="45">
        <f t="shared" si="103"/>
        <v>235</v>
      </c>
      <c r="H1361" s="45">
        <f t="shared" si="103"/>
        <v>98</v>
      </c>
      <c r="I1361" s="45">
        <f t="shared" si="103"/>
        <v>109</v>
      </c>
      <c r="J1361" s="45">
        <f t="shared" si="103"/>
        <v>99</v>
      </c>
      <c r="K1361" s="45">
        <f t="shared" si="103"/>
        <v>306</v>
      </c>
      <c r="L1361" s="45">
        <f t="shared" si="103"/>
        <v>106</v>
      </c>
      <c r="M1361" s="45">
        <f t="shared" si="103"/>
        <v>110</v>
      </c>
      <c r="N1361" s="45">
        <f t="shared" si="103"/>
        <v>116</v>
      </c>
      <c r="O1361" s="45">
        <f t="shared" si="103"/>
        <v>332</v>
      </c>
      <c r="P1361" s="45">
        <f t="shared" si="103"/>
        <v>0</v>
      </c>
      <c r="Q1361" s="45">
        <f t="shared" si="103"/>
        <v>0</v>
      </c>
      <c r="R1361" s="45">
        <f t="shared" si="103"/>
        <v>0</v>
      </c>
      <c r="S1361" s="45">
        <f t="shared" si="103"/>
        <v>0</v>
      </c>
      <c r="T1361" s="45">
        <f t="shared" si="103"/>
        <v>873</v>
      </c>
    </row>
    <row r="1406" spans="3:20" ht="15.75" thickBot="1" x14ac:dyDescent="0.3"/>
    <row r="1407" spans="3:20" ht="15.75" x14ac:dyDescent="0.25">
      <c r="C1407" s="114" t="s">
        <v>96</v>
      </c>
      <c r="D1407" s="115"/>
      <c r="E1407" s="115"/>
      <c r="F1407" s="115"/>
      <c r="G1407" s="115"/>
      <c r="H1407" s="115"/>
      <c r="I1407" s="115"/>
      <c r="J1407" s="115"/>
      <c r="K1407" s="115"/>
      <c r="L1407" s="115"/>
      <c r="M1407" s="115"/>
      <c r="N1407" s="115"/>
      <c r="O1407" s="115"/>
      <c r="P1407" s="115"/>
      <c r="Q1407" s="115"/>
      <c r="R1407" s="115"/>
      <c r="S1407" s="115"/>
      <c r="T1407" s="116"/>
    </row>
    <row r="1408" spans="3:20" ht="15.75" x14ac:dyDescent="0.25">
      <c r="C1408" s="112" t="s">
        <v>71</v>
      </c>
      <c r="D1408" s="109" t="s">
        <v>2</v>
      </c>
      <c r="E1408" s="109"/>
      <c r="F1408" s="109"/>
      <c r="G1408" s="109"/>
      <c r="H1408" s="109" t="s">
        <v>3</v>
      </c>
      <c r="I1408" s="109"/>
      <c r="J1408" s="109"/>
      <c r="K1408" s="109"/>
      <c r="L1408" s="109" t="s">
        <v>4</v>
      </c>
      <c r="M1408" s="109"/>
      <c r="N1408" s="109"/>
      <c r="O1408" s="109"/>
      <c r="P1408" s="109" t="s">
        <v>5</v>
      </c>
      <c r="Q1408" s="109"/>
      <c r="R1408" s="109"/>
      <c r="S1408" s="109"/>
      <c r="T1408" s="110" t="s">
        <v>6</v>
      </c>
    </row>
    <row r="1409" spans="3:20" ht="16.5" thickBot="1" x14ac:dyDescent="0.3">
      <c r="C1409" s="113"/>
      <c r="D1409" s="12" t="s">
        <v>7</v>
      </c>
      <c r="E1409" s="12" t="s">
        <v>8</v>
      </c>
      <c r="F1409" s="12" t="s">
        <v>9</v>
      </c>
      <c r="G1409" s="12" t="s">
        <v>10</v>
      </c>
      <c r="H1409" s="12" t="s">
        <v>11</v>
      </c>
      <c r="I1409" s="12" t="s">
        <v>12</v>
      </c>
      <c r="J1409" s="12" t="s">
        <v>13</v>
      </c>
      <c r="K1409" s="12" t="s">
        <v>14</v>
      </c>
      <c r="L1409" s="12" t="s">
        <v>15</v>
      </c>
      <c r="M1409" s="12" t="s">
        <v>16</v>
      </c>
      <c r="N1409" s="12" t="s">
        <v>17</v>
      </c>
      <c r="O1409" s="12" t="s">
        <v>18</v>
      </c>
      <c r="P1409" s="12" t="s">
        <v>19</v>
      </c>
      <c r="Q1409" s="12" t="s">
        <v>20</v>
      </c>
      <c r="R1409" s="12" t="s">
        <v>21</v>
      </c>
      <c r="S1409" s="12" t="s">
        <v>22</v>
      </c>
      <c r="T1409" s="111"/>
    </row>
    <row r="1410" spans="3:20" ht="15.75" x14ac:dyDescent="0.25">
      <c r="C1410" s="10" t="s">
        <v>26</v>
      </c>
      <c r="D1410" s="51">
        <v>147</v>
      </c>
      <c r="E1410" s="51">
        <v>141</v>
      </c>
      <c r="F1410" s="51">
        <v>225</v>
      </c>
      <c r="G1410" s="7">
        <f>+SUM(D1410:F1410)</f>
        <v>513</v>
      </c>
      <c r="H1410" s="51">
        <v>127</v>
      </c>
      <c r="I1410" s="51">
        <v>238</v>
      </c>
      <c r="J1410" s="51">
        <v>191</v>
      </c>
      <c r="K1410" s="7">
        <f>SUM(H1410:J1410)</f>
        <v>556</v>
      </c>
      <c r="L1410" s="51">
        <v>149</v>
      </c>
      <c r="M1410" s="51">
        <v>181</v>
      </c>
      <c r="N1410" s="51">
        <v>136</v>
      </c>
      <c r="O1410" s="7">
        <f>SUM(L1410:N1410)</f>
        <v>466</v>
      </c>
      <c r="P1410" s="57"/>
      <c r="Q1410" s="57"/>
      <c r="R1410" s="57"/>
      <c r="S1410" s="7"/>
      <c r="T1410" s="7">
        <f t="shared" ref="T1410:T1413" si="104">SUM(G1410,O1410,K1410, S1410)</f>
        <v>1535</v>
      </c>
    </row>
    <row r="1411" spans="3:20" ht="15.75" x14ac:dyDescent="0.25">
      <c r="C1411" s="10" t="s">
        <v>97</v>
      </c>
      <c r="D1411" s="51">
        <v>671</v>
      </c>
      <c r="E1411" s="51">
        <v>596</v>
      </c>
      <c r="F1411" s="51">
        <v>772</v>
      </c>
      <c r="G1411" s="7">
        <f t="shared" ref="G1411:G1413" si="105">+SUM(D1411:F1411)</f>
        <v>2039</v>
      </c>
      <c r="H1411" s="51">
        <v>800</v>
      </c>
      <c r="I1411" s="51">
        <v>893</v>
      </c>
      <c r="J1411" s="51">
        <v>696</v>
      </c>
      <c r="K1411" s="7">
        <f t="shared" ref="K1411:K1413" si="106">SUM(H1411:J1411)</f>
        <v>2389</v>
      </c>
      <c r="L1411" s="51">
        <v>676</v>
      </c>
      <c r="M1411" s="51">
        <v>628</v>
      </c>
      <c r="N1411" s="51">
        <v>659</v>
      </c>
      <c r="O1411" s="7">
        <f t="shared" ref="O1411:O1413" si="107">SUM(L1411:N1411)</f>
        <v>1963</v>
      </c>
      <c r="P1411" s="57"/>
      <c r="Q1411" s="57"/>
      <c r="R1411" s="57"/>
      <c r="S1411" s="7"/>
      <c r="T1411" s="7">
        <f t="shared" si="104"/>
        <v>6391</v>
      </c>
    </row>
    <row r="1412" spans="3:20" ht="15.75" x14ac:dyDescent="0.25">
      <c r="C1412" s="10" t="s">
        <v>30</v>
      </c>
      <c r="D1412" s="51">
        <v>24</v>
      </c>
      <c r="E1412" s="51">
        <v>26</v>
      </c>
      <c r="F1412" s="51">
        <v>31</v>
      </c>
      <c r="G1412" s="7">
        <f t="shared" si="105"/>
        <v>81</v>
      </c>
      <c r="H1412" s="51">
        <v>21</v>
      </c>
      <c r="I1412" s="51">
        <v>24</v>
      </c>
      <c r="J1412" s="51">
        <v>25</v>
      </c>
      <c r="K1412" s="7">
        <f t="shared" si="106"/>
        <v>70</v>
      </c>
      <c r="L1412" s="51">
        <v>15</v>
      </c>
      <c r="M1412" s="51">
        <v>24</v>
      </c>
      <c r="N1412" s="51">
        <v>22</v>
      </c>
      <c r="O1412" s="7">
        <f t="shared" si="107"/>
        <v>61</v>
      </c>
      <c r="P1412" s="57"/>
      <c r="Q1412" s="57"/>
      <c r="R1412" s="57"/>
      <c r="S1412" s="7"/>
      <c r="T1412" s="7">
        <f t="shared" si="104"/>
        <v>212</v>
      </c>
    </row>
    <row r="1413" spans="3:20" ht="15.75" x14ac:dyDescent="0.25">
      <c r="C1413" s="10" t="s">
        <v>98</v>
      </c>
      <c r="D1413" s="51">
        <v>48</v>
      </c>
      <c r="E1413" s="51">
        <v>48</v>
      </c>
      <c r="F1413" s="51">
        <v>65</v>
      </c>
      <c r="G1413" s="7">
        <f t="shared" si="105"/>
        <v>161</v>
      </c>
      <c r="H1413" s="51">
        <v>61</v>
      </c>
      <c r="I1413" s="51">
        <v>51</v>
      </c>
      <c r="J1413" s="51">
        <v>66</v>
      </c>
      <c r="K1413" s="7">
        <f t="shared" si="106"/>
        <v>178</v>
      </c>
      <c r="L1413" s="51">
        <v>74</v>
      </c>
      <c r="M1413" s="51">
        <v>46</v>
      </c>
      <c r="N1413" s="51">
        <v>43</v>
      </c>
      <c r="O1413" s="7">
        <f t="shared" si="107"/>
        <v>163</v>
      </c>
      <c r="P1413" s="66"/>
      <c r="Q1413" s="66"/>
      <c r="R1413" s="66"/>
      <c r="S1413" s="7"/>
      <c r="T1413" s="7">
        <f t="shared" si="104"/>
        <v>502</v>
      </c>
    </row>
    <row r="1414" spans="3:20" ht="15.75" x14ac:dyDescent="0.25">
      <c r="C1414" s="14" t="s">
        <v>69</v>
      </c>
      <c r="D1414" s="45">
        <f t="shared" ref="D1414:T1414" si="108">SUM(D1410:D1413)</f>
        <v>890</v>
      </c>
      <c r="E1414" s="45">
        <f t="shared" si="108"/>
        <v>811</v>
      </c>
      <c r="F1414" s="45">
        <f t="shared" si="108"/>
        <v>1093</v>
      </c>
      <c r="G1414" s="45">
        <f t="shared" si="108"/>
        <v>2794</v>
      </c>
      <c r="H1414" s="45">
        <f t="shared" si="108"/>
        <v>1009</v>
      </c>
      <c r="I1414" s="45">
        <f t="shared" si="108"/>
        <v>1206</v>
      </c>
      <c r="J1414" s="45">
        <f t="shared" si="108"/>
        <v>978</v>
      </c>
      <c r="K1414" s="45">
        <f t="shared" si="108"/>
        <v>3193</v>
      </c>
      <c r="L1414" s="45">
        <f t="shared" si="108"/>
        <v>914</v>
      </c>
      <c r="M1414" s="45">
        <f t="shared" si="108"/>
        <v>879</v>
      </c>
      <c r="N1414" s="45">
        <f t="shared" si="108"/>
        <v>860</v>
      </c>
      <c r="O1414" s="45">
        <f t="shared" si="108"/>
        <v>2653</v>
      </c>
      <c r="P1414" s="45">
        <f t="shared" si="108"/>
        <v>0</v>
      </c>
      <c r="Q1414" s="45">
        <f t="shared" si="108"/>
        <v>0</v>
      </c>
      <c r="R1414" s="45">
        <f t="shared" si="108"/>
        <v>0</v>
      </c>
      <c r="S1414" s="45">
        <f t="shared" si="108"/>
        <v>0</v>
      </c>
      <c r="T1414" s="45">
        <f t="shared" si="108"/>
        <v>8640</v>
      </c>
    </row>
  </sheetData>
  <mergeCells count="140">
    <mergeCell ref="C1354:C1355"/>
    <mergeCell ref="D1354:G1354"/>
    <mergeCell ref="H1354:K1354"/>
    <mergeCell ref="L1354:O1354"/>
    <mergeCell ref="P1354:S1354"/>
    <mergeCell ref="T1354:T1355"/>
    <mergeCell ref="C1407:T1407"/>
    <mergeCell ref="D1408:G1408"/>
    <mergeCell ref="H1408:K1408"/>
    <mergeCell ref="L1408:O1408"/>
    <mergeCell ref="P1408:S1408"/>
    <mergeCell ref="T1408:T1409"/>
    <mergeCell ref="C1408:C1409"/>
    <mergeCell ref="C1306:T1306"/>
    <mergeCell ref="D1307:G1307"/>
    <mergeCell ref="H1307:K1307"/>
    <mergeCell ref="L1307:O1307"/>
    <mergeCell ref="P1307:S1307"/>
    <mergeCell ref="T1307:T1308"/>
    <mergeCell ref="C1307:C1308"/>
    <mergeCell ref="C1353:T1353"/>
    <mergeCell ref="C1250:T1250"/>
    <mergeCell ref="D1251:G1251"/>
    <mergeCell ref="H1251:K1251"/>
    <mergeCell ref="L1251:O1251"/>
    <mergeCell ref="P1251:S1251"/>
    <mergeCell ref="T1251:T1252"/>
    <mergeCell ref="C1187:T1187"/>
    <mergeCell ref="D1188:G1188"/>
    <mergeCell ref="H1188:K1188"/>
    <mergeCell ref="L1188:O1188"/>
    <mergeCell ref="P1188:S1188"/>
    <mergeCell ref="T1188:T1189"/>
    <mergeCell ref="C1188:C1189"/>
    <mergeCell ref="C1251:C1252"/>
    <mergeCell ref="C1102:T1102"/>
    <mergeCell ref="D1103:G1103"/>
    <mergeCell ref="H1103:K1103"/>
    <mergeCell ref="L1103:O1103"/>
    <mergeCell ref="P1103:S1103"/>
    <mergeCell ref="T1103:T1104"/>
    <mergeCell ref="C1045:T1045"/>
    <mergeCell ref="D1046:G1046"/>
    <mergeCell ref="H1046:K1046"/>
    <mergeCell ref="L1046:O1046"/>
    <mergeCell ref="P1046:S1046"/>
    <mergeCell ref="T1046:T1047"/>
    <mergeCell ref="C1046:C1047"/>
    <mergeCell ref="C1103:C1104"/>
    <mergeCell ref="C990:T990"/>
    <mergeCell ref="D991:G991"/>
    <mergeCell ref="H991:K991"/>
    <mergeCell ref="L991:O991"/>
    <mergeCell ref="P991:S991"/>
    <mergeCell ref="T991:T992"/>
    <mergeCell ref="C934:T934"/>
    <mergeCell ref="D935:G935"/>
    <mergeCell ref="H935:K935"/>
    <mergeCell ref="L935:O935"/>
    <mergeCell ref="P935:S935"/>
    <mergeCell ref="T935:T936"/>
    <mergeCell ref="C935:C936"/>
    <mergeCell ref="C991:C992"/>
    <mergeCell ref="C872:T872"/>
    <mergeCell ref="D873:G873"/>
    <mergeCell ref="H873:K873"/>
    <mergeCell ref="L873:O873"/>
    <mergeCell ref="P873:S873"/>
    <mergeCell ref="T873:T874"/>
    <mergeCell ref="C787:T787"/>
    <mergeCell ref="D788:G788"/>
    <mergeCell ref="H788:K788"/>
    <mergeCell ref="L788:O788"/>
    <mergeCell ref="P788:S788"/>
    <mergeCell ref="T788:T789"/>
    <mergeCell ref="C788:C789"/>
    <mergeCell ref="C873:C874"/>
    <mergeCell ref="C725:T725"/>
    <mergeCell ref="D726:G726"/>
    <mergeCell ref="H726:K726"/>
    <mergeCell ref="L726:O726"/>
    <mergeCell ref="P726:S726"/>
    <mergeCell ref="T726:T727"/>
    <mergeCell ref="C667:T667"/>
    <mergeCell ref="D668:G668"/>
    <mergeCell ref="H668:K668"/>
    <mergeCell ref="L668:O668"/>
    <mergeCell ref="P668:S668"/>
    <mergeCell ref="T668:T669"/>
    <mergeCell ref="C668:C669"/>
    <mergeCell ref="C726:C727"/>
    <mergeCell ref="C569:T569"/>
    <mergeCell ref="D570:G570"/>
    <mergeCell ref="H570:K570"/>
    <mergeCell ref="L570:O570"/>
    <mergeCell ref="P570:S570"/>
    <mergeCell ref="T570:T571"/>
    <mergeCell ref="C514:T514"/>
    <mergeCell ref="D515:G515"/>
    <mergeCell ref="H515:K515"/>
    <mergeCell ref="L515:O515"/>
    <mergeCell ref="P515:S515"/>
    <mergeCell ref="T515:T516"/>
    <mergeCell ref="C515:C516"/>
    <mergeCell ref="C570:C571"/>
    <mergeCell ref="C457:T457"/>
    <mergeCell ref="D458:G458"/>
    <mergeCell ref="H458:K458"/>
    <mergeCell ref="L458:O458"/>
    <mergeCell ref="P458:S458"/>
    <mergeCell ref="T458:T459"/>
    <mergeCell ref="C389:T389"/>
    <mergeCell ref="D390:G390"/>
    <mergeCell ref="H390:K390"/>
    <mergeCell ref="L390:O390"/>
    <mergeCell ref="P390:S390"/>
    <mergeCell ref="T390:T391"/>
    <mergeCell ref="C390:C391"/>
    <mergeCell ref="C458:C459"/>
    <mergeCell ref="D345:G345"/>
    <mergeCell ref="H345:K345"/>
    <mergeCell ref="L345:O345"/>
    <mergeCell ref="P345:S345"/>
    <mergeCell ref="T345:T346"/>
    <mergeCell ref="C251:T251"/>
    <mergeCell ref="D252:G252"/>
    <mergeCell ref="H252:K252"/>
    <mergeCell ref="L252:O252"/>
    <mergeCell ref="P252:S252"/>
    <mergeCell ref="T252:T253"/>
    <mergeCell ref="C345:C346"/>
    <mergeCell ref="C4:T4"/>
    <mergeCell ref="T5:T6"/>
    <mergeCell ref="D5:G5"/>
    <mergeCell ref="H5:K5"/>
    <mergeCell ref="L5:O5"/>
    <mergeCell ref="P5:S5"/>
    <mergeCell ref="C5:C6"/>
    <mergeCell ref="C252:C253"/>
    <mergeCell ref="C344:T344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310"/>
  <sheetViews>
    <sheetView showGridLines="0" view="pageBreakPreview" zoomScale="55" zoomScaleNormal="50" zoomScaleSheetLayoutView="55" workbookViewId="0">
      <selection activeCell="B14" sqref="B14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13" max="13" width="13.42578125" customWidth="1"/>
    <col min="19" max="19" width="18" customWidth="1"/>
  </cols>
  <sheetData>
    <row r="6" spans="2:19" ht="15.75" x14ac:dyDescent="0.2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ht="16.5" thickBot="1" x14ac:dyDescent="0.3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ht="15.75" x14ac:dyDescent="0.25">
      <c r="B8" s="114" t="s">
        <v>99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6"/>
    </row>
    <row r="9" spans="2:19" ht="15.75" x14ac:dyDescent="0.25">
      <c r="B9" s="112" t="s">
        <v>1</v>
      </c>
      <c r="C9" s="109" t="s">
        <v>2</v>
      </c>
      <c r="D9" s="109"/>
      <c r="E9" s="109"/>
      <c r="F9" s="109"/>
      <c r="G9" s="109" t="s">
        <v>3</v>
      </c>
      <c r="H9" s="109"/>
      <c r="I9" s="109"/>
      <c r="J9" s="109"/>
      <c r="K9" s="109" t="s">
        <v>4</v>
      </c>
      <c r="L9" s="109"/>
      <c r="M9" s="109"/>
      <c r="N9" s="109"/>
      <c r="O9" s="109" t="s">
        <v>5</v>
      </c>
      <c r="P9" s="109"/>
      <c r="Q9" s="109"/>
      <c r="R9" s="109"/>
      <c r="S9" s="110" t="s">
        <v>6</v>
      </c>
    </row>
    <row r="10" spans="2:19" ht="16.5" thickBot="1" x14ac:dyDescent="0.3">
      <c r="B10" s="113"/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  <c r="L10" s="12" t="s">
        <v>16</v>
      </c>
      <c r="M10" s="12" t="s">
        <v>17</v>
      </c>
      <c r="N10" s="12" t="s">
        <v>18</v>
      </c>
      <c r="O10" s="12" t="s">
        <v>19</v>
      </c>
      <c r="P10" s="12" t="s">
        <v>20</v>
      </c>
      <c r="Q10" s="12" t="s">
        <v>21</v>
      </c>
      <c r="R10" s="12" t="s">
        <v>22</v>
      </c>
      <c r="S10" s="111"/>
    </row>
    <row r="11" spans="2:19" ht="15.75" x14ac:dyDescent="0.25">
      <c r="B11" s="9" t="s">
        <v>100</v>
      </c>
      <c r="C11" s="48">
        <v>10</v>
      </c>
      <c r="D11" s="48">
        <v>3</v>
      </c>
      <c r="E11" s="67">
        <v>27</v>
      </c>
      <c r="F11" s="8">
        <f t="shared" ref="F11:F15" si="0">E11+D11+C11</f>
        <v>40</v>
      </c>
      <c r="G11" s="48">
        <v>295</v>
      </c>
      <c r="H11" s="48">
        <v>330</v>
      </c>
      <c r="I11" s="48">
        <v>75</v>
      </c>
      <c r="J11" s="8">
        <f>G11+H11+I11</f>
        <v>700</v>
      </c>
      <c r="K11" s="48">
        <v>86</v>
      </c>
      <c r="L11" s="48">
        <v>45</v>
      </c>
      <c r="M11" s="48">
        <v>26</v>
      </c>
      <c r="N11" s="8">
        <f>SUM(K11:M11)</f>
        <v>157</v>
      </c>
      <c r="O11" s="48"/>
      <c r="P11" s="48"/>
      <c r="Q11" s="48"/>
      <c r="R11" s="8"/>
      <c r="S11" s="8">
        <f t="shared" ref="S11:S15" si="1">R11+N11+J11+F11</f>
        <v>897</v>
      </c>
    </row>
    <row r="12" spans="2:19" ht="15.75" x14ac:dyDescent="0.25">
      <c r="B12" s="3" t="s">
        <v>101</v>
      </c>
      <c r="C12" s="44">
        <v>9340</v>
      </c>
      <c r="D12" s="44">
        <v>6123</v>
      </c>
      <c r="E12" s="46">
        <v>6854</v>
      </c>
      <c r="F12" s="7">
        <f t="shared" si="0"/>
        <v>22317</v>
      </c>
      <c r="G12" s="44">
        <v>5986</v>
      </c>
      <c r="H12" s="44">
        <v>6230</v>
      </c>
      <c r="I12" s="44">
        <v>6573</v>
      </c>
      <c r="J12" s="7">
        <f>G12+H12+I12</f>
        <v>18789</v>
      </c>
      <c r="K12" s="44">
        <v>6654</v>
      </c>
      <c r="L12" s="44">
        <v>6239</v>
      </c>
      <c r="M12" s="44">
        <v>6317</v>
      </c>
      <c r="N12" s="8">
        <f t="shared" ref="N12:N15" si="2">SUM(K12:M12)</f>
        <v>19210</v>
      </c>
      <c r="O12" s="44"/>
      <c r="P12" s="44"/>
      <c r="Q12" s="44"/>
      <c r="R12" s="7"/>
      <c r="S12" s="7">
        <f t="shared" si="1"/>
        <v>60316</v>
      </c>
    </row>
    <row r="13" spans="2:19" ht="15.75" x14ac:dyDescent="0.25">
      <c r="B13" s="3" t="s">
        <v>102</v>
      </c>
      <c r="C13" s="44">
        <v>2</v>
      </c>
      <c r="D13" s="44">
        <v>0</v>
      </c>
      <c r="E13" s="46">
        <v>0</v>
      </c>
      <c r="F13" s="7">
        <f t="shared" si="0"/>
        <v>2</v>
      </c>
      <c r="G13" s="44">
        <v>0</v>
      </c>
      <c r="H13" s="44">
        <v>0</v>
      </c>
      <c r="I13" s="44">
        <v>0</v>
      </c>
      <c r="J13" s="7">
        <f>G13+H13+I13</f>
        <v>0</v>
      </c>
      <c r="K13" s="44">
        <v>2</v>
      </c>
      <c r="L13" s="44">
        <v>1</v>
      </c>
      <c r="M13" s="44">
        <v>1</v>
      </c>
      <c r="N13" s="8">
        <f t="shared" si="2"/>
        <v>4</v>
      </c>
      <c r="O13" s="44"/>
      <c r="P13" s="44"/>
      <c r="Q13" s="44"/>
      <c r="R13" s="7"/>
      <c r="S13" s="7">
        <f t="shared" si="1"/>
        <v>6</v>
      </c>
    </row>
    <row r="14" spans="2:19" ht="15.75" x14ac:dyDescent="0.25">
      <c r="B14" s="3" t="s">
        <v>103</v>
      </c>
      <c r="C14" s="44">
        <v>54</v>
      </c>
      <c r="D14" s="44">
        <v>16</v>
      </c>
      <c r="E14" s="46">
        <v>7</v>
      </c>
      <c r="F14" s="7">
        <f t="shared" si="0"/>
        <v>77</v>
      </c>
      <c r="G14" s="44">
        <v>39</v>
      </c>
      <c r="H14" s="44">
        <v>2</v>
      </c>
      <c r="I14" s="44">
        <v>45</v>
      </c>
      <c r="J14" s="7">
        <f>G14+H14+I14</f>
        <v>86</v>
      </c>
      <c r="K14" s="44">
        <v>19</v>
      </c>
      <c r="L14" s="44">
        <v>16</v>
      </c>
      <c r="M14" s="44">
        <v>23</v>
      </c>
      <c r="N14" s="8">
        <f t="shared" si="2"/>
        <v>58</v>
      </c>
      <c r="O14" s="44"/>
      <c r="P14" s="44"/>
      <c r="Q14" s="44"/>
      <c r="R14" s="7"/>
      <c r="S14" s="7">
        <f t="shared" si="1"/>
        <v>221</v>
      </c>
    </row>
    <row r="15" spans="2:19" ht="15.75" x14ac:dyDescent="0.25">
      <c r="B15" s="3" t="s">
        <v>104</v>
      </c>
      <c r="C15" s="44">
        <v>0</v>
      </c>
      <c r="D15" s="44">
        <v>0</v>
      </c>
      <c r="E15" s="46">
        <v>11714</v>
      </c>
      <c r="F15" s="7">
        <f t="shared" si="0"/>
        <v>11714</v>
      </c>
      <c r="G15" s="44">
        <v>6991</v>
      </c>
      <c r="H15" s="44">
        <v>0</v>
      </c>
      <c r="I15" s="44">
        <v>0</v>
      </c>
      <c r="J15" s="7">
        <f>G15+H15+I15</f>
        <v>6991</v>
      </c>
      <c r="K15" s="44">
        <v>0</v>
      </c>
      <c r="L15" s="44">
        <v>0</v>
      </c>
      <c r="M15" s="44">
        <v>0</v>
      </c>
      <c r="N15" s="8">
        <f t="shared" si="2"/>
        <v>0</v>
      </c>
      <c r="O15" s="44"/>
      <c r="P15" s="44"/>
      <c r="Q15" s="44"/>
      <c r="R15" s="7"/>
      <c r="S15" s="7">
        <f t="shared" si="1"/>
        <v>18705</v>
      </c>
    </row>
    <row r="16" spans="2:19" ht="15.75" x14ac:dyDescent="0.25">
      <c r="B16" s="14" t="s">
        <v>6</v>
      </c>
      <c r="C16" s="45">
        <f t="shared" ref="C16:S16" si="3">SUM(C11:C15)</f>
        <v>9406</v>
      </c>
      <c r="D16" s="45">
        <f t="shared" si="3"/>
        <v>6142</v>
      </c>
      <c r="E16" s="45">
        <f t="shared" si="3"/>
        <v>18602</v>
      </c>
      <c r="F16" s="45">
        <f t="shared" si="3"/>
        <v>34150</v>
      </c>
      <c r="G16" s="45">
        <f t="shared" si="3"/>
        <v>13311</v>
      </c>
      <c r="H16" s="45">
        <f t="shared" si="3"/>
        <v>6562</v>
      </c>
      <c r="I16" s="45">
        <f t="shared" si="3"/>
        <v>6693</v>
      </c>
      <c r="J16" s="45">
        <f t="shared" si="3"/>
        <v>26566</v>
      </c>
      <c r="K16" s="45">
        <f t="shared" si="3"/>
        <v>6761</v>
      </c>
      <c r="L16" s="45">
        <f t="shared" si="3"/>
        <v>6301</v>
      </c>
      <c r="M16" s="45">
        <f t="shared" si="3"/>
        <v>6367</v>
      </c>
      <c r="N16" s="45">
        <f t="shared" si="3"/>
        <v>19429</v>
      </c>
      <c r="O16" s="45">
        <f t="shared" si="3"/>
        <v>0</v>
      </c>
      <c r="P16" s="45">
        <f t="shared" si="3"/>
        <v>0</v>
      </c>
      <c r="Q16" s="45">
        <f t="shared" si="3"/>
        <v>0</v>
      </c>
      <c r="R16" s="45">
        <f t="shared" si="3"/>
        <v>0</v>
      </c>
      <c r="S16" s="45">
        <f t="shared" si="3"/>
        <v>80145</v>
      </c>
    </row>
    <row r="17" spans="2:19" ht="15.75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2:19" ht="15.75" x14ac:dyDescent="0.25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2:19" ht="15.75" x14ac:dyDescent="0.25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19" ht="15.75" x14ac:dyDescent="0.25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2:19" ht="15.75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19" ht="15.75" x14ac:dyDescent="0.25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ht="15.75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ht="15.75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ht="15.75" x14ac:dyDescent="0.25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ht="15.75" x14ac:dyDescent="0.25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ht="15.75" x14ac:dyDescent="0.25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ht="15.75" x14ac:dyDescent="0.25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ht="15.75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19" ht="15.75" x14ac:dyDescent="0.25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19" ht="15.75" x14ac:dyDescent="0.25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19" ht="15.75" x14ac:dyDescent="0.25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ht="15.75" x14ac:dyDescent="0.25"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2:19" ht="15.75" x14ac:dyDescent="0.25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ht="15.75" x14ac:dyDescent="0.25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5.75" x14ac:dyDescent="0.25"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2:19" ht="15.75" x14ac:dyDescent="0.25"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19" ht="15.75" x14ac:dyDescent="0.25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19" ht="15.75" x14ac:dyDescent="0.25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2:19" ht="15.75" x14ac:dyDescent="0.25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2:19" ht="15.75" x14ac:dyDescent="0.25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2:19" ht="15.75" x14ac:dyDescent="0.25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2:19" ht="15.75" x14ac:dyDescent="0.25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2:19" ht="15.75" x14ac:dyDescent="0.25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2:19" ht="15.75" x14ac:dyDescent="0.25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50" spans="2:19" ht="15.75" x14ac:dyDescent="0.25">
      <c r="B50" s="119" t="s">
        <v>105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30"/>
      <c r="N50" s="30"/>
      <c r="O50" s="30"/>
      <c r="P50" s="30"/>
      <c r="Q50" s="30"/>
      <c r="R50" s="30"/>
      <c r="S50" s="30"/>
    </row>
    <row r="51" spans="2:19" ht="15.75" x14ac:dyDescent="0.25">
      <c r="B51" s="117" t="s">
        <v>106</v>
      </c>
      <c r="C51" s="109" t="s">
        <v>2</v>
      </c>
      <c r="D51" s="109"/>
      <c r="E51" s="109" t="s">
        <v>3</v>
      </c>
      <c r="F51" s="109"/>
      <c r="G51" s="109" t="s">
        <v>4</v>
      </c>
      <c r="H51" s="109"/>
      <c r="I51" s="109" t="s">
        <v>5</v>
      </c>
      <c r="J51" s="109"/>
      <c r="K51" s="117" t="s">
        <v>6</v>
      </c>
      <c r="L51" s="117"/>
      <c r="M51" s="17"/>
      <c r="N51" s="17"/>
      <c r="O51" s="17"/>
      <c r="P51" s="17"/>
      <c r="Q51" s="17"/>
      <c r="R51" s="17"/>
      <c r="S51" s="118"/>
    </row>
    <row r="52" spans="2:19" ht="15.75" x14ac:dyDescent="0.25">
      <c r="B52" s="117"/>
      <c r="C52" s="109" t="s">
        <v>107</v>
      </c>
      <c r="D52" s="109"/>
      <c r="E52" s="109" t="s">
        <v>107</v>
      </c>
      <c r="F52" s="109"/>
      <c r="G52" s="109" t="s">
        <v>107</v>
      </c>
      <c r="H52" s="109"/>
      <c r="I52" s="109" t="s">
        <v>107</v>
      </c>
      <c r="J52" s="109"/>
      <c r="K52" s="117"/>
      <c r="L52" s="117"/>
      <c r="M52" s="31"/>
      <c r="N52" s="31"/>
      <c r="O52" s="31"/>
      <c r="P52" s="31"/>
      <c r="Q52" s="31"/>
      <c r="R52" s="31"/>
      <c r="S52" s="118"/>
    </row>
    <row r="53" spans="2:19" ht="15.75" x14ac:dyDescent="0.25">
      <c r="B53" s="3" t="s">
        <v>108</v>
      </c>
      <c r="C53" s="129">
        <v>7444</v>
      </c>
      <c r="D53" s="130"/>
      <c r="E53" s="120">
        <v>5031</v>
      </c>
      <c r="F53" s="121"/>
      <c r="G53" s="126"/>
      <c r="H53" s="126"/>
      <c r="I53" s="126"/>
      <c r="J53" s="126"/>
      <c r="K53" s="133">
        <f t="shared" ref="K53:K63" si="4">+SUM(C53:J53)</f>
        <v>12475</v>
      </c>
      <c r="L53" s="133"/>
      <c r="M53" s="32"/>
      <c r="O53" s="32"/>
      <c r="P53" s="32"/>
      <c r="Q53" s="34"/>
      <c r="R53" s="33"/>
      <c r="S53" s="35"/>
    </row>
    <row r="54" spans="2:19" ht="15.75" x14ac:dyDescent="0.25">
      <c r="B54" s="3" t="s">
        <v>109</v>
      </c>
      <c r="C54" s="129">
        <v>1422</v>
      </c>
      <c r="D54" s="130"/>
      <c r="E54" s="122">
        <v>679</v>
      </c>
      <c r="F54" s="123"/>
      <c r="G54" s="126"/>
      <c r="H54" s="126"/>
      <c r="I54" s="126"/>
      <c r="J54" s="126"/>
      <c r="K54" s="133">
        <f t="shared" si="4"/>
        <v>2101</v>
      </c>
      <c r="L54" s="133"/>
      <c r="M54" s="32"/>
      <c r="O54" s="32"/>
      <c r="P54" s="32"/>
      <c r="Q54" s="34"/>
      <c r="R54" s="33"/>
      <c r="S54" s="35"/>
    </row>
    <row r="55" spans="2:19" ht="15.75" x14ac:dyDescent="0.25">
      <c r="B55" s="3" t="s">
        <v>110</v>
      </c>
      <c r="C55" s="68"/>
      <c r="D55" s="68">
        <v>0</v>
      </c>
      <c r="E55" s="124">
        <v>0</v>
      </c>
      <c r="F55" s="125"/>
      <c r="G55" s="126"/>
      <c r="H55" s="126"/>
      <c r="I55" s="126"/>
      <c r="J55" s="126"/>
      <c r="K55" s="133">
        <f t="shared" si="4"/>
        <v>0</v>
      </c>
      <c r="L55" s="133"/>
      <c r="M55" s="32"/>
      <c r="O55" s="32"/>
      <c r="P55" s="32"/>
      <c r="Q55" s="34"/>
      <c r="R55" s="33"/>
      <c r="S55" s="35"/>
    </row>
    <row r="56" spans="2:19" ht="15.75" x14ac:dyDescent="0.25">
      <c r="B56" s="3" t="s">
        <v>111</v>
      </c>
      <c r="C56" s="131">
        <v>53</v>
      </c>
      <c r="D56" s="132"/>
      <c r="E56" s="122">
        <v>35</v>
      </c>
      <c r="F56" s="123"/>
      <c r="G56" s="126"/>
      <c r="H56" s="126"/>
      <c r="I56" s="126"/>
      <c r="J56" s="126"/>
      <c r="K56" s="133">
        <f t="shared" si="4"/>
        <v>88</v>
      </c>
      <c r="L56" s="133"/>
      <c r="M56" s="32"/>
      <c r="O56" s="32"/>
      <c r="P56" s="32"/>
      <c r="Q56" s="34"/>
      <c r="R56" s="33"/>
      <c r="S56" s="35"/>
    </row>
    <row r="57" spans="2:19" ht="15.75" x14ac:dyDescent="0.25">
      <c r="B57" s="3" t="s">
        <v>112</v>
      </c>
      <c r="C57" s="129">
        <v>1595</v>
      </c>
      <c r="D57" s="130"/>
      <c r="E57" s="122">
        <v>228</v>
      </c>
      <c r="F57" s="123"/>
      <c r="G57" s="126"/>
      <c r="H57" s="126"/>
      <c r="I57" s="126"/>
      <c r="J57" s="126"/>
      <c r="K57" s="133">
        <f t="shared" si="4"/>
        <v>1823</v>
      </c>
      <c r="L57" s="133"/>
      <c r="M57" s="32"/>
      <c r="O57" s="32"/>
      <c r="P57" s="32"/>
      <c r="Q57" s="34"/>
      <c r="R57" s="33"/>
      <c r="S57" s="35"/>
    </row>
    <row r="58" spans="2:19" ht="15.75" x14ac:dyDescent="0.25">
      <c r="B58" s="3" t="s">
        <v>113</v>
      </c>
      <c r="C58" s="131">
        <v>191</v>
      </c>
      <c r="D58" s="132"/>
      <c r="E58" s="122">
        <v>191</v>
      </c>
      <c r="F58" s="123"/>
      <c r="G58" s="126"/>
      <c r="H58" s="126"/>
      <c r="I58" s="126"/>
      <c r="J58" s="126"/>
      <c r="K58" s="133">
        <f t="shared" si="4"/>
        <v>382</v>
      </c>
      <c r="L58" s="133"/>
      <c r="M58" s="32"/>
      <c r="O58" s="32"/>
      <c r="P58" s="32"/>
      <c r="Q58" s="34"/>
      <c r="R58" s="33"/>
      <c r="S58" s="35"/>
    </row>
    <row r="59" spans="2:19" ht="15.75" x14ac:dyDescent="0.25">
      <c r="B59" s="3" t="s">
        <v>114</v>
      </c>
      <c r="C59" s="128">
        <v>0</v>
      </c>
      <c r="D59" s="128"/>
      <c r="E59" s="124">
        <v>0</v>
      </c>
      <c r="F59" s="125"/>
      <c r="G59" s="126"/>
      <c r="H59" s="126"/>
      <c r="I59" s="126"/>
      <c r="J59" s="126"/>
      <c r="K59" s="133">
        <f t="shared" si="4"/>
        <v>0</v>
      </c>
      <c r="L59" s="133"/>
      <c r="M59" s="32"/>
      <c r="O59" s="32"/>
      <c r="P59" s="32"/>
      <c r="Q59" s="34"/>
      <c r="R59" s="33"/>
      <c r="S59" s="35"/>
    </row>
    <row r="60" spans="2:19" ht="15.75" x14ac:dyDescent="0.25">
      <c r="B60" s="3" t="s">
        <v>115</v>
      </c>
      <c r="C60" s="131">
        <v>248</v>
      </c>
      <c r="D60" s="132"/>
      <c r="E60" s="122">
        <v>96</v>
      </c>
      <c r="F60" s="123"/>
      <c r="G60" s="126"/>
      <c r="H60" s="126"/>
      <c r="I60" s="126"/>
      <c r="J60" s="126"/>
      <c r="K60" s="133">
        <f t="shared" si="4"/>
        <v>344</v>
      </c>
      <c r="L60" s="133"/>
      <c r="M60" s="32"/>
      <c r="O60" s="32"/>
      <c r="P60" s="32"/>
      <c r="Q60" s="34"/>
      <c r="R60" s="33"/>
      <c r="S60" s="35"/>
    </row>
    <row r="61" spans="2:19" ht="15.75" x14ac:dyDescent="0.25">
      <c r="B61" s="3" t="s">
        <v>116</v>
      </c>
      <c r="C61" s="131">
        <v>531</v>
      </c>
      <c r="D61" s="132"/>
      <c r="E61" s="122">
        <v>583</v>
      </c>
      <c r="F61" s="123"/>
      <c r="G61" s="126"/>
      <c r="H61" s="126"/>
      <c r="I61" s="126"/>
      <c r="J61" s="126"/>
      <c r="K61" s="133">
        <f t="shared" si="4"/>
        <v>1114</v>
      </c>
      <c r="L61" s="133"/>
      <c r="M61" s="32"/>
      <c r="O61" s="32"/>
      <c r="P61" s="32"/>
      <c r="Q61" s="34"/>
      <c r="R61" s="33"/>
      <c r="S61" s="35"/>
    </row>
    <row r="62" spans="2:19" ht="15.75" x14ac:dyDescent="0.25">
      <c r="B62" s="3" t="s">
        <v>117</v>
      </c>
      <c r="C62" s="128">
        <v>0</v>
      </c>
      <c r="D62" s="128"/>
      <c r="E62" s="124">
        <v>0</v>
      </c>
      <c r="F62" s="125"/>
      <c r="G62" s="126"/>
      <c r="H62" s="126"/>
      <c r="I62" s="126"/>
      <c r="J62" s="126"/>
      <c r="K62" s="133">
        <f t="shared" si="4"/>
        <v>0</v>
      </c>
      <c r="L62" s="133"/>
      <c r="M62" s="32"/>
      <c r="O62" s="32"/>
      <c r="P62" s="32"/>
      <c r="Q62" s="34"/>
      <c r="R62" s="33"/>
      <c r="S62" s="35"/>
    </row>
    <row r="63" spans="2:19" ht="15.75" x14ac:dyDescent="0.25">
      <c r="B63" s="3" t="s">
        <v>118</v>
      </c>
      <c r="C63" s="131">
        <v>230</v>
      </c>
      <c r="D63" s="132"/>
      <c r="E63" s="122">
        <v>148</v>
      </c>
      <c r="F63" s="123"/>
      <c r="G63" s="138"/>
      <c r="H63" s="139"/>
      <c r="I63" s="138"/>
      <c r="J63" s="139"/>
      <c r="K63" s="133">
        <f t="shared" si="4"/>
        <v>378</v>
      </c>
      <c r="L63" s="133"/>
      <c r="M63" s="32"/>
      <c r="O63" s="32"/>
      <c r="P63" s="32"/>
      <c r="Q63" s="34"/>
      <c r="R63" s="33"/>
      <c r="S63" s="35"/>
    </row>
    <row r="64" spans="2:19" ht="15.75" x14ac:dyDescent="0.25">
      <c r="B64" s="14" t="s">
        <v>6</v>
      </c>
      <c r="C64" s="127">
        <f>+SUM(C53:D63)</f>
        <v>11714</v>
      </c>
      <c r="D64" s="127"/>
      <c r="E64" s="127">
        <f>+SUM(E53:F63)</f>
        <v>6991</v>
      </c>
      <c r="F64" s="127"/>
      <c r="G64" s="127">
        <f>+SUM(G53:H63)</f>
        <v>0</v>
      </c>
      <c r="H64" s="127"/>
      <c r="I64" s="127">
        <f>+SUM(I53:J63)</f>
        <v>0</v>
      </c>
      <c r="J64" s="127"/>
      <c r="K64" s="127">
        <f>+SUM(K53:L63)</f>
        <v>18705</v>
      </c>
      <c r="L64" s="127"/>
      <c r="M64" s="33"/>
      <c r="N64" s="33"/>
      <c r="O64" s="33"/>
      <c r="P64" s="33"/>
      <c r="Q64" s="33"/>
      <c r="R64" s="33"/>
      <c r="S64" s="33"/>
    </row>
    <row r="130" spans="2:12" ht="15.75" x14ac:dyDescent="0.25">
      <c r="B130" s="119" t="s">
        <v>119</v>
      </c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</row>
    <row r="131" spans="2:12" ht="15.75" x14ac:dyDescent="0.25">
      <c r="B131" s="117" t="s">
        <v>120</v>
      </c>
      <c r="C131" s="109" t="s">
        <v>2</v>
      </c>
      <c r="D131" s="109"/>
      <c r="E131" s="109" t="s">
        <v>3</v>
      </c>
      <c r="F131" s="109"/>
      <c r="G131" s="109" t="s">
        <v>4</v>
      </c>
      <c r="H131" s="109"/>
      <c r="I131" s="109" t="s">
        <v>5</v>
      </c>
      <c r="J131" s="109"/>
      <c r="K131" s="117" t="s">
        <v>6</v>
      </c>
      <c r="L131" s="117"/>
    </row>
    <row r="132" spans="2:12" ht="15.75" x14ac:dyDescent="0.25">
      <c r="B132" s="117"/>
      <c r="C132" s="109" t="s">
        <v>107</v>
      </c>
      <c r="D132" s="109"/>
      <c r="E132" s="109" t="s">
        <v>107</v>
      </c>
      <c r="F132" s="109"/>
      <c r="G132" s="109" t="s">
        <v>107</v>
      </c>
      <c r="H132" s="109"/>
      <c r="I132" s="109" t="s">
        <v>107</v>
      </c>
      <c r="J132" s="109"/>
      <c r="K132" s="117"/>
      <c r="L132" s="117"/>
    </row>
    <row r="133" spans="2:12" ht="15.75" x14ac:dyDescent="0.25">
      <c r="B133" s="3" t="s">
        <v>121</v>
      </c>
      <c r="C133" s="129">
        <v>2930</v>
      </c>
      <c r="D133" s="130"/>
      <c r="E133" s="134">
        <f>[1]CuadroFinal!F15</f>
        <v>2492</v>
      </c>
      <c r="F133" s="135"/>
      <c r="G133" s="134"/>
      <c r="H133" s="135"/>
      <c r="I133" s="134"/>
      <c r="J133" s="135"/>
      <c r="K133" s="136">
        <f t="shared" ref="K133:K140" si="5">+SUM(C133:J133)</f>
        <v>5422</v>
      </c>
      <c r="L133" s="137"/>
    </row>
    <row r="134" spans="2:12" ht="15.75" x14ac:dyDescent="0.25">
      <c r="B134" s="3" t="s">
        <v>122</v>
      </c>
      <c r="C134" s="131">
        <v>608</v>
      </c>
      <c r="D134" s="132"/>
      <c r="E134" s="134">
        <f>[1]CuadroFinal!F16</f>
        <v>320</v>
      </c>
      <c r="F134" s="135"/>
      <c r="G134" s="126"/>
      <c r="H134" s="126"/>
      <c r="I134" s="126"/>
      <c r="J134" s="126"/>
      <c r="K134" s="133">
        <f t="shared" si="5"/>
        <v>928</v>
      </c>
      <c r="L134" s="133"/>
    </row>
    <row r="135" spans="2:12" ht="15.75" x14ac:dyDescent="0.25">
      <c r="B135" s="3" t="s">
        <v>123</v>
      </c>
      <c r="C135" s="129">
        <v>8835</v>
      </c>
      <c r="D135" s="130"/>
      <c r="E135" s="134">
        <f>[1]CuadroFinal!F17</f>
        <v>7172</v>
      </c>
      <c r="F135" s="135"/>
      <c r="G135" s="126"/>
      <c r="H135" s="126"/>
      <c r="I135" s="126"/>
      <c r="J135" s="126"/>
      <c r="K135" s="133">
        <f t="shared" si="5"/>
        <v>16007</v>
      </c>
      <c r="L135" s="133"/>
    </row>
    <row r="136" spans="2:12" ht="15.75" x14ac:dyDescent="0.25">
      <c r="B136" s="3" t="s">
        <v>124</v>
      </c>
      <c r="C136" s="129">
        <v>2688</v>
      </c>
      <c r="D136" s="130"/>
      <c r="E136" s="134">
        <f>[1]CuadroFinal!F18</f>
        <v>1960</v>
      </c>
      <c r="F136" s="135"/>
      <c r="G136" s="126"/>
      <c r="H136" s="126"/>
      <c r="I136" s="126"/>
      <c r="J136" s="126"/>
      <c r="K136" s="133">
        <f t="shared" si="5"/>
        <v>4648</v>
      </c>
      <c r="L136" s="133"/>
    </row>
    <row r="137" spans="2:12" ht="15.75" x14ac:dyDescent="0.25">
      <c r="B137" s="3" t="s">
        <v>125</v>
      </c>
      <c r="C137" s="131">
        <v>218</v>
      </c>
      <c r="D137" s="132"/>
      <c r="E137" s="134">
        <f>[1]CuadroFinal!F19</f>
        <v>166</v>
      </c>
      <c r="F137" s="135"/>
      <c r="G137" s="126"/>
      <c r="H137" s="126"/>
      <c r="I137" s="126"/>
      <c r="J137" s="126"/>
      <c r="K137" s="133">
        <f t="shared" si="5"/>
        <v>384</v>
      </c>
      <c r="L137" s="133"/>
    </row>
    <row r="138" spans="2:12" ht="15.75" x14ac:dyDescent="0.25">
      <c r="B138" s="3" t="s">
        <v>126</v>
      </c>
      <c r="C138" s="129">
        <v>2464</v>
      </c>
      <c r="D138" s="130"/>
      <c r="E138" s="134">
        <f>[1]CuadroFinal!F20</f>
        <v>2267</v>
      </c>
      <c r="F138" s="135"/>
      <c r="G138" s="126"/>
      <c r="H138" s="126"/>
      <c r="I138" s="126"/>
      <c r="J138" s="126"/>
      <c r="K138" s="133">
        <f t="shared" si="5"/>
        <v>4731</v>
      </c>
      <c r="L138" s="133"/>
    </row>
    <row r="139" spans="2:12" ht="15.75" x14ac:dyDescent="0.25">
      <c r="B139" s="3" t="s">
        <v>127</v>
      </c>
      <c r="C139" s="129">
        <v>3235</v>
      </c>
      <c r="D139" s="130"/>
      <c r="E139" s="134">
        <f>[1]CuadroFinal!F21</f>
        <v>3493</v>
      </c>
      <c r="F139" s="135"/>
      <c r="G139" s="126"/>
      <c r="H139" s="126"/>
      <c r="I139" s="126"/>
      <c r="J139" s="126"/>
      <c r="K139" s="133">
        <f t="shared" si="5"/>
        <v>6728</v>
      </c>
      <c r="L139" s="133"/>
    </row>
    <row r="140" spans="2:12" ht="15.75" x14ac:dyDescent="0.25">
      <c r="B140" s="3" t="s">
        <v>128</v>
      </c>
      <c r="C140" s="129">
        <v>1339</v>
      </c>
      <c r="D140" s="130"/>
      <c r="E140" s="134">
        <f>[1]CuadroFinal!F22</f>
        <v>919</v>
      </c>
      <c r="F140" s="135"/>
      <c r="G140" s="126"/>
      <c r="H140" s="126"/>
      <c r="I140" s="126"/>
      <c r="J140" s="126"/>
      <c r="K140" s="133">
        <f t="shared" si="5"/>
        <v>2258</v>
      </c>
      <c r="L140" s="133"/>
    </row>
    <row r="141" spans="2:12" ht="15.75" x14ac:dyDescent="0.25">
      <c r="B141" s="14" t="s">
        <v>6</v>
      </c>
      <c r="C141" s="127">
        <f>+SUM(C133:D140)</f>
        <v>22317</v>
      </c>
      <c r="D141" s="127"/>
      <c r="E141" s="127">
        <f>+SUM(E133:F140)</f>
        <v>18789</v>
      </c>
      <c r="F141" s="127"/>
      <c r="G141" s="127">
        <f>+SUM(G133:H140)</f>
        <v>0</v>
      </c>
      <c r="H141" s="127"/>
      <c r="I141" s="127">
        <f>+SUM(I133:J140)</f>
        <v>0</v>
      </c>
      <c r="J141" s="127"/>
      <c r="K141" s="127">
        <f>+SUM(K133:L140)</f>
        <v>41106</v>
      </c>
      <c r="L141" s="127"/>
    </row>
    <row r="184" spans="2:12" ht="15.75" x14ac:dyDescent="0.25">
      <c r="B184" s="119" t="s">
        <v>129</v>
      </c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</row>
    <row r="185" spans="2:12" ht="15.75" x14ac:dyDescent="0.25">
      <c r="B185" s="117" t="s">
        <v>130</v>
      </c>
      <c r="C185" s="109" t="s">
        <v>2</v>
      </c>
      <c r="D185" s="109"/>
      <c r="E185" s="109" t="s">
        <v>3</v>
      </c>
      <c r="F185" s="109"/>
      <c r="G185" s="109" t="s">
        <v>4</v>
      </c>
      <c r="H185" s="109"/>
      <c r="I185" s="109" t="s">
        <v>5</v>
      </c>
      <c r="J185" s="109"/>
      <c r="K185" s="117" t="s">
        <v>6</v>
      </c>
      <c r="L185" s="117"/>
    </row>
    <row r="186" spans="2:12" ht="15.75" x14ac:dyDescent="0.25">
      <c r="B186" s="117"/>
      <c r="C186" s="109" t="s">
        <v>107</v>
      </c>
      <c r="D186" s="109"/>
      <c r="E186" s="109" t="s">
        <v>107</v>
      </c>
      <c r="F186" s="109"/>
      <c r="G186" s="109" t="s">
        <v>107</v>
      </c>
      <c r="H186" s="109"/>
      <c r="I186" s="109" t="s">
        <v>107</v>
      </c>
      <c r="J186" s="109"/>
      <c r="K186" s="117"/>
      <c r="L186" s="117"/>
    </row>
    <row r="187" spans="2:12" ht="15.75" x14ac:dyDescent="0.25">
      <c r="B187" s="3" t="s">
        <v>131</v>
      </c>
      <c r="C187" s="129">
        <v>8610</v>
      </c>
      <c r="D187" s="130"/>
      <c r="E187" s="134">
        <v>8071</v>
      </c>
      <c r="F187" s="135"/>
      <c r="G187" s="126"/>
      <c r="H187" s="126"/>
      <c r="I187" s="126"/>
      <c r="J187" s="126"/>
      <c r="K187" s="133">
        <f>+SUM(C187:J187)</f>
        <v>16681</v>
      </c>
      <c r="L187" s="133"/>
    </row>
    <row r="188" spans="2:12" ht="15.75" x14ac:dyDescent="0.25">
      <c r="B188" s="3" t="s">
        <v>132</v>
      </c>
      <c r="C188" s="129">
        <v>12140</v>
      </c>
      <c r="D188" s="130"/>
      <c r="E188" s="134">
        <v>9325</v>
      </c>
      <c r="F188" s="135"/>
      <c r="G188" s="126"/>
      <c r="H188" s="126"/>
      <c r="I188" s="126"/>
      <c r="J188" s="126"/>
      <c r="K188" s="133">
        <f t="shared" ref="K188:K190" si="6">+SUM(C188:J188)</f>
        <v>21465</v>
      </c>
      <c r="L188" s="133"/>
    </row>
    <row r="189" spans="2:12" ht="15.75" x14ac:dyDescent="0.25">
      <c r="B189" s="3" t="s">
        <v>133</v>
      </c>
      <c r="C189" s="129">
        <v>1551</v>
      </c>
      <c r="D189" s="130"/>
      <c r="E189" s="134">
        <f>[1]CuadroFinal!F32</f>
        <v>1309</v>
      </c>
      <c r="F189" s="135"/>
      <c r="G189" s="126"/>
      <c r="H189" s="126"/>
      <c r="I189" s="126"/>
      <c r="J189" s="126"/>
      <c r="K189" s="133">
        <f t="shared" si="6"/>
        <v>2860</v>
      </c>
      <c r="L189" s="133"/>
    </row>
    <row r="190" spans="2:12" ht="15.75" x14ac:dyDescent="0.25">
      <c r="B190" s="3" t="s">
        <v>134</v>
      </c>
      <c r="C190" s="131">
        <v>16</v>
      </c>
      <c r="D190" s="132"/>
      <c r="E190" s="134">
        <f>[1]CuadroFinal!F33</f>
        <v>84</v>
      </c>
      <c r="F190" s="135"/>
      <c r="G190" s="126"/>
      <c r="H190" s="126"/>
      <c r="I190" s="126"/>
      <c r="J190" s="126"/>
      <c r="K190" s="133">
        <f t="shared" si="6"/>
        <v>100</v>
      </c>
      <c r="L190" s="133"/>
    </row>
    <row r="191" spans="2:12" ht="15.75" x14ac:dyDescent="0.25">
      <c r="B191" s="14" t="s">
        <v>6</v>
      </c>
      <c r="C191" s="127">
        <f>+SUM(C187:D190)</f>
        <v>22317</v>
      </c>
      <c r="D191" s="127"/>
      <c r="E191" s="127">
        <f>+SUM(E187:F190)</f>
        <v>18789</v>
      </c>
      <c r="F191" s="127"/>
      <c r="G191" s="127">
        <f>+SUM(G187:H190)</f>
        <v>0</v>
      </c>
      <c r="H191" s="127"/>
      <c r="I191" s="127">
        <f>+SUM(I187:J190)</f>
        <v>0</v>
      </c>
      <c r="J191" s="127"/>
      <c r="K191" s="127">
        <f>+SUM(K187:L190)</f>
        <v>41106</v>
      </c>
      <c r="L191" s="127"/>
    </row>
    <row r="223" spans="2:15" ht="15.75" x14ac:dyDescent="0.25">
      <c r="B223" s="119" t="s">
        <v>135</v>
      </c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N223" s="1"/>
    </row>
    <row r="224" spans="2:15" ht="15.75" x14ac:dyDescent="0.25">
      <c r="B224" s="117" t="s">
        <v>136</v>
      </c>
      <c r="C224" s="109" t="s">
        <v>2</v>
      </c>
      <c r="D224" s="109"/>
      <c r="E224" s="109" t="s">
        <v>3</v>
      </c>
      <c r="F224" s="109"/>
      <c r="G224" s="109" t="s">
        <v>4</v>
      </c>
      <c r="H224" s="109"/>
      <c r="I224" s="109" t="s">
        <v>5</v>
      </c>
      <c r="J224" s="109"/>
      <c r="K224" s="117" t="s">
        <v>6</v>
      </c>
      <c r="L224" s="117"/>
      <c r="N224" s="1"/>
      <c r="O224" s="1"/>
    </row>
    <row r="225" spans="2:15" ht="15.75" x14ac:dyDescent="0.25">
      <c r="B225" s="117"/>
      <c r="C225" s="109" t="s">
        <v>107</v>
      </c>
      <c r="D225" s="109"/>
      <c r="E225" s="109" t="s">
        <v>107</v>
      </c>
      <c r="F225" s="109"/>
      <c r="G225" s="109" t="s">
        <v>107</v>
      </c>
      <c r="H225" s="109"/>
      <c r="I225" s="109" t="s">
        <v>107</v>
      </c>
      <c r="J225" s="109"/>
      <c r="K225" s="117"/>
      <c r="L225" s="117"/>
      <c r="N225" s="1"/>
      <c r="O225" s="1"/>
    </row>
    <row r="226" spans="2:15" ht="15.75" x14ac:dyDescent="0.25">
      <c r="B226" s="3" t="s">
        <v>137</v>
      </c>
      <c r="C226" s="129">
        <v>19876</v>
      </c>
      <c r="D226" s="130"/>
      <c r="E226" s="134">
        <v>16716</v>
      </c>
      <c r="F226" s="135"/>
      <c r="G226" s="126"/>
      <c r="H226" s="126"/>
      <c r="I226" s="126"/>
      <c r="J226" s="126"/>
      <c r="K226" s="133">
        <f>+SUM(C226:J226)</f>
        <v>36592</v>
      </c>
      <c r="L226" s="133"/>
      <c r="N226" s="1"/>
      <c r="O226" s="1"/>
    </row>
    <row r="227" spans="2:15" ht="15.75" x14ac:dyDescent="0.25">
      <c r="B227" s="3" t="s">
        <v>138</v>
      </c>
      <c r="C227" s="129">
        <v>2425</v>
      </c>
      <c r="D227" s="130"/>
      <c r="E227" s="134">
        <v>1989</v>
      </c>
      <c r="F227" s="135"/>
      <c r="G227" s="126"/>
      <c r="H227" s="126"/>
      <c r="I227" s="126"/>
      <c r="J227" s="126"/>
      <c r="K227" s="133">
        <f t="shared" ref="K227:K228" si="7">+SUM(C227:J227)</f>
        <v>4414</v>
      </c>
      <c r="L227" s="133"/>
      <c r="N227" s="1"/>
      <c r="O227" s="1"/>
    </row>
    <row r="228" spans="2:15" ht="15.75" x14ac:dyDescent="0.25">
      <c r="B228" s="3" t="s">
        <v>139</v>
      </c>
      <c r="C228" s="131">
        <v>16</v>
      </c>
      <c r="D228" s="132"/>
      <c r="E228" s="134">
        <v>84</v>
      </c>
      <c r="F228" s="135"/>
      <c r="G228" s="126"/>
      <c r="H228" s="126"/>
      <c r="I228" s="126"/>
      <c r="J228" s="126"/>
      <c r="K228" s="133">
        <f t="shared" si="7"/>
        <v>100</v>
      </c>
      <c r="L228" s="133"/>
      <c r="N228" s="1"/>
      <c r="O228" s="1"/>
    </row>
    <row r="229" spans="2:15" ht="15.75" x14ac:dyDescent="0.25">
      <c r="B229" s="14" t="s">
        <v>6</v>
      </c>
      <c r="C229" s="127">
        <f>+SUM(C226:D228)</f>
        <v>22317</v>
      </c>
      <c r="D229" s="127"/>
      <c r="E229" s="127">
        <f>+SUM(E226:F228)</f>
        <v>18789</v>
      </c>
      <c r="F229" s="127"/>
      <c r="G229" s="127">
        <f>+SUM(G226:H228)</f>
        <v>0</v>
      </c>
      <c r="H229" s="127"/>
      <c r="I229" s="127">
        <f>+SUM(I226:J228)</f>
        <v>0</v>
      </c>
      <c r="J229" s="127"/>
      <c r="K229" s="127">
        <f>+SUM(K226:L228)</f>
        <v>41106</v>
      </c>
      <c r="L229" s="127"/>
      <c r="N229" s="1"/>
      <c r="O229" s="1"/>
    </row>
    <row r="230" spans="2:15" x14ac:dyDescent="0.25">
      <c r="N230" s="1"/>
      <c r="O230" s="1"/>
    </row>
    <row r="231" spans="2:15" x14ac:dyDescent="0.25">
      <c r="N231" s="1"/>
      <c r="O231" s="1"/>
    </row>
    <row r="232" spans="2:15" x14ac:dyDescent="0.25">
      <c r="N232" s="1"/>
      <c r="O232" s="1"/>
    </row>
    <row r="233" spans="2:15" x14ac:dyDescent="0.25">
      <c r="N233" s="1"/>
      <c r="O233" s="1"/>
    </row>
    <row r="234" spans="2:15" x14ac:dyDescent="0.25">
      <c r="N234" s="1"/>
      <c r="O234" s="1"/>
    </row>
    <row r="235" spans="2:15" x14ac:dyDescent="0.25">
      <c r="N235" s="1"/>
      <c r="O235" s="1"/>
    </row>
    <row r="236" spans="2:15" x14ac:dyDescent="0.25">
      <c r="N236" s="1"/>
      <c r="O236" s="1"/>
    </row>
    <row r="237" spans="2:15" x14ac:dyDescent="0.25">
      <c r="N237" s="1"/>
      <c r="O237" s="1"/>
    </row>
    <row r="238" spans="2:15" x14ac:dyDescent="0.25">
      <c r="N238" s="1"/>
      <c r="O238" s="1"/>
    </row>
    <row r="239" spans="2:15" x14ac:dyDescent="0.25">
      <c r="N239" s="1"/>
      <c r="O239" s="1"/>
    </row>
    <row r="240" spans="2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  <c r="O243" s="1"/>
    </row>
    <row r="244" spans="14:15" x14ac:dyDescent="0.25">
      <c r="N244" s="1"/>
      <c r="O244" s="1"/>
    </row>
    <row r="245" spans="14:15" x14ac:dyDescent="0.25">
      <c r="N245" s="1"/>
      <c r="O245" s="1"/>
    </row>
    <row r="246" spans="14:15" x14ac:dyDescent="0.25">
      <c r="N246" s="1"/>
      <c r="O246" s="1"/>
    </row>
    <row r="247" spans="14:15" x14ac:dyDescent="0.25">
      <c r="N247" s="1"/>
      <c r="O247" s="1"/>
    </row>
    <row r="248" spans="14:15" x14ac:dyDescent="0.25">
      <c r="N248" s="1"/>
      <c r="O248" s="1"/>
    </row>
    <row r="249" spans="14:15" x14ac:dyDescent="0.25">
      <c r="N249" s="1"/>
      <c r="O249" s="1"/>
    </row>
    <row r="250" spans="14:15" x14ac:dyDescent="0.25">
      <c r="N250" s="1"/>
      <c r="O250" s="1"/>
    </row>
    <row r="251" spans="14:15" x14ac:dyDescent="0.25">
      <c r="N251" s="1"/>
      <c r="O251" s="1"/>
    </row>
    <row r="252" spans="14:15" x14ac:dyDescent="0.25">
      <c r="N252" s="1"/>
      <c r="O252" s="1"/>
    </row>
    <row r="253" spans="14:15" x14ac:dyDescent="0.25">
      <c r="N253" s="1"/>
      <c r="O253" s="1"/>
    </row>
    <row r="254" spans="14:15" x14ac:dyDescent="0.25">
      <c r="N254" s="1"/>
      <c r="O254" s="1"/>
    </row>
    <row r="255" spans="14:15" x14ac:dyDescent="0.25">
      <c r="N255" s="1"/>
      <c r="O255" s="1"/>
    </row>
    <row r="256" spans="14:15" x14ac:dyDescent="0.25">
      <c r="N256" s="1"/>
      <c r="O256" s="1"/>
    </row>
    <row r="257" spans="14:15" x14ac:dyDescent="0.25">
      <c r="N257" s="1"/>
      <c r="O257" s="1"/>
    </row>
    <row r="258" spans="14:15" x14ac:dyDescent="0.25">
      <c r="N258" s="1"/>
      <c r="O258" s="1"/>
    </row>
    <row r="259" spans="14:15" x14ac:dyDescent="0.25">
      <c r="N259" s="1"/>
      <c r="O259" s="1"/>
    </row>
    <row r="260" spans="14:15" x14ac:dyDescent="0.25">
      <c r="N260" s="1"/>
      <c r="O260" s="1"/>
    </row>
    <row r="261" spans="14:15" x14ac:dyDescent="0.25">
      <c r="N261" s="1"/>
      <c r="O261" s="1"/>
    </row>
    <row r="262" spans="14:15" x14ac:dyDescent="0.25">
      <c r="N262" s="1"/>
      <c r="O262" s="1"/>
    </row>
    <row r="263" spans="14:15" x14ac:dyDescent="0.25">
      <c r="N263" s="1"/>
      <c r="O263" s="1"/>
    </row>
    <row r="264" spans="14:15" x14ac:dyDescent="0.25">
      <c r="N264" s="1"/>
      <c r="O264" s="1"/>
    </row>
    <row r="265" spans="14:15" x14ac:dyDescent="0.25">
      <c r="N265" s="1"/>
      <c r="O265" s="1"/>
    </row>
    <row r="266" spans="14:15" x14ac:dyDescent="0.25">
      <c r="N266" s="1"/>
      <c r="O266" s="1"/>
    </row>
    <row r="267" spans="14:15" x14ac:dyDescent="0.25">
      <c r="N267" s="1"/>
      <c r="O267" s="1"/>
    </row>
    <row r="268" spans="14:15" x14ac:dyDescent="0.25">
      <c r="N268" s="1"/>
      <c r="O268" s="1"/>
    </row>
    <row r="269" spans="14:15" x14ac:dyDescent="0.25">
      <c r="N269" s="1"/>
      <c r="O269" s="1"/>
    </row>
    <row r="270" spans="14:15" x14ac:dyDescent="0.25">
      <c r="N270" s="1"/>
      <c r="O270" s="1"/>
    </row>
    <row r="271" spans="14:15" x14ac:dyDescent="0.25">
      <c r="N271" s="1"/>
      <c r="O271" s="1"/>
    </row>
    <row r="272" spans="14:15" x14ac:dyDescent="0.25">
      <c r="N272" s="1"/>
      <c r="O272" s="1"/>
    </row>
    <row r="273" spans="14:15" x14ac:dyDescent="0.25">
      <c r="N273" s="1"/>
      <c r="O273" s="1"/>
    </row>
    <row r="274" spans="14:15" x14ac:dyDescent="0.25">
      <c r="N274" s="1"/>
      <c r="O274" s="1"/>
    </row>
    <row r="275" spans="14:15" x14ac:dyDescent="0.25">
      <c r="N275" s="1"/>
      <c r="O275" s="1"/>
    </row>
    <row r="276" spans="14:15" x14ac:dyDescent="0.25">
      <c r="N276" s="1"/>
      <c r="O276" s="1"/>
    </row>
    <row r="277" spans="14:15" x14ac:dyDescent="0.25">
      <c r="N277" s="1"/>
      <c r="O277" s="1"/>
    </row>
    <row r="278" spans="14:15" x14ac:dyDescent="0.25">
      <c r="N278" s="1"/>
      <c r="O278" s="1"/>
    </row>
    <row r="279" spans="14:15" x14ac:dyDescent="0.25">
      <c r="N279" s="1"/>
    </row>
    <row r="280" spans="14:15" x14ac:dyDescent="0.25">
      <c r="N280" s="1"/>
    </row>
    <row r="281" spans="14:15" x14ac:dyDescent="0.25">
      <c r="N281" s="1"/>
    </row>
    <row r="282" spans="14:15" x14ac:dyDescent="0.25">
      <c r="N282" s="1"/>
    </row>
    <row r="283" spans="14:15" x14ac:dyDescent="0.25">
      <c r="N283" s="1"/>
    </row>
    <row r="284" spans="14:15" x14ac:dyDescent="0.25">
      <c r="N284" s="1"/>
    </row>
    <row r="285" spans="14:15" x14ac:dyDescent="0.25">
      <c r="N285" s="1"/>
    </row>
    <row r="286" spans="14:15" x14ac:dyDescent="0.25">
      <c r="N286" s="1"/>
    </row>
    <row r="287" spans="14:15" x14ac:dyDescent="0.25">
      <c r="N287" s="1"/>
    </row>
    <row r="288" spans="14:15" x14ac:dyDescent="0.25">
      <c r="N288" s="1"/>
    </row>
    <row r="289" spans="14:14" x14ac:dyDescent="0.25">
      <c r="N289" s="1"/>
    </row>
    <row r="290" spans="14:14" x14ac:dyDescent="0.25">
      <c r="N290" s="1"/>
    </row>
    <row r="291" spans="14:14" x14ac:dyDescent="0.25">
      <c r="N291" s="1"/>
    </row>
    <row r="292" spans="14:14" x14ac:dyDescent="0.25">
      <c r="N292" s="1"/>
    </row>
    <row r="293" spans="14:14" x14ac:dyDescent="0.25">
      <c r="N293" s="1"/>
    </row>
    <row r="294" spans="14:14" x14ac:dyDescent="0.25">
      <c r="N294" s="1"/>
    </row>
    <row r="295" spans="14:14" x14ac:dyDescent="0.25">
      <c r="N295" s="1"/>
    </row>
    <row r="296" spans="14:14" x14ac:dyDescent="0.25">
      <c r="N296" s="1"/>
    </row>
    <row r="297" spans="14:14" x14ac:dyDescent="0.25">
      <c r="N297" s="1"/>
    </row>
    <row r="298" spans="14:14" x14ac:dyDescent="0.25">
      <c r="N298" s="1"/>
    </row>
    <row r="299" spans="14:14" x14ac:dyDescent="0.25">
      <c r="N299" s="1"/>
    </row>
    <row r="300" spans="14:14" x14ac:dyDescent="0.25">
      <c r="N300" s="1"/>
    </row>
    <row r="301" spans="14:14" x14ac:dyDescent="0.25">
      <c r="N301" s="1"/>
    </row>
    <row r="302" spans="14:14" x14ac:dyDescent="0.25">
      <c r="N302" s="1"/>
    </row>
    <row r="303" spans="14:14" x14ac:dyDescent="0.25">
      <c r="N303" s="1"/>
    </row>
    <row r="304" spans="14:14" x14ac:dyDescent="0.25">
      <c r="N304" s="1"/>
    </row>
    <row r="305" spans="14:14" x14ac:dyDescent="0.25">
      <c r="N305" s="1"/>
    </row>
    <row r="306" spans="14:14" x14ac:dyDescent="0.25">
      <c r="N306" s="1"/>
    </row>
    <row r="307" spans="14:14" x14ac:dyDescent="0.25">
      <c r="N307" s="1"/>
    </row>
    <row r="308" spans="14:14" x14ac:dyDescent="0.25">
      <c r="N308" s="1"/>
    </row>
    <row r="309" spans="14:14" x14ac:dyDescent="0.25">
      <c r="N309" s="1"/>
    </row>
    <row r="310" spans="14:14" x14ac:dyDescent="0.25">
      <c r="N310" s="1"/>
    </row>
  </sheetData>
  <mergeCells count="201">
    <mergeCell ref="C189:D189"/>
    <mergeCell ref="C228:D228"/>
    <mergeCell ref="K188:L188"/>
    <mergeCell ref="I187:J187"/>
    <mergeCell ref="K187:L187"/>
    <mergeCell ref="I186:J186"/>
    <mergeCell ref="G63:H63"/>
    <mergeCell ref="I63:J63"/>
    <mergeCell ref="K63:L63"/>
    <mergeCell ref="C140:D140"/>
    <mergeCell ref="E140:F140"/>
    <mergeCell ref="G140:H140"/>
    <mergeCell ref="I140:J140"/>
    <mergeCell ref="K140:L140"/>
    <mergeCell ref="B130:L130"/>
    <mergeCell ref="B131:B132"/>
    <mergeCell ref="K131:L132"/>
    <mergeCell ref="C136:D136"/>
    <mergeCell ref="E136:F136"/>
    <mergeCell ref="G136:H136"/>
    <mergeCell ref="I136:J136"/>
    <mergeCell ref="K136:L136"/>
    <mergeCell ref="I141:J141"/>
    <mergeCell ref="K141:L141"/>
    <mergeCell ref="C141:D141"/>
    <mergeCell ref="C135:D135"/>
    <mergeCell ref="E141:F141"/>
    <mergeCell ref="C227:D227"/>
    <mergeCell ref="E227:F227"/>
    <mergeCell ref="G227:H227"/>
    <mergeCell ref="I227:J227"/>
    <mergeCell ref="K227:L227"/>
    <mergeCell ref="C226:D226"/>
    <mergeCell ref="E226:F226"/>
    <mergeCell ref="G226:H226"/>
    <mergeCell ref="I226:J226"/>
    <mergeCell ref="K226:L226"/>
    <mergeCell ref="C186:D186"/>
    <mergeCell ref="E186:F186"/>
    <mergeCell ref="G186:H186"/>
    <mergeCell ref="C185:D185"/>
    <mergeCell ref="E185:F185"/>
    <mergeCell ref="G185:H185"/>
    <mergeCell ref="B184:L184"/>
    <mergeCell ref="I185:J185"/>
    <mergeCell ref="G141:H141"/>
    <mergeCell ref="B185:B186"/>
    <mergeCell ref="K185:L186"/>
    <mergeCell ref="C190:D190"/>
    <mergeCell ref="I188:J188"/>
    <mergeCell ref="E135:F135"/>
    <mergeCell ref="G135:H135"/>
    <mergeCell ref="I135:J135"/>
    <mergeCell ref="K135:L135"/>
    <mergeCell ref="C134:D134"/>
    <mergeCell ref="E134:F134"/>
    <mergeCell ref="G134:H134"/>
    <mergeCell ref="I134:J134"/>
    <mergeCell ref="K134:L134"/>
    <mergeCell ref="C137:D137"/>
    <mergeCell ref="E137:F137"/>
    <mergeCell ref="G137:H137"/>
    <mergeCell ref="I137:J137"/>
    <mergeCell ref="K137:L137"/>
    <mergeCell ref="C139:D139"/>
    <mergeCell ref="E139:F139"/>
    <mergeCell ref="G139:H139"/>
    <mergeCell ref="I139:J139"/>
    <mergeCell ref="K139:L139"/>
    <mergeCell ref="C138:D138"/>
    <mergeCell ref="E138:F138"/>
    <mergeCell ref="G138:H138"/>
    <mergeCell ref="I138:J138"/>
    <mergeCell ref="K138:L138"/>
    <mergeCell ref="C229:D229"/>
    <mergeCell ref="E229:F229"/>
    <mergeCell ref="G229:H229"/>
    <mergeCell ref="C188:D188"/>
    <mergeCell ref="E188:F188"/>
    <mergeCell ref="G188:H188"/>
    <mergeCell ref="C187:D187"/>
    <mergeCell ref="E187:F187"/>
    <mergeCell ref="G187:H187"/>
    <mergeCell ref="E225:F225"/>
    <mergeCell ref="G225:H225"/>
    <mergeCell ref="C191:D191"/>
    <mergeCell ref="E191:F191"/>
    <mergeCell ref="G191:H191"/>
    <mergeCell ref="E190:F190"/>
    <mergeCell ref="G190:H190"/>
    <mergeCell ref="C225:D225"/>
    <mergeCell ref="B223:L223"/>
    <mergeCell ref="B224:B225"/>
    <mergeCell ref="C224:D224"/>
    <mergeCell ref="E224:F224"/>
    <mergeCell ref="G224:H224"/>
    <mergeCell ref="I224:J224"/>
    <mergeCell ref="I229:J229"/>
    <mergeCell ref="E228:F228"/>
    <mergeCell ref="G228:H228"/>
    <mergeCell ref="I228:J228"/>
    <mergeCell ref="K228:L228"/>
    <mergeCell ref="E189:F189"/>
    <mergeCell ref="G189:H189"/>
    <mergeCell ref="I189:J189"/>
    <mergeCell ref="K189:L189"/>
    <mergeCell ref="K229:L229"/>
    <mergeCell ref="I225:J225"/>
    <mergeCell ref="I191:J191"/>
    <mergeCell ref="K191:L191"/>
    <mergeCell ref="I190:J190"/>
    <mergeCell ref="K190:L190"/>
    <mergeCell ref="K224:L225"/>
    <mergeCell ref="G133:H133"/>
    <mergeCell ref="I133:J133"/>
    <mergeCell ref="K133:L133"/>
    <mergeCell ref="C132:D132"/>
    <mergeCell ref="E132:F132"/>
    <mergeCell ref="G132:H132"/>
    <mergeCell ref="I132:J132"/>
    <mergeCell ref="C131:D131"/>
    <mergeCell ref="E131:F131"/>
    <mergeCell ref="G131:H131"/>
    <mergeCell ref="I131:J131"/>
    <mergeCell ref="C133:D133"/>
    <mergeCell ref="E133:F133"/>
    <mergeCell ref="I62:J62"/>
    <mergeCell ref="I64:J64"/>
    <mergeCell ref="K53:L53"/>
    <mergeCell ref="K54:L54"/>
    <mergeCell ref="K57:L57"/>
    <mergeCell ref="K58:L58"/>
    <mergeCell ref="K61:L61"/>
    <mergeCell ref="K62:L62"/>
    <mergeCell ref="K64:L64"/>
    <mergeCell ref="I55:J55"/>
    <mergeCell ref="I56:J56"/>
    <mergeCell ref="I59:J59"/>
    <mergeCell ref="I60:J60"/>
    <mergeCell ref="K55:L55"/>
    <mergeCell ref="K56:L56"/>
    <mergeCell ref="K59:L59"/>
    <mergeCell ref="I53:J53"/>
    <mergeCell ref="I54:J54"/>
    <mergeCell ref="I57:J57"/>
    <mergeCell ref="I58:J58"/>
    <mergeCell ref="I61:J61"/>
    <mergeCell ref="K60:L60"/>
    <mergeCell ref="G64:H64"/>
    <mergeCell ref="C62:D62"/>
    <mergeCell ref="C64:D64"/>
    <mergeCell ref="E51:F51"/>
    <mergeCell ref="G51:H51"/>
    <mergeCell ref="E64:F64"/>
    <mergeCell ref="C53:D53"/>
    <mergeCell ref="C54:D54"/>
    <mergeCell ref="C57:D57"/>
    <mergeCell ref="C58:D58"/>
    <mergeCell ref="C61:D61"/>
    <mergeCell ref="C56:D56"/>
    <mergeCell ref="C59:D59"/>
    <mergeCell ref="C60:D60"/>
    <mergeCell ref="E55:F55"/>
    <mergeCell ref="E56:F56"/>
    <mergeCell ref="E59:F59"/>
    <mergeCell ref="E60:F60"/>
    <mergeCell ref="G55:H55"/>
    <mergeCell ref="G56:H56"/>
    <mergeCell ref="G59:H59"/>
    <mergeCell ref="G60:H60"/>
    <mergeCell ref="C63:D63"/>
    <mergeCell ref="E63:F63"/>
    <mergeCell ref="E53:F53"/>
    <mergeCell ref="E54:F54"/>
    <mergeCell ref="E57:F57"/>
    <mergeCell ref="E58:F58"/>
    <mergeCell ref="E61:F61"/>
    <mergeCell ref="E62:F62"/>
    <mergeCell ref="G52:H52"/>
    <mergeCell ref="G53:H53"/>
    <mergeCell ref="G54:H54"/>
    <mergeCell ref="G57:H57"/>
    <mergeCell ref="G58:H58"/>
    <mergeCell ref="G61:H61"/>
    <mergeCell ref="G62:H62"/>
    <mergeCell ref="B51:B52"/>
    <mergeCell ref="S51:S52"/>
    <mergeCell ref="C51:D51"/>
    <mergeCell ref="C52:D52"/>
    <mergeCell ref="K51:L52"/>
    <mergeCell ref="B50:L50"/>
    <mergeCell ref="I52:J52"/>
    <mergeCell ref="B9:B10"/>
    <mergeCell ref="B8:S8"/>
    <mergeCell ref="C9:F9"/>
    <mergeCell ref="G9:J9"/>
    <mergeCell ref="K9:N9"/>
    <mergeCell ref="O9:R9"/>
    <mergeCell ref="S9:S10"/>
    <mergeCell ref="I51:J51"/>
    <mergeCell ref="E52:F52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8"/>
  <sheetViews>
    <sheetView showGridLines="0" view="pageBreakPreview" zoomScale="60" zoomScaleNormal="30" workbookViewId="0">
      <selection activeCell="N16" sqref="N16"/>
    </sheetView>
  </sheetViews>
  <sheetFormatPr baseColWidth="10" defaultColWidth="11.42578125" defaultRowHeight="15" x14ac:dyDescent="0.25"/>
  <cols>
    <col min="2" max="2" width="64.5703125" style="1" customWidth="1"/>
    <col min="3" max="3" width="9.7109375" bestFit="1" customWidth="1"/>
    <col min="4" max="4" width="12.28515625" bestFit="1" customWidth="1"/>
    <col min="5" max="5" width="9.85546875" bestFit="1" customWidth="1"/>
    <col min="6" max="6" width="12.28515625" bestFit="1" customWidth="1"/>
    <col min="7" max="7" width="8" bestFit="1" customWidth="1"/>
    <col min="8" max="8" width="9" bestFit="1" customWidth="1"/>
    <col min="9" max="9" width="9.140625" bestFit="1" customWidth="1"/>
    <col min="10" max="10" width="12.7109375" bestFit="1" customWidth="1"/>
    <col min="11" max="11" width="8.28515625" bestFit="1" customWidth="1"/>
    <col min="12" max="12" width="11.28515625" bestFit="1" customWidth="1"/>
    <col min="13" max="13" width="17.7109375" customWidth="1"/>
    <col min="14" max="15" width="12.7109375" bestFit="1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38"/>
    </row>
    <row r="4" spans="2:19" ht="15.75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ht="16.5" thickBot="1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ht="15.75" x14ac:dyDescent="0.25">
      <c r="B6" s="114" t="s">
        <v>140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</row>
    <row r="7" spans="2:19" ht="15.75" x14ac:dyDescent="0.25">
      <c r="B7" s="112" t="s">
        <v>1</v>
      </c>
      <c r="C7" s="109" t="s">
        <v>2</v>
      </c>
      <c r="D7" s="109"/>
      <c r="E7" s="109"/>
      <c r="F7" s="109"/>
      <c r="G7" s="109" t="s">
        <v>3</v>
      </c>
      <c r="H7" s="109"/>
      <c r="I7" s="109"/>
      <c r="J7" s="109"/>
      <c r="K7" s="109" t="s">
        <v>4</v>
      </c>
      <c r="L7" s="109"/>
      <c r="M7" s="109"/>
      <c r="N7" s="109"/>
      <c r="O7" s="109" t="s">
        <v>5</v>
      </c>
      <c r="P7" s="109"/>
      <c r="Q7" s="109"/>
      <c r="R7" s="109"/>
      <c r="S7" s="110" t="s">
        <v>6</v>
      </c>
    </row>
    <row r="8" spans="2:19" ht="16.5" thickBot="1" x14ac:dyDescent="0.3">
      <c r="B8" s="113"/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12" t="s">
        <v>17</v>
      </c>
      <c r="N8" s="12" t="s">
        <v>18</v>
      </c>
      <c r="O8" s="12" t="s">
        <v>19</v>
      </c>
      <c r="P8" s="12" t="s">
        <v>20</v>
      </c>
      <c r="Q8" s="12" t="s">
        <v>21</v>
      </c>
      <c r="R8" s="12" t="s">
        <v>22</v>
      </c>
      <c r="S8" s="111"/>
    </row>
    <row r="9" spans="2:19" ht="15.75" x14ac:dyDescent="0.25">
      <c r="B9" s="87" t="s">
        <v>141</v>
      </c>
      <c r="C9" s="67">
        <v>54</v>
      </c>
      <c r="D9" s="67">
        <v>595</v>
      </c>
      <c r="E9" s="67">
        <v>80</v>
      </c>
      <c r="F9" s="55">
        <f t="shared" ref="F9:F15" si="0">E9+D9+C9</f>
        <v>729</v>
      </c>
      <c r="G9" s="67">
        <v>89</v>
      </c>
      <c r="H9" s="67">
        <v>648</v>
      </c>
      <c r="I9" s="67">
        <v>584</v>
      </c>
      <c r="J9" s="55">
        <f>SUM(G9:I9)</f>
        <v>1321</v>
      </c>
      <c r="K9" s="67">
        <v>186</v>
      </c>
      <c r="L9" s="67">
        <v>648</v>
      </c>
      <c r="M9" s="67">
        <v>631</v>
      </c>
      <c r="N9" s="55">
        <f>SUM(K9:M9)</f>
        <v>1465</v>
      </c>
      <c r="O9" s="48"/>
      <c r="P9" s="48"/>
      <c r="Q9" s="48"/>
      <c r="R9" s="8"/>
      <c r="S9" s="37">
        <f>SUM(R9,N9,J9,F9)</f>
        <v>3515</v>
      </c>
    </row>
    <row r="10" spans="2:19" ht="15.75" x14ac:dyDescent="0.25">
      <c r="B10" s="87" t="s">
        <v>142</v>
      </c>
      <c r="C10" s="46">
        <v>59</v>
      </c>
      <c r="D10" s="46">
        <v>21</v>
      </c>
      <c r="E10" s="46">
        <v>33</v>
      </c>
      <c r="F10" s="55">
        <f t="shared" si="0"/>
        <v>113</v>
      </c>
      <c r="G10" s="67">
        <v>21</v>
      </c>
      <c r="H10" s="67">
        <v>20</v>
      </c>
      <c r="I10" s="67">
        <v>22</v>
      </c>
      <c r="J10" s="55">
        <f t="shared" ref="J10:J15" si="1">SUM(G10:I10)</f>
        <v>63</v>
      </c>
      <c r="K10" s="67">
        <v>1</v>
      </c>
      <c r="L10" s="67">
        <v>2</v>
      </c>
      <c r="M10" s="67">
        <v>0</v>
      </c>
      <c r="N10" s="55">
        <f t="shared" ref="N10:N15" si="2">SUM(K10:M10)</f>
        <v>3</v>
      </c>
      <c r="O10" s="48"/>
      <c r="P10" s="48"/>
      <c r="Q10" s="48"/>
      <c r="R10" s="8"/>
      <c r="S10" s="8">
        <f>SUM(R10,N10,J10,F10)</f>
        <v>179</v>
      </c>
    </row>
    <row r="11" spans="2:19" ht="15.75" x14ac:dyDescent="0.25">
      <c r="B11" s="10" t="s">
        <v>143</v>
      </c>
      <c r="C11" s="46">
        <v>101</v>
      </c>
      <c r="D11" s="46">
        <v>0</v>
      </c>
      <c r="E11" s="46">
        <v>82</v>
      </c>
      <c r="F11" s="90">
        <f t="shared" si="0"/>
        <v>183</v>
      </c>
      <c r="G11" s="46">
        <v>2</v>
      </c>
      <c r="H11" s="46">
        <v>78</v>
      </c>
      <c r="I11" s="46">
        <v>27</v>
      </c>
      <c r="J11" s="90">
        <f t="shared" si="1"/>
        <v>107</v>
      </c>
      <c r="K11" s="46">
        <v>38</v>
      </c>
      <c r="L11" s="46">
        <v>15</v>
      </c>
      <c r="M11" s="46">
        <v>21</v>
      </c>
      <c r="N11" s="55">
        <f t="shared" si="2"/>
        <v>74</v>
      </c>
      <c r="O11" s="44"/>
      <c r="P11" s="44"/>
      <c r="Q11" s="44"/>
      <c r="R11" s="7"/>
      <c r="S11" s="7">
        <f t="shared" ref="S11:S15" si="3">SUM(R11,N11,J11,F11)</f>
        <v>364</v>
      </c>
    </row>
    <row r="12" spans="2:19" ht="15.75" x14ac:dyDescent="0.25">
      <c r="B12" s="10" t="s">
        <v>144</v>
      </c>
      <c r="C12" s="46">
        <v>0</v>
      </c>
      <c r="D12" s="46">
        <v>0</v>
      </c>
      <c r="E12" s="46">
        <v>6</v>
      </c>
      <c r="F12" s="90">
        <f t="shared" si="0"/>
        <v>6</v>
      </c>
      <c r="G12" s="46">
        <v>0</v>
      </c>
      <c r="H12" s="46">
        <v>0</v>
      </c>
      <c r="I12" s="46">
        <v>0</v>
      </c>
      <c r="J12" s="90">
        <f t="shared" si="1"/>
        <v>0</v>
      </c>
      <c r="K12" s="46">
        <v>0</v>
      </c>
      <c r="L12" s="46">
        <v>0</v>
      </c>
      <c r="M12" s="46">
        <v>0</v>
      </c>
      <c r="N12" s="55">
        <f t="shared" si="2"/>
        <v>0</v>
      </c>
      <c r="O12" s="44"/>
      <c r="P12" s="44"/>
      <c r="Q12" s="44"/>
      <c r="R12" s="7"/>
      <c r="S12" s="7">
        <f t="shared" si="3"/>
        <v>6</v>
      </c>
    </row>
    <row r="13" spans="2:19" ht="15.75" x14ac:dyDescent="0.25">
      <c r="B13" s="10" t="s">
        <v>145</v>
      </c>
      <c r="C13" s="46">
        <v>0</v>
      </c>
      <c r="D13" s="46">
        <v>0</v>
      </c>
      <c r="E13" s="46">
        <v>0</v>
      </c>
      <c r="F13" s="90">
        <f t="shared" si="0"/>
        <v>0</v>
      </c>
      <c r="G13" s="46">
        <v>0</v>
      </c>
      <c r="H13" s="46">
        <v>0</v>
      </c>
      <c r="I13" s="46">
        <v>0</v>
      </c>
      <c r="J13" s="90">
        <f t="shared" si="1"/>
        <v>0</v>
      </c>
      <c r="K13" s="46">
        <v>0</v>
      </c>
      <c r="L13" s="46">
        <v>0</v>
      </c>
      <c r="M13" s="46">
        <v>0</v>
      </c>
      <c r="N13" s="55">
        <f t="shared" si="2"/>
        <v>0</v>
      </c>
      <c r="O13" s="44"/>
      <c r="P13" s="44"/>
      <c r="Q13" s="44"/>
      <c r="R13" s="7"/>
      <c r="S13" s="7">
        <f t="shared" si="3"/>
        <v>0</v>
      </c>
    </row>
    <row r="14" spans="2:19" ht="15.75" x14ac:dyDescent="0.25">
      <c r="B14" s="10" t="s">
        <v>146</v>
      </c>
      <c r="C14" s="46">
        <v>38</v>
      </c>
      <c r="D14" s="46">
        <v>60</v>
      </c>
      <c r="E14" s="46">
        <v>20</v>
      </c>
      <c r="F14" s="94">
        <f t="shared" si="0"/>
        <v>118</v>
      </c>
      <c r="G14" s="46">
        <v>100</v>
      </c>
      <c r="H14" s="46">
        <v>90</v>
      </c>
      <c r="I14" s="46">
        <v>82</v>
      </c>
      <c r="J14" s="94">
        <f t="shared" si="1"/>
        <v>272</v>
      </c>
      <c r="K14" s="46">
        <v>66</v>
      </c>
      <c r="L14" s="46">
        <v>44</v>
      </c>
      <c r="M14" s="46">
        <v>47</v>
      </c>
      <c r="N14" s="55">
        <f t="shared" si="2"/>
        <v>157</v>
      </c>
      <c r="O14" s="44"/>
      <c r="P14" s="44"/>
      <c r="Q14" s="44"/>
      <c r="R14" s="7"/>
      <c r="S14" s="7">
        <f t="shared" si="3"/>
        <v>547</v>
      </c>
    </row>
    <row r="15" spans="2:19" ht="15.75" x14ac:dyDescent="0.25">
      <c r="B15" s="10" t="s">
        <v>147</v>
      </c>
      <c r="C15" s="44">
        <v>38</v>
      </c>
      <c r="D15" s="44">
        <v>27</v>
      </c>
      <c r="E15" s="44">
        <v>39</v>
      </c>
      <c r="F15" s="7">
        <f t="shared" si="0"/>
        <v>104</v>
      </c>
      <c r="G15" s="44">
        <v>113</v>
      </c>
      <c r="H15" s="44">
        <v>108</v>
      </c>
      <c r="I15" s="44">
        <v>94</v>
      </c>
      <c r="J15" s="7">
        <f t="shared" si="1"/>
        <v>315</v>
      </c>
      <c r="K15" s="44">
        <v>66</v>
      </c>
      <c r="L15" s="44">
        <v>44</v>
      </c>
      <c r="M15" s="44">
        <v>47</v>
      </c>
      <c r="N15" s="55">
        <f t="shared" si="2"/>
        <v>157</v>
      </c>
      <c r="O15" s="44"/>
      <c r="P15" s="44"/>
      <c r="Q15" s="44"/>
      <c r="R15" s="7"/>
      <c r="S15" s="7">
        <f t="shared" si="3"/>
        <v>576</v>
      </c>
    </row>
    <row r="16" spans="2:19" ht="15.75" x14ac:dyDescent="0.25">
      <c r="B16" s="14" t="s">
        <v>6</v>
      </c>
      <c r="C16" s="45">
        <f>SUM(C9:C15)</f>
        <v>290</v>
      </c>
      <c r="D16" s="45">
        <f>SUM(D9:D15)</f>
        <v>703</v>
      </c>
      <c r="E16" s="45">
        <f>SUM(E9:E15)</f>
        <v>260</v>
      </c>
      <c r="F16" s="45">
        <f>SUM(F9:F15)</f>
        <v>1253</v>
      </c>
      <c r="G16" s="45">
        <f t="shared" ref="G16:J16" si="4">SUM(G9:G15)</f>
        <v>325</v>
      </c>
      <c r="H16" s="45">
        <f t="shared" si="4"/>
        <v>944</v>
      </c>
      <c r="I16" s="45">
        <f t="shared" si="4"/>
        <v>809</v>
      </c>
      <c r="J16" s="45">
        <f t="shared" si="4"/>
        <v>2078</v>
      </c>
      <c r="K16" s="45">
        <f>SUM(K11:K15)</f>
        <v>170</v>
      </c>
      <c r="L16" s="45">
        <f>SUM(L11:L15)</f>
        <v>103</v>
      </c>
      <c r="M16" s="45">
        <f>SUM(M11:M15)</f>
        <v>115</v>
      </c>
      <c r="N16" s="45">
        <f>SUM(N9:N15)</f>
        <v>1856</v>
      </c>
      <c r="O16" s="45">
        <f>SUM(O11:O15)</f>
        <v>0</v>
      </c>
      <c r="P16" s="45">
        <f t="shared" ref="P16:Q16" si="5">SUM(P11:P15)</f>
        <v>0</v>
      </c>
      <c r="Q16" s="45">
        <f t="shared" si="5"/>
        <v>0</v>
      </c>
      <c r="R16" s="45">
        <f>SUM(R9:R15)</f>
        <v>0</v>
      </c>
      <c r="S16" s="45">
        <f>SUM(S9:S15)</f>
        <v>5187</v>
      </c>
    </row>
    <row r="17" spans="2:19" ht="15.75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2:19" ht="15.75" x14ac:dyDescent="0.25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topLeftCell="B20" zoomScale="55" zoomScaleNormal="30" zoomScaleSheetLayoutView="55" workbookViewId="0">
      <selection activeCell="N8" sqref="N8:N28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19" ht="16.5" thickBot="1" x14ac:dyDescent="0.3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ht="15.75" x14ac:dyDescent="0.25">
      <c r="B5" s="114" t="s">
        <v>148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6"/>
    </row>
    <row r="6" spans="2:19" ht="15.75" x14ac:dyDescent="0.25">
      <c r="B6" s="112" t="s">
        <v>1</v>
      </c>
      <c r="C6" s="109" t="s">
        <v>2</v>
      </c>
      <c r="D6" s="109"/>
      <c r="E6" s="109"/>
      <c r="F6" s="109"/>
      <c r="G6" s="109" t="s">
        <v>3</v>
      </c>
      <c r="H6" s="109"/>
      <c r="I6" s="109"/>
      <c r="J6" s="109"/>
      <c r="K6" s="109" t="s">
        <v>4</v>
      </c>
      <c r="L6" s="109"/>
      <c r="M6" s="109"/>
      <c r="N6" s="109"/>
      <c r="O6" s="109" t="s">
        <v>5</v>
      </c>
      <c r="P6" s="109"/>
      <c r="Q6" s="109"/>
      <c r="R6" s="109"/>
      <c r="S6" s="110" t="s">
        <v>6</v>
      </c>
    </row>
    <row r="7" spans="2:19" ht="16.5" thickBot="1" x14ac:dyDescent="0.3">
      <c r="B7" s="113"/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2" t="s">
        <v>19</v>
      </c>
      <c r="P7" s="12" t="s">
        <v>20</v>
      </c>
      <c r="Q7" s="12" t="s">
        <v>21</v>
      </c>
      <c r="R7" s="12" t="s">
        <v>22</v>
      </c>
      <c r="S7" s="111"/>
    </row>
    <row r="8" spans="2:19" ht="15.75" x14ac:dyDescent="0.25">
      <c r="B8" s="9" t="s">
        <v>149</v>
      </c>
      <c r="C8" s="52">
        <v>0</v>
      </c>
      <c r="D8" s="52">
        <v>0</v>
      </c>
      <c r="E8" s="52">
        <v>0</v>
      </c>
      <c r="F8" s="71">
        <f t="shared" ref="F8:F28" si="0">E8+D8+C8</f>
        <v>0</v>
      </c>
      <c r="G8" s="69">
        <v>0</v>
      </c>
      <c r="H8" s="69">
        <v>0</v>
      </c>
      <c r="I8" s="69">
        <v>0</v>
      </c>
      <c r="J8" s="82">
        <v>0</v>
      </c>
      <c r="K8" s="105">
        <v>0</v>
      </c>
      <c r="L8" s="95">
        <v>0</v>
      </c>
      <c r="M8" s="95">
        <v>0</v>
      </c>
      <c r="N8" s="86">
        <f>SUM(K8:M8)</f>
        <v>0</v>
      </c>
      <c r="O8" s="52"/>
      <c r="P8" s="52"/>
      <c r="Q8" s="52"/>
      <c r="R8" s="72"/>
      <c r="S8" s="71">
        <f>R8+N8+J8+F8</f>
        <v>0</v>
      </c>
    </row>
    <row r="9" spans="2:19" ht="15.75" x14ac:dyDescent="0.25">
      <c r="B9" s="3" t="s">
        <v>150</v>
      </c>
      <c r="C9" s="57">
        <v>1</v>
      </c>
      <c r="D9" s="57">
        <v>0</v>
      </c>
      <c r="E9" s="57">
        <v>0</v>
      </c>
      <c r="F9" s="75">
        <f t="shared" si="0"/>
        <v>1</v>
      </c>
      <c r="G9" s="73">
        <v>0</v>
      </c>
      <c r="H9" s="73">
        <v>0</v>
      </c>
      <c r="I9" s="73">
        <v>0</v>
      </c>
      <c r="J9" s="83">
        <v>0</v>
      </c>
      <c r="K9" s="88">
        <v>0</v>
      </c>
      <c r="L9" s="77">
        <v>0</v>
      </c>
      <c r="M9" s="77">
        <v>0</v>
      </c>
      <c r="N9" s="86">
        <f t="shared" ref="N9:N28" si="1">SUM(K9:M9)</f>
        <v>0</v>
      </c>
      <c r="O9" s="57"/>
      <c r="P9" s="57"/>
      <c r="Q9" s="57"/>
      <c r="R9" s="76"/>
      <c r="S9" s="75">
        <f>R9+N9+J9+F9</f>
        <v>1</v>
      </c>
    </row>
    <row r="10" spans="2:19" ht="15.75" x14ac:dyDescent="0.25">
      <c r="B10" s="10" t="s">
        <v>151</v>
      </c>
      <c r="C10" s="77">
        <v>0</v>
      </c>
      <c r="D10" s="77">
        <v>1</v>
      </c>
      <c r="E10" s="77">
        <v>0</v>
      </c>
      <c r="F10" s="75">
        <f>C10+D10+E10</f>
        <v>1</v>
      </c>
      <c r="G10" s="73">
        <v>0</v>
      </c>
      <c r="H10" s="73">
        <v>0</v>
      </c>
      <c r="I10" s="73">
        <v>0</v>
      </c>
      <c r="J10" s="83">
        <v>0</v>
      </c>
      <c r="K10" s="88">
        <v>0</v>
      </c>
      <c r="L10" s="77">
        <v>0</v>
      </c>
      <c r="M10" s="77">
        <v>0</v>
      </c>
      <c r="N10" s="86">
        <f t="shared" si="1"/>
        <v>0</v>
      </c>
      <c r="O10" s="57"/>
      <c r="P10" s="57"/>
      <c r="Q10" s="57"/>
      <c r="R10" s="76"/>
      <c r="S10" s="75">
        <f>R10+N10+J10+F10</f>
        <v>1</v>
      </c>
    </row>
    <row r="11" spans="2:19" ht="15.75" x14ac:dyDescent="0.25">
      <c r="B11" s="10" t="s">
        <v>152</v>
      </c>
      <c r="C11" s="77">
        <v>0</v>
      </c>
      <c r="D11" s="77">
        <v>0</v>
      </c>
      <c r="E11" s="77">
        <v>0</v>
      </c>
      <c r="F11" s="75">
        <f t="shared" si="0"/>
        <v>0</v>
      </c>
      <c r="G11" s="73">
        <v>0</v>
      </c>
      <c r="H11" s="73">
        <v>0</v>
      </c>
      <c r="I11" s="73">
        <v>0</v>
      </c>
      <c r="J11" s="83">
        <v>0</v>
      </c>
      <c r="K11" s="88">
        <v>0</v>
      </c>
      <c r="L11" s="77">
        <v>1</v>
      </c>
      <c r="M11" s="77">
        <v>0</v>
      </c>
      <c r="N11" s="86">
        <f t="shared" si="1"/>
        <v>1</v>
      </c>
      <c r="O11" s="57"/>
      <c r="P11" s="57"/>
      <c r="Q11" s="57"/>
      <c r="R11" s="76"/>
      <c r="S11" s="75">
        <f t="shared" ref="S11:S28" si="2">R11+N11+J11+F11</f>
        <v>1</v>
      </c>
    </row>
    <row r="12" spans="2:19" ht="31.5" x14ac:dyDescent="0.25">
      <c r="B12" s="40" t="s">
        <v>153</v>
      </c>
      <c r="C12" s="77">
        <v>1</v>
      </c>
      <c r="D12" s="77">
        <v>1</v>
      </c>
      <c r="E12" s="77">
        <v>1</v>
      </c>
      <c r="F12" s="75">
        <f t="shared" si="0"/>
        <v>3</v>
      </c>
      <c r="G12" s="73">
        <v>0</v>
      </c>
      <c r="H12" s="73">
        <v>1</v>
      </c>
      <c r="I12" s="73">
        <v>3</v>
      </c>
      <c r="J12" s="83">
        <v>4</v>
      </c>
      <c r="K12" s="88">
        <v>1</v>
      </c>
      <c r="L12" s="77">
        <v>3</v>
      </c>
      <c r="M12" s="77">
        <v>1</v>
      </c>
      <c r="N12" s="86">
        <f t="shared" si="1"/>
        <v>5</v>
      </c>
      <c r="O12" s="57"/>
      <c r="P12" s="57"/>
      <c r="Q12" s="57"/>
      <c r="R12" s="76"/>
      <c r="S12" s="75">
        <f t="shared" si="2"/>
        <v>12</v>
      </c>
    </row>
    <row r="13" spans="2:19" ht="15.75" x14ac:dyDescent="0.25">
      <c r="B13" s="10" t="s">
        <v>154</v>
      </c>
      <c r="C13" s="77">
        <v>0</v>
      </c>
      <c r="D13" s="77">
        <v>1</v>
      </c>
      <c r="E13" s="77">
        <v>0</v>
      </c>
      <c r="F13" s="75">
        <f t="shared" si="0"/>
        <v>1</v>
      </c>
      <c r="G13" s="73">
        <v>3</v>
      </c>
      <c r="H13" s="73">
        <v>0</v>
      </c>
      <c r="I13" s="73">
        <v>0</v>
      </c>
      <c r="J13" s="83">
        <v>3</v>
      </c>
      <c r="K13" s="88">
        <v>0</v>
      </c>
      <c r="L13" s="77">
        <v>1</v>
      </c>
      <c r="M13" s="77">
        <v>0</v>
      </c>
      <c r="N13" s="86">
        <f t="shared" si="1"/>
        <v>1</v>
      </c>
      <c r="O13" s="57"/>
      <c r="P13" s="57"/>
      <c r="Q13" s="57"/>
      <c r="R13" s="76"/>
      <c r="S13" s="75">
        <f t="shared" si="2"/>
        <v>5</v>
      </c>
    </row>
    <row r="14" spans="2:19" ht="15.75" x14ac:dyDescent="0.25">
      <c r="B14" s="10" t="s">
        <v>155</v>
      </c>
      <c r="C14" s="77">
        <v>0</v>
      </c>
      <c r="D14" s="77">
        <v>0</v>
      </c>
      <c r="E14" s="77">
        <v>0</v>
      </c>
      <c r="F14" s="75">
        <f t="shared" si="0"/>
        <v>0</v>
      </c>
      <c r="G14" s="73">
        <v>0</v>
      </c>
      <c r="H14" s="73">
        <v>0</v>
      </c>
      <c r="I14" s="73">
        <v>0</v>
      </c>
      <c r="J14" s="83">
        <v>0</v>
      </c>
      <c r="K14" s="88">
        <v>0</v>
      </c>
      <c r="L14" s="77">
        <v>0</v>
      </c>
      <c r="M14" s="77">
        <v>0</v>
      </c>
      <c r="N14" s="86">
        <f t="shared" si="1"/>
        <v>0</v>
      </c>
      <c r="O14" s="57"/>
      <c r="P14" s="57"/>
      <c r="Q14" s="57"/>
      <c r="R14" s="76"/>
      <c r="S14" s="75">
        <f t="shared" si="2"/>
        <v>0</v>
      </c>
    </row>
    <row r="15" spans="2:19" ht="15.75" x14ac:dyDescent="0.25">
      <c r="B15" s="10" t="s">
        <v>156</v>
      </c>
      <c r="C15" s="77">
        <v>0</v>
      </c>
      <c r="D15" s="77">
        <v>0</v>
      </c>
      <c r="E15" s="77">
        <v>0</v>
      </c>
      <c r="F15" s="75">
        <f t="shared" si="0"/>
        <v>0</v>
      </c>
      <c r="G15" s="73">
        <v>0</v>
      </c>
      <c r="H15" s="73">
        <v>0</v>
      </c>
      <c r="I15" s="73">
        <v>1</v>
      </c>
      <c r="J15" s="83">
        <v>1</v>
      </c>
      <c r="K15" s="88">
        <v>0</v>
      </c>
      <c r="L15" s="77">
        <v>0</v>
      </c>
      <c r="M15" s="77">
        <v>0</v>
      </c>
      <c r="N15" s="86">
        <f t="shared" si="1"/>
        <v>0</v>
      </c>
      <c r="O15" s="57"/>
      <c r="P15" s="57"/>
      <c r="Q15" s="57"/>
      <c r="R15" s="76"/>
      <c r="S15" s="75">
        <f t="shared" si="2"/>
        <v>1</v>
      </c>
    </row>
    <row r="16" spans="2:19" ht="15.75" x14ac:dyDescent="0.25">
      <c r="B16" s="10" t="s">
        <v>157</v>
      </c>
      <c r="C16" s="77">
        <v>0</v>
      </c>
      <c r="D16" s="77">
        <v>1</v>
      </c>
      <c r="E16" s="77">
        <v>0</v>
      </c>
      <c r="F16" s="75">
        <f t="shared" si="0"/>
        <v>1</v>
      </c>
      <c r="G16" s="73">
        <v>0</v>
      </c>
      <c r="H16" s="73">
        <v>3</v>
      </c>
      <c r="I16" s="73">
        <v>2</v>
      </c>
      <c r="J16" s="83">
        <v>5</v>
      </c>
      <c r="K16" s="88">
        <v>1</v>
      </c>
      <c r="L16" s="77">
        <v>1</v>
      </c>
      <c r="M16" s="77">
        <v>0</v>
      </c>
      <c r="N16" s="86">
        <f t="shared" si="1"/>
        <v>2</v>
      </c>
      <c r="O16" s="57"/>
      <c r="P16" s="57"/>
      <c r="Q16" s="57"/>
      <c r="R16" s="76"/>
      <c r="S16" s="75">
        <f t="shared" si="2"/>
        <v>8</v>
      </c>
    </row>
    <row r="17" spans="2:19" ht="15.75" x14ac:dyDescent="0.25">
      <c r="B17" s="10" t="s">
        <v>158</v>
      </c>
      <c r="C17" s="77">
        <v>0</v>
      </c>
      <c r="D17" s="77">
        <v>0</v>
      </c>
      <c r="E17" s="77">
        <v>0</v>
      </c>
      <c r="F17" s="75">
        <f t="shared" si="0"/>
        <v>0</v>
      </c>
      <c r="G17" s="73">
        <v>0</v>
      </c>
      <c r="H17" s="73">
        <v>0</v>
      </c>
      <c r="I17" s="73">
        <v>0</v>
      </c>
      <c r="J17" s="83">
        <v>0</v>
      </c>
      <c r="K17" s="88">
        <v>0</v>
      </c>
      <c r="L17" s="77">
        <v>0</v>
      </c>
      <c r="M17" s="77">
        <v>0</v>
      </c>
      <c r="N17" s="86">
        <f t="shared" si="1"/>
        <v>0</v>
      </c>
      <c r="O17" s="57"/>
      <c r="P17" s="57"/>
      <c r="Q17" s="57"/>
      <c r="R17" s="76"/>
      <c r="S17" s="75">
        <f t="shared" si="2"/>
        <v>0</v>
      </c>
    </row>
    <row r="18" spans="2:19" ht="31.5" x14ac:dyDescent="0.25">
      <c r="B18" s="40" t="s">
        <v>159</v>
      </c>
      <c r="C18" s="77">
        <v>0</v>
      </c>
      <c r="D18" s="77">
        <v>0</v>
      </c>
      <c r="E18" s="77">
        <v>0</v>
      </c>
      <c r="F18" s="75">
        <f t="shared" si="0"/>
        <v>0</v>
      </c>
      <c r="G18" s="73">
        <v>1</v>
      </c>
      <c r="H18" s="73">
        <v>0</v>
      </c>
      <c r="I18" s="73">
        <v>0</v>
      </c>
      <c r="J18" s="83">
        <f>G18+H18+I18</f>
        <v>1</v>
      </c>
      <c r="K18" s="88">
        <v>0</v>
      </c>
      <c r="L18" s="77">
        <v>0</v>
      </c>
      <c r="M18" s="77">
        <v>0</v>
      </c>
      <c r="N18" s="86">
        <f t="shared" si="1"/>
        <v>0</v>
      </c>
      <c r="O18" s="57"/>
      <c r="P18" s="57"/>
      <c r="Q18" s="57"/>
      <c r="R18" s="76"/>
      <c r="S18" s="75">
        <f t="shared" si="2"/>
        <v>1</v>
      </c>
    </row>
    <row r="19" spans="2:19" ht="31.5" x14ac:dyDescent="0.25">
      <c r="B19" s="41" t="s">
        <v>160</v>
      </c>
      <c r="C19" s="77">
        <v>0</v>
      </c>
      <c r="D19" s="77">
        <v>0</v>
      </c>
      <c r="E19" s="77">
        <v>0</v>
      </c>
      <c r="F19" s="75">
        <f t="shared" si="0"/>
        <v>0</v>
      </c>
      <c r="G19" s="73">
        <v>0</v>
      </c>
      <c r="H19" s="73">
        <v>0</v>
      </c>
      <c r="I19" s="73">
        <v>0</v>
      </c>
      <c r="J19" s="83">
        <v>0</v>
      </c>
      <c r="K19" s="88">
        <v>0</v>
      </c>
      <c r="L19" s="77">
        <v>0</v>
      </c>
      <c r="M19" s="77">
        <v>0</v>
      </c>
      <c r="N19" s="86">
        <f t="shared" si="1"/>
        <v>0</v>
      </c>
      <c r="O19" s="57"/>
      <c r="P19" s="57"/>
      <c r="Q19" s="57"/>
      <c r="R19" s="76"/>
      <c r="S19" s="75">
        <f t="shared" si="2"/>
        <v>0</v>
      </c>
    </row>
    <row r="20" spans="2:19" ht="31.5" x14ac:dyDescent="0.25">
      <c r="B20" s="41" t="s">
        <v>161</v>
      </c>
      <c r="C20" s="77">
        <v>0</v>
      </c>
      <c r="D20" s="77">
        <v>0</v>
      </c>
      <c r="E20" s="77">
        <v>0</v>
      </c>
      <c r="F20" s="75">
        <f t="shared" si="0"/>
        <v>0</v>
      </c>
      <c r="G20" s="73">
        <v>0</v>
      </c>
      <c r="H20" s="73">
        <v>0</v>
      </c>
      <c r="I20" s="73">
        <v>0</v>
      </c>
      <c r="J20" s="83">
        <v>0</v>
      </c>
      <c r="K20" s="88">
        <v>0</v>
      </c>
      <c r="L20" s="77">
        <v>0</v>
      </c>
      <c r="M20" s="77">
        <v>0</v>
      </c>
      <c r="N20" s="86">
        <f t="shared" si="1"/>
        <v>0</v>
      </c>
      <c r="O20" s="57"/>
      <c r="P20" s="57"/>
      <c r="Q20" s="57"/>
      <c r="R20" s="76"/>
      <c r="S20" s="75">
        <f t="shared" si="2"/>
        <v>0</v>
      </c>
    </row>
    <row r="21" spans="2:19" ht="31.5" x14ac:dyDescent="0.25">
      <c r="B21" s="40" t="s">
        <v>162</v>
      </c>
      <c r="C21" s="77">
        <v>0</v>
      </c>
      <c r="D21" s="77">
        <v>0</v>
      </c>
      <c r="E21" s="77">
        <v>0</v>
      </c>
      <c r="F21" s="75">
        <f t="shared" si="0"/>
        <v>0</v>
      </c>
      <c r="G21" s="73">
        <v>0</v>
      </c>
      <c r="H21" s="73">
        <v>0</v>
      </c>
      <c r="I21" s="73">
        <v>0</v>
      </c>
      <c r="J21" s="83">
        <v>0</v>
      </c>
      <c r="K21" s="88">
        <v>0</v>
      </c>
      <c r="L21" s="77">
        <v>0</v>
      </c>
      <c r="M21" s="77">
        <v>0</v>
      </c>
      <c r="N21" s="86">
        <f t="shared" si="1"/>
        <v>0</v>
      </c>
      <c r="O21" s="57"/>
      <c r="P21" s="57"/>
      <c r="Q21" s="57"/>
      <c r="R21" s="76"/>
      <c r="S21" s="75">
        <f t="shared" si="2"/>
        <v>0</v>
      </c>
    </row>
    <row r="22" spans="2:19" ht="31.5" x14ac:dyDescent="0.25">
      <c r="B22" s="40" t="s">
        <v>163</v>
      </c>
      <c r="C22" s="77">
        <v>0</v>
      </c>
      <c r="D22" s="77">
        <v>0</v>
      </c>
      <c r="E22" s="77">
        <v>0</v>
      </c>
      <c r="F22" s="75">
        <f t="shared" si="0"/>
        <v>0</v>
      </c>
      <c r="G22" s="73">
        <v>1</v>
      </c>
      <c r="H22" s="73">
        <v>2</v>
      </c>
      <c r="I22" s="73">
        <v>0</v>
      </c>
      <c r="J22" s="83">
        <v>3</v>
      </c>
      <c r="K22" s="88">
        <v>2</v>
      </c>
      <c r="L22" s="77">
        <v>0</v>
      </c>
      <c r="M22" s="77">
        <v>0</v>
      </c>
      <c r="N22" s="86">
        <f t="shared" si="1"/>
        <v>2</v>
      </c>
      <c r="O22" s="57"/>
      <c r="P22" s="57"/>
      <c r="Q22" s="57"/>
      <c r="R22" s="76"/>
      <c r="S22" s="75">
        <f t="shared" si="2"/>
        <v>5</v>
      </c>
    </row>
    <row r="23" spans="2:19" ht="15.75" x14ac:dyDescent="0.25">
      <c r="B23" s="40" t="s">
        <v>164</v>
      </c>
      <c r="C23" s="77">
        <v>1</v>
      </c>
      <c r="D23" s="77">
        <v>1</v>
      </c>
      <c r="E23" s="77">
        <v>2</v>
      </c>
      <c r="F23" s="75">
        <f t="shared" si="0"/>
        <v>4</v>
      </c>
      <c r="G23" s="73">
        <v>0</v>
      </c>
      <c r="H23" s="73">
        <v>3</v>
      </c>
      <c r="I23" s="73">
        <v>2</v>
      </c>
      <c r="J23" s="83">
        <v>5</v>
      </c>
      <c r="K23" s="88">
        <v>5</v>
      </c>
      <c r="L23" s="77">
        <v>0</v>
      </c>
      <c r="M23" s="77">
        <v>0</v>
      </c>
      <c r="N23" s="86">
        <f t="shared" si="1"/>
        <v>5</v>
      </c>
      <c r="O23" s="57"/>
      <c r="P23" s="57"/>
      <c r="Q23" s="57"/>
      <c r="R23" s="76"/>
      <c r="S23" s="75">
        <f t="shared" si="2"/>
        <v>14</v>
      </c>
    </row>
    <row r="24" spans="2:19" ht="31.5" x14ac:dyDescent="0.25">
      <c r="B24" s="40" t="s">
        <v>165</v>
      </c>
      <c r="C24" s="77">
        <v>1</v>
      </c>
      <c r="D24" s="77">
        <v>3</v>
      </c>
      <c r="E24" s="77">
        <v>2</v>
      </c>
      <c r="F24" s="75">
        <f t="shared" si="0"/>
        <v>6</v>
      </c>
      <c r="G24" s="73">
        <v>5</v>
      </c>
      <c r="H24" s="73">
        <v>11</v>
      </c>
      <c r="I24" s="73">
        <v>9</v>
      </c>
      <c r="J24" s="83">
        <v>25</v>
      </c>
      <c r="K24" s="88">
        <v>8</v>
      </c>
      <c r="L24" s="77">
        <v>7</v>
      </c>
      <c r="M24" s="77">
        <v>10</v>
      </c>
      <c r="N24" s="86">
        <f t="shared" si="1"/>
        <v>25</v>
      </c>
      <c r="O24" s="57"/>
      <c r="P24" s="57"/>
      <c r="Q24" s="57"/>
      <c r="R24" s="76"/>
      <c r="S24" s="75">
        <f t="shared" si="2"/>
        <v>56</v>
      </c>
    </row>
    <row r="25" spans="2:19" ht="15.75" x14ac:dyDescent="0.25">
      <c r="B25" s="40" t="s">
        <v>166</v>
      </c>
      <c r="C25" s="77">
        <v>0</v>
      </c>
      <c r="D25" s="77">
        <v>0</v>
      </c>
      <c r="E25" s="77">
        <v>0</v>
      </c>
      <c r="F25" s="75">
        <f t="shared" si="0"/>
        <v>0</v>
      </c>
      <c r="G25" s="73">
        <v>0</v>
      </c>
      <c r="H25" s="73">
        <v>0</v>
      </c>
      <c r="I25" s="73">
        <v>1</v>
      </c>
      <c r="J25" s="83">
        <v>1</v>
      </c>
      <c r="K25" s="88">
        <v>0</v>
      </c>
      <c r="L25" s="77">
        <v>0</v>
      </c>
      <c r="M25" s="77">
        <v>0</v>
      </c>
      <c r="N25" s="86">
        <f t="shared" si="1"/>
        <v>0</v>
      </c>
      <c r="O25" s="57"/>
      <c r="P25" s="57"/>
      <c r="Q25" s="57"/>
      <c r="R25" s="76"/>
      <c r="S25" s="75">
        <f t="shared" si="2"/>
        <v>1</v>
      </c>
    </row>
    <row r="26" spans="2:19" ht="31.5" x14ac:dyDescent="0.25">
      <c r="B26" s="40" t="s">
        <v>167</v>
      </c>
      <c r="C26" s="77">
        <v>0</v>
      </c>
      <c r="D26" s="77">
        <v>1</v>
      </c>
      <c r="E26" s="77">
        <v>2</v>
      </c>
      <c r="F26" s="75">
        <f t="shared" si="0"/>
        <v>3</v>
      </c>
      <c r="G26" s="73">
        <v>1</v>
      </c>
      <c r="H26" s="73">
        <v>0</v>
      </c>
      <c r="I26" s="73">
        <v>1</v>
      </c>
      <c r="J26" s="83">
        <v>2</v>
      </c>
      <c r="K26" s="88">
        <v>1</v>
      </c>
      <c r="L26" s="77">
        <v>1</v>
      </c>
      <c r="M26" s="77">
        <v>0</v>
      </c>
      <c r="N26" s="86">
        <f t="shared" si="1"/>
        <v>2</v>
      </c>
      <c r="O26" s="57"/>
      <c r="P26" s="57"/>
      <c r="Q26" s="57"/>
      <c r="R26" s="76"/>
      <c r="S26" s="75">
        <f t="shared" si="2"/>
        <v>7</v>
      </c>
    </row>
    <row r="27" spans="2:19" ht="15.75" x14ac:dyDescent="0.25">
      <c r="B27" s="40" t="s">
        <v>168</v>
      </c>
      <c r="C27" s="77">
        <v>0</v>
      </c>
      <c r="D27" s="77">
        <v>3</v>
      </c>
      <c r="E27" s="77">
        <v>6</v>
      </c>
      <c r="F27" s="75">
        <f t="shared" si="0"/>
        <v>9</v>
      </c>
      <c r="G27" s="73">
        <v>9</v>
      </c>
      <c r="H27" s="73">
        <v>1</v>
      </c>
      <c r="I27" s="73">
        <v>2</v>
      </c>
      <c r="J27" s="83">
        <f>I27+H27+G27</f>
        <v>12</v>
      </c>
      <c r="K27" s="88">
        <v>1</v>
      </c>
      <c r="L27" s="77">
        <v>0</v>
      </c>
      <c r="M27" s="77">
        <v>0</v>
      </c>
      <c r="N27" s="86">
        <f t="shared" si="1"/>
        <v>1</v>
      </c>
      <c r="O27" s="57"/>
      <c r="P27" s="57"/>
      <c r="Q27" s="57"/>
      <c r="R27" s="76"/>
      <c r="S27" s="75">
        <f t="shared" si="2"/>
        <v>22</v>
      </c>
    </row>
    <row r="28" spans="2:19" ht="15.75" x14ac:dyDescent="0.25">
      <c r="B28" s="10" t="s">
        <v>169</v>
      </c>
      <c r="C28" s="77">
        <v>0</v>
      </c>
      <c r="D28" s="77">
        <v>3</v>
      </c>
      <c r="E28" s="77">
        <v>4</v>
      </c>
      <c r="F28" s="75">
        <f t="shared" si="0"/>
        <v>7</v>
      </c>
      <c r="G28" s="73">
        <v>0</v>
      </c>
      <c r="H28" s="73">
        <v>2</v>
      </c>
      <c r="I28" s="73">
        <v>0</v>
      </c>
      <c r="J28" s="83">
        <f>I28+H28+G28</f>
        <v>2</v>
      </c>
      <c r="K28" s="88">
        <v>0</v>
      </c>
      <c r="L28" s="77">
        <v>2</v>
      </c>
      <c r="M28" s="77">
        <v>1</v>
      </c>
      <c r="N28" s="86">
        <f t="shared" si="1"/>
        <v>3</v>
      </c>
      <c r="O28" s="57"/>
      <c r="P28" s="57"/>
      <c r="Q28" s="57"/>
      <c r="R28" s="76"/>
      <c r="S28" s="75">
        <f t="shared" si="2"/>
        <v>12</v>
      </c>
    </row>
    <row r="29" spans="2:19" ht="15.75" x14ac:dyDescent="0.25">
      <c r="B29" s="14" t="s">
        <v>6</v>
      </c>
      <c r="C29" s="45">
        <f t="shared" ref="C29:J29" si="3">SUM(C8:C28)</f>
        <v>4</v>
      </c>
      <c r="D29" s="45">
        <f t="shared" si="3"/>
        <v>15</v>
      </c>
      <c r="E29" s="45">
        <f t="shared" si="3"/>
        <v>17</v>
      </c>
      <c r="F29" s="45">
        <f t="shared" si="3"/>
        <v>36</v>
      </c>
      <c r="G29" s="45">
        <f t="shared" si="3"/>
        <v>20</v>
      </c>
      <c r="H29" s="45">
        <f t="shared" si="3"/>
        <v>23</v>
      </c>
      <c r="I29" s="45">
        <f t="shared" si="3"/>
        <v>21</v>
      </c>
      <c r="J29" s="45">
        <f t="shared" si="3"/>
        <v>64</v>
      </c>
      <c r="K29" s="45">
        <f>SUM(K22:K28)</f>
        <v>17</v>
      </c>
      <c r="L29" s="45">
        <f t="shared" ref="L29:M29" si="4">SUM(L22:L28)</f>
        <v>10</v>
      </c>
      <c r="M29" s="45">
        <f t="shared" si="4"/>
        <v>11</v>
      </c>
      <c r="N29" s="45">
        <f>SUM(N8:N28)</f>
        <v>47</v>
      </c>
      <c r="O29" s="45">
        <f>SUM(O22:O28)</f>
        <v>0</v>
      </c>
      <c r="P29" s="45">
        <f t="shared" ref="P29:Q29" si="5">SUM(P22:P28)</f>
        <v>0</v>
      </c>
      <c r="Q29" s="45">
        <f t="shared" si="5"/>
        <v>0</v>
      </c>
      <c r="R29" s="45">
        <f>SUM(R20:R28)</f>
        <v>0</v>
      </c>
      <c r="S29" s="45">
        <f>SUM(S8:S28)</f>
        <v>147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71"/>
  <sheetViews>
    <sheetView showGridLines="0" view="pageBreakPreview" zoomScale="55" zoomScaleNormal="45" zoomScaleSheetLayoutView="55" workbookViewId="0">
      <selection activeCell="N19" sqref="N19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4" spans="2:19" ht="15.75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ht="15.75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ht="15.75" thickBot="1" x14ac:dyDescent="0.3"/>
    <row r="7" spans="2:19" ht="15.75" x14ac:dyDescent="0.25">
      <c r="B7" s="114" t="s">
        <v>170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6"/>
    </row>
    <row r="8" spans="2:19" ht="15.75" x14ac:dyDescent="0.25">
      <c r="B8" s="112" t="s">
        <v>1</v>
      </c>
      <c r="C8" s="109" t="s">
        <v>2</v>
      </c>
      <c r="D8" s="109"/>
      <c r="E8" s="109"/>
      <c r="F8" s="109"/>
      <c r="G8" s="109" t="s">
        <v>3</v>
      </c>
      <c r="H8" s="109"/>
      <c r="I8" s="109"/>
      <c r="J8" s="109"/>
      <c r="K8" s="109" t="s">
        <v>4</v>
      </c>
      <c r="L8" s="109"/>
      <c r="M8" s="109"/>
      <c r="N8" s="109"/>
      <c r="O8" s="109" t="s">
        <v>5</v>
      </c>
      <c r="P8" s="109"/>
      <c r="Q8" s="109"/>
      <c r="R8" s="109"/>
      <c r="S8" s="110" t="s">
        <v>6</v>
      </c>
    </row>
    <row r="9" spans="2:19" ht="16.5" thickBot="1" x14ac:dyDescent="0.3">
      <c r="B9" s="113"/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2" t="s">
        <v>15</v>
      </c>
      <c r="L9" s="12" t="s">
        <v>16</v>
      </c>
      <c r="M9" s="12" t="s">
        <v>17</v>
      </c>
      <c r="N9" s="12" t="s">
        <v>18</v>
      </c>
      <c r="O9" s="12" t="s">
        <v>19</v>
      </c>
      <c r="P9" s="12" t="s">
        <v>20</v>
      </c>
      <c r="Q9" s="12" t="s">
        <v>21</v>
      </c>
      <c r="R9" s="12" t="s">
        <v>22</v>
      </c>
      <c r="S9" s="111"/>
    </row>
    <row r="10" spans="2:19" ht="47.25" x14ac:dyDescent="0.25">
      <c r="B10" s="41" t="s">
        <v>171</v>
      </c>
      <c r="C10" s="78">
        <v>2</v>
      </c>
      <c r="D10" s="78">
        <v>5</v>
      </c>
      <c r="E10" s="78">
        <v>7</v>
      </c>
      <c r="F10" s="79">
        <f>C10+D10+E10</f>
        <v>14</v>
      </c>
      <c r="G10" s="52">
        <v>0</v>
      </c>
      <c r="H10" s="52">
        <v>0</v>
      </c>
      <c r="I10" s="52">
        <v>0</v>
      </c>
      <c r="J10" s="71">
        <v>0</v>
      </c>
      <c r="K10" s="57">
        <v>0</v>
      </c>
      <c r="L10" s="52">
        <v>0</v>
      </c>
      <c r="M10" s="52">
        <v>0</v>
      </c>
      <c r="N10" s="71">
        <f>SUM(K10:M10)</f>
        <v>0</v>
      </c>
      <c r="O10" s="52"/>
      <c r="P10" s="52"/>
      <c r="Q10" s="52"/>
      <c r="R10" s="80"/>
      <c r="S10" s="39">
        <f>R10+N10+J10+F10</f>
        <v>14</v>
      </c>
    </row>
    <row r="11" spans="2:19" ht="15.75" x14ac:dyDescent="0.25">
      <c r="B11" s="6" t="s">
        <v>172</v>
      </c>
      <c r="C11" s="57">
        <v>10</v>
      </c>
      <c r="D11" s="57">
        <v>20</v>
      </c>
      <c r="E11" s="57">
        <v>16</v>
      </c>
      <c r="F11" s="75">
        <f t="shared" ref="F11:F18" si="0">SUM(C11:E11)</f>
        <v>46</v>
      </c>
      <c r="G11" s="57">
        <v>16</v>
      </c>
      <c r="H11" s="57">
        <v>2</v>
      </c>
      <c r="I11" s="57">
        <v>10</v>
      </c>
      <c r="J11" s="75">
        <f t="shared" ref="J11:J18" si="1">SUM(G11:I11)</f>
        <v>28</v>
      </c>
      <c r="K11" s="57">
        <v>14</v>
      </c>
      <c r="L11" s="57">
        <v>17</v>
      </c>
      <c r="M11" s="57">
        <v>24</v>
      </c>
      <c r="N11" s="86">
        <f t="shared" ref="N11:N18" si="2">SUM(K11:M11)</f>
        <v>55</v>
      </c>
      <c r="O11" s="57"/>
      <c r="P11" s="57"/>
      <c r="Q11" s="57"/>
      <c r="R11" s="81"/>
      <c r="S11" s="7">
        <f>F11+J11+N11+Q11</f>
        <v>129</v>
      </c>
    </row>
    <row r="12" spans="2:19" ht="15.75" x14ac:dyDescent="0.25">
      <c r="B12" s="6" t="s">
        <v>173</v>
      </c>
      <c r="C12" s="57">
        <v>4</v>
      </c>
      <c r="D12" s="57">
        <v>6</v>
      </c>
      <c r="E12" s="57">
        <v>8</v>
      </c>
      <c r="F12" s="75">
        <f t="shared" si="0"/>
        <v>18</v>
      </c>
      <c r="G12" s="57">
        <v>3</v>
      </c>
      <c r="H12" s="57">
        <v>0</v>
      </c>
      <c r="I12" s="57">
        <v>0</v>
      </c>
      <c r="J12" s="75">
        <f t="shared" si="1"/>
        <v>3</v>
      </c>
      <c r="K12" s="57">
        <v>0</v>
      </c>
      <c r="L12" s="57">
        <v>0</v>
      </c>
      <c r="M12" s="57">
        <v>0</v>
      </c>
      <c r="N12" s="71">
        <f t="shared" si="2"/>
        <v>0</v>
      </c>
      <c r="O12" s="57"/>
      <c r="P12" s="57"/>
      <c r="Q12" s="57"/>
      <c r="R12" s="81"/>
      <c r="S12" s="7">
        <f>F12+J12+N12+Q12</f>
        <v>21</v>
      </c>
    </row>
    <row r="13" spans="2:19" ht="15.75" x14ac:dyDescent="0.25">
      <c r="B13" s="41" t="s">
        <v>174</v>
      </c>
      <c r="C13" s="57">
        <v>5</v>
      </c>
      <c r="D13" s="57">
        <v>4</v>
      </c>
      <c r="E13" s="57">
        <v>3</v>
      </c>
      <c r="F13" s="75">
        <f t="shared" si="0"/>
        <v>12</v>
      </c>
      <c r="G13" s="57">
        <v>2</v>
      </c>
      <c r="H13" s="57">
        <v>0</v>
      </c>
      <c r="I13" s="57">
        <v>1</v>
      </c>
      <c r="J13" s="75">
        <f t="shared" si="1"/>
        <v>3</v>
      </c>
      <c r="K13" s="57">
        <v>1</v>
      </c>
      <c r="L13" s="57">
        <v>0</v>
      </c>
      <c r="M13" s="57">
        <v>0</v>
      </c>
      <c r="N13" s="86">
        <f t="shared" si="2"/>
        <v>1</v>
      </c>
      <c r="O13" s="57"/>
      <c r="P13" s="57"/>
      <c r="Q13" s="57"/>
      <c r="R13" s="81"/>
      <c r="S13" s="7">
        <f>F13+J13+N13+Q13</f>
        <v>16</v>
      </c>
    </row>
    <row r="14" spans="2:19" ht="15.75" x14ac:dyDescent="0.25">
      <c r="B14" s="41" t="s">
        <v>175</v>
      </c>
      <c r="C14" s="57">
        <v>2</v>
      </c>
      <c r="D14" s="57">
        <v>0</v>
      </c>
      <c r="E14" s="57">
        <v>1</v>
      </c>
      <c r="F14" s="75">
        <f t="shared" si="0"/>
        <v>3</v>
      </c>
      <c r="G14" s="57">
        <v>0</v>
      </c>
      <c r="H14" s="57">
        <v>0</v>
      </c>
      <c r="I14" s="57">
        <v>3</v>
      </c>
      <c r="J14" s="75">
        <f t="shared" si="1"/>
        <v>3</v>
      </c>
      <c r="K14" s="57">
        <v>3</v>
      </c>
      <c r="L14" s="57">
        <v>0</v>
      </c>
      <c r="M14" s="57">
        <v>0</v>
      </c>
      <c r="N14" s="86">
        <f t="shared" si="2"/>
        <v>3</v>
      </c>
      <c r="O14" s="57"/>
      <c r="P14" s="57"/>
      <c r="Q14" s="57"/>
      <c r="R14" s="81"/>
      <c r="S14" s="7">
        <f>R14+N14+J14+F14</f>
        <v>9</v>
      </c>
    </row>
    <row r="15" spans="2:19" ht="15.75" x14ac:dyDescent="0.25">
      <c r="B15" s="41" t="s">
        <v>176</v>
      </c>
      <c r="C15" s="57">
        <v>1</v>
      </c>
      <c r="D15" s="57">
        <v>8</v>
      </c>
      <c r="E15" s="57">
        <v>7</v>
      </c>
      <c r="F15" s="75">
        <f t="shared" si="0"/>
        <v>16</v>
      </c>
      <c r="G15" s="57">
        <v>1</v>
      </c>
      <c r="H15" s="57">
        <v>3</v>
      </c>
      <c r="I15" s="57">
        <v>5</v>
      </c>
      <c r="J15" s="75">
        <f t="shared" si="1"/>
        <v>9</v>
      </c>
      <c r="K15" s="57">
        <v>14</v>
      </c>
      <c r="L15" s="57">
        <v>5</v>
      </c>
      <c r="M15" s="57">
        <v>1</v>
      </c>
      <c r="N15" s="86">
        <f t="shared" si="2"/>
        <v>20</v>
      </c>
      <c r="O15" s="57"/>
      <c r="P15" s="57"/>
      <c r="Q15" s="57"/>
      <c r="R15" s="81"/>
      <c r="S15" s="7">
        <f>F15+J15+N15+R15</f>
        <v>45</v>
      </c>
    </row>
    <row r="16" spans="2:19" ht="15.75" x14ac:dyDescent="0.25">
      <c r="B16" s="41" t="s">
        <v>177</v>
      </c>
      <c r="C16" s="57">
        <v>16</v>
      </c>
      <c r="D16" s="57">
        <v>12</v>
      </c>
      <c r="E16" s="57">
        <v>17</v>
      </c>
      <c r="F16" s="75">
        <f t="shared" si="0"/>
        <v>45</v>
      </c>
      <c r="G16" s="57">
        <v>13</v>
      </c>
      <c r="H16" s="57">
        <v>2</v>
      </c>
      <c r="I16" s="57">
        <v>10</v>
      </c>
      <c r="J16" s="75">
        <f t="shared" si="1"/>
        <v>25</v>
      </c>
      <c r="K16" s="57">
        <v>8</v>
      </c>
      <c r="L16" s="57">
        <v>8</v>
      </c>
      <c r="M16" s="57">
        <v>19</v>
      </c>
      <c r="N16" s="86">
        <f t="shared" si="2"/>
        <v>35</v>
      </c>
      <c r="O16" s="57"/>
      <c r="P16" s="57"/>
      <c r="Q16" s="57"/>
      <c r="R16" s="81"/>
      <c r="S16" s="7">
        <f>F16+J16+N16+R16</f>
        <v>105</v>
      </c>
    </row>
    <row r="17" spans="2:19" ht="15.75" x14ac:dyDescent="0.25">
      <c r="B17" s="41" t="s">
        <v>178</v>
      </c>
      <c r="C17" s="57">
        <v>5</v>
      </c>
      <c r="D17" s="57">
        <v>3</v>
      </c>
      <c r="E17" s="57">
        <v>3</v>
      </c>
      <c r="F17" s="75">
        <f t="shared" si="0"/>
        <v>11</v>
      </c>
      <c r="G17" s="57">
        <v>1</v>
      </c>
      <c r="H17" s="57">
        <v>1</v>
      </c>
      <c r="I17" s="57">
        <v>5</v>
      </c>
      <c r="J17" s="75">
        <f t="shared" si="1"/>
        <v>7</v>
      </c>
      <c r="K17" s="57">
        <v>8</v>
      </c>
      <c r="L17" s="57">
        <v>3</v>
      </c>
      <c r="M17" s="57">
        <v>7</v>
      </c>
      <c r="N17" s="86">
        <f t="shared" si="2"/>
        <v>18</v>
      </c>
      <c r="O17" s="57"/>
      <c r="P17" s="57"/>
      <c r="Q17" s="57"/>
      <c r="R17" s="81"/>
      <c r="S17" s="7">
        <f>F17+J17+N17+R17</f>
        <v>36</v>
      </c>
    </row>
    <row r="18" spans="2:19" ht="15.75" x14ac:dyDescent="0.25">
      <c r="B18" s="41" t="s">
        <v>179</v>
      </c>
      <c r="C18" s="77">
        <v>165</v>
      </c>
      <c r="D18" s="77">
        <v>202</v>
      </c>
      <c r="E18" s="77">
        <v>224</v>
      </c>
      <c r="F18" s="104">
        <f t="shared" si="0"/>
        <v>591</v>
      </c>
      <c r="G18" s="95">
        <v>180</v>
      </c>
      <c r="H18" s="95">
        <v>82</v>
      </c>
      <c r="I18" s="95">
        <v>281</v>
      </c>
      <c r="J18" s="86">
        <f t="shared" si="1"/>
        <v>543</v>
      </c>
      <c r="K18" s="88">
        <v>207</v>
      </c>
      <c r="L18" s="77">
        <v>264</v>
      </c>
      <c r="M18" s="77">
        <v>268</v>
      </c>
      <c r="N18" s="86">
        <f t="shared" si="2"/>
        <v>739</v>
      </c>
      <c r="O18" s="57"/>
      <c r="P18" s="57"/>
      <c r="Q18" s="57"/>
      <c r="R18" s="81"/>
      <c r="S18" s="7">
        <f>F18+J18+N18+R18</f>
        <v>1873</v>
      </c>
    </row>
    <row r="19" spans="2:19" ht="15.75" x14ac:dyDescent="0.25">
      <c r="B19" s="14" t="s">
        <v>6</v>
      </c>
      <c r="C19" s="45">
        <f t="shared" ref="C19:J19" si="3">SUM(C10:C18)</f>
        <v>210</v>
      </c>
      <c r="D19" s="45">
        <f t="shared" si="3"/>
        <v>260</v>
      </c>
      <c r="E19" s="45">
        <f t="shared" si="3"/>
        <v>286</v>
      </c>
      <c r="F19" s="45">
        <f t="shared" si="3"/>
        <v>756</v>
      </c>
      <c r="G19" s="45">
        <f t="shared" si="3"/>
        <v>216</v>
      </c>
      <c r="H19" s="45">
        <f t="shared" si="3"/>
        <v>90</v>
      </c>
      <c r="I19" s="45">
        <f t="shared" si="3"/>
        <v>315</v>
      </c>
      <c r="J19" s="45">
        <f t="shared" si="3"/>
        <v>621</v>
      </c>
      <c r="K19" s="45">
        <f>SUM(K13:K18)</f>
        <v>241</v>
      </c>
      <c r="L19" s="45">
        <f>SUM(L13:L18)</f>
        <v>280</v>
      </c>
      <c r="M19" s="45">
        <f>SUM(M13:M18)</f>
        <v>295</v>
      </c>
      <c r="N19" s="45">
        <f>SUM(N6:N18)</f>
        <v>871</v>
      </c>
      <c r="O19" s="45">
        <f>SUM(O10:O18)</f>
        <v>0</v>
      </c>
      <c r="P19" s="45">
        <f>SUM(P10:P18)</f>
        <v>0</v>
      </c>
      <c r="Q19" s="45">
        <f>SUM(Q10:Q18)</f>
        <v>0</v>
      </c>
      <c r="R19" s="45">
        <f>SUM(R10:R18)</f>
        <v>0</v>
      </c>
      <c r="S19" s="45">
        <f>SUM(S10:S18)</f>
        <v>2248</v>
      </c>
    </row>
    <row r="62" spans="2:19" ht="15.75" thickBot="1" x14ac:dyDescent="0.3"/>
    <row r="63" spans="2:19" ht="15.75" x14ac:dyDescent="0.25">
      <c r="B63" s="114" t="s">
        <v>180</v>
      </c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6"/>
    </row>
    <row r="64" spans="2:19" ht="15.75" x14ac:dyDescent="0.25">
      <c r="B64" s="112" t="s">
        <v>181</v>
      </c>
      <c r="C64" s="109" t="s">
        <v>2</v>
      </c>
      <c r="D64" s="109"/>
      <c r="E64" s="109"/>
      <c r="F64" s="109"/>
      <c r="G64" s="109" t="s">
        <v>3</v>
      </c>
      <c r="H64" s="109"/>
      <c r="I64" s="109"/>
      <c r="J64" s="109"/>
      <c r="K64" s="109" t="s">
        <v>4</v>
      </c>
      <c r="L64" s="109"/>
      <c r="M64" s="109"/>
      <c r="N64" s="109"/>
      <c r="O64" s="109" t="s">
        <v>5</v>
      </c>
      <c r="P64" s="109"/>
      <c r="Q64" s="109"/>
      <c r="R64" s="109"/>
      <c r="S64" s="110" t="s">
        <v>6</v>
      </c>
    </row>
    <row r="65" spans="2:19" ht="16.5" thickBot="1" x14ac:dyDescent="0.3">
      <c r="B65" s="113"/>
      <c r="C65" s="12" t="s">
        <v>7</v>
      </c>
      <c r="D65" s="12" t="s">
        <v>8</v>
      </c>
      <c r="E65" s="12" t="s">
        <v>9</v>
      </c>
      <c r="F65" s="12" t="s">
        <v>10</v>
      </c>
      <c r="G65" s="12" t="s">
        <v>11</v>
      </c>
      <c r="H65" s="12" t="s">
        <v>12</v>
      </c>
      <c r="I65" s="12" t="s">
        <v>13</v>
      </c>
      <c r="J65" s="12" t="s">
        <v>14</v>
      </c>
      <c r="K65" s="12" t="s">
        <v>15</v>
      </c>
      <c r="L65" s="12" t="s">
        <v>16</v>
      </c>
      <c r="M65" s="12" t="s">
        <v>17</v>
      </c>
      <c r="N65" s="12" t="s">
        <v>18</v>
      </c>
      <c r="O65" s="12" t="s">
        <v>19</v>
      </c>
      <c r="P65" s="12" t="s">
        <v>20</v>
      </c>
      <c r="Q65" s="12" t="s">
        <v>21</v>
      </c>
      <c r="R65" s="12" t="s">
        <v>22</v>
      </c>
      <c r="S65" s="111"/>
    </row>
    <row r="66" spans="2:19" ht="15.75" x14ac:dyDescent="0.25">
      <c r="B66" s="6" t="s">
        <v>182</v>
      </c>
      <c r="C66" s="52">
        <v>3</v>
      </c>
      <c r="D66" s="52">
        <v>1</v>
      </c>
      <c r="E66" s="52">
        <v>3</v>
      </c>
      <c r="F66" s="71">
        <f>SUM(C66:E66)</f>
        <v>7</v>
      </c>
      <c r="G66" s="69"/>
      <c r="H66" s="69"/>
      <c r="I66" s="69"/>
      <c r="J66" s="82">
        <f>SUM(G66:I66)</f>
        <v>0</v>
      </c>
      <c r="K66" s="70"/>
      <c r="L66" s="52"/>
      <c r="M66" s="52"/>
      <c r="N66" s="71">
        <f>SUM(K66:M66)</f>
        <v>0</v>
      </c>
      <c r="O66" s="52"/>
      <c r="P66" s="52"/>
      <c r="Q66" s="52"/>
      <c r="R66" s="80">
        <f>SUM(O66:Q66)</f>
        <v>0</v>
      </c>
      <c r="S66" s="8">
        <f>F66+J66+N66+R66</f>
        <v>7</v>
      </c>
    </row>
    <row r="67" spans="2:19" ht="15.75" x14ac:dyDescent="0.25">
      <c r="B67" s="6" t="s">
        <v>183</v>
      </c>
      <c r="C67" s="57">
        <v>0</v>
      </c>
      <c r="D67" s="57">
        <v>0</v>
      </c>
      <c r="E67" s="57">
        <v>0</v>
      </c>
      <c r="F67" s="75">
        <f>SUM(C67:E67)</f>
        <v>0</v>
      </c>
      <c r="G67" s="73"/>
      <c r="H67" s="73"/>
      <c r="I67" s="73"/>
      <c r="J67" s="83">
        <f>SUM(G67:I67)</f>
        <v>0</v>
      </c>
      <c r="K67" s="74"/>
      <c r="L67" s="57"/>
      <c r="M67" s="57"/>
      <c r="N67" s="75">
        <f>SUM(K67:M67)</f>
        <v>0</v>
      </c>
      <c r="O67" s="57"/>
      <c r="P67" s="57"/>
      <c r="Q67" s="57"/>
      <c r="R67" s="81">
        <f>SUM(O67:Q67)</f>
        <v>0</v>
      </c>
      <c r="S67" s="7">
        <f>F67+J67+N67+R67</f>
        <v>0</v>
      </c>
    </row>
    <row r="68" spans="2:19" ht="15.75" x14ac:dyDescent="0.25">
      <c r="B68" s="6" t="s">
        <v>184</v>
      </c>
      <c r="C68" s="57">
        <v>0</v>
      </c>
      <c r="D68" s="57">
        <v>37</v>
      </c>
      <c r="E68" s="57">
        <v>0</v>
      </c>
      <c r="F68" s="75">
        <f>SUM(C68:E68)</f>
        <v>37</v>
      </c>
      <c r="G68" s="73"/>
      <c r="H68" s="73"/>
      <c r="I68" s="73"/>
      <c r="J68" s="83">
        <f>SUM(G68:I68)</f>
        <v>0</v>
      </c>
      <c r="K68" s="74"/>
      <c r="L68" s="57"/>
      <c r="M68" s="57"/>
      <c r="N68" s="75">
        <f>SUM(K68:M68)</f>
        <v>0</v>
      </c>
      <c r="O68" s="57"/>
      <c r="P68" s="57"/>
      <c r="Q68" s="57"/>
      <c r="R68" s="81">
        <f>SUM(O68:Q68)</f>
        <v>0</v>
      </c>
      <c r="S68" s="7">
        <f>F68+J68+N68+R68</f>
        <v>37</v>
      </c>
    </row>
    <row r="69" spans="2:19" ht="31.5" x14ac:dyDescent="0.25">
      <c r="B69" s="6" t="s">
        <v>185</v>
      </c>
      <c r="C69" s="57">
        <v>0</v>
      </c>
      <c r="D69" s="57">
        <v>0</v>
      </c>
      <c r="E69" s="57">
        <v>0</v>
      </c>
      <c r="F69" s="75">
        <f>SUM(C69:E69)</f>
        <v>0</v>
      </c>
      <c r="G69" s="73"/>
      <c r="H69" s="73"/>
      <c r="I69" s="73"/>
      <c r="J69" s="83">
        <f>SUM(G69:I69)</f>
        <v>0</v>
      </c>
      <c r="K69" s="74"/>
      <c r="L69" s="51"/>
      <c r="M69" s="51"/>
      <c r="N69" s="7">
        <f>SUM(K69:M69)</f>
        <v>0</v>
      </c>
      <c r="O69" s="51"/>
      <c r="P69" s="57"/>
      <c r="Q69" s="57"/>
      <c r="R69" s="7">
        <f>SUM(O69:Q69)</f>
        <v>0</v>
      </c>
      <c r="S69" s="7">
        <f>F69+J69+N69+R69</f>
        <v>0</v>
      </c>
    </row>
    <row r="70" spans="2:19" ht="31.5" x14ac:dyDescent="0.25">
      <c r="B70" s="6" t="s">
        <v>186</v>
      </c>
      <c r="C70" s="57">
        <v>0</v>
      </c>
      <c r="D70" s="57">
        <v>0</v>
      </c>
      <c r="E70" s="57">
        <v>0</v>
      </c>
      <c r="F70" s="75">
        <f>SUM(C70:E70)</f>
        <v>0</v>
      </c>
      <c r="G70" s="73"/>
      <c r="H70" s="73"/>
      <c r="I70" s="73"/>
      <c r="J70" s="83">
        <f>SUM(G70:I70)</f>
        <v>0</v>
      </c>
      <c r="K70" s="74"/>
      <c r="L70" s="57"/>
      <c r="M70" s="57"/>
      <c r="N70" s="75">
        <f>SUM(K70:M70)</f>
        <v>0</v>
      </c>
      <c r="O70" s="57"/>
      <c r="P70" s="57"/>
      <c r="Q70" s="57"/>
      <c r="R70" s="7">
        <f>SUM(O70:Q70)</f>
        <v>0</v>
      </c>
      <c r="S70" s="7">
        <f>F70+J70+N70+R70</f>
        <v>0</v>
      </c>
    </row>
    <row r="71" spans="2:19" ht="15.75" x14ac:dyDescent="0.25">
      <c r="B71" s="14" t="s">
        <v>6</v>
      </c>
      <c r="C71" s="45">
        <f>SUM(C66:C70)</f>
        <v>3</v>
      </c>
      <c r="D71" s="45">
        <f>SUM(D66:D70)</f>
        <v>38</v>
      </c>
      <c r="E71" s="45">
        <f>SUM(E66:E70)</f>
        <v>3</v>
      </c>
      <c r="F71" s="45">
        <f t="shared" ref="F71:Q71" si="4">SUM(F66:F70)</f>
        <v>44</v>
      </c>
      <c r="G71" s="45">
        <f t="shared" si="4"/>
        <v>0</v>
      </c>
      <c r="H71" s="45">
        <f t="shared" si="4"/>
        <v>0</v>
      </c>
      <c r="I71" s="45">
        <f t="shared" si="4"/>
        <v>0</v>
      </c>
      <c r="J71" s="45">
        <f t="shared" si="4"/>
        <v>0</v>
      </c>
      <c r="K71" s="45">
        <f t="shared" si="4"/>
        <v>0</v>
      </c>
      <c r="L71" s="45">
        <f t="shared" si="4"/>
        <v>0</v>
      </c>
      <c r="M71" s="45">
        <f t="shared" si="4"/>
        <v>0</v>
      </c>
      <c r="N71" s="45">
        <f t="shared" si="4"/>
        <v>0</v>
      </c>
      <c r="O71" s="45">
        <f t="shared" si="4"/>
        <v>0</v>
      </c>
      <c r="P71" s="45">
        <f t="shared" si="4"/>
        <v>0</v>
      </c>
      <c r="Q71" s="45">
        <f t="shared" si="4"/>
        <v>0</v>
      </c>
      <c r="R71" s="45">
        <f>SUM(R68:R70)</f>
        <v>0</v>
      </c>
      <c r="S71" s="45">
        <f>SUM(S66:S70)</f>
        <v>44</v>
      </c>
    </row>
  </sheetData>
  <mergeCells count="14">
    <mergeCell ref="B63:S63"/>
    <mergeCell ref="C64:F64"/>
    <mergeCell ref="G64:J64"/>
    <mergeCell ref="K64:N64"/>
    <mergeCell ref="O64:R64"/>
    <mergeCell ref="S64:S65"/>
    <mergeCell ref="B64:B65"/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25" zoomScaleNormal="25" zoomScaleSheetLayoutView="25" zoomScalePageLayoutView="95" workbookViewId="0">
      <selection activeCell="S18" sqref="S18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20.140625" customWidth="1"/>
  </cols>
  <sheetData>
    <row r="3" spans="2:19" ht="15.75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2:19" ht="16.5" thickBot="1" x14ac:dyDescent="0.3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ht="15.75" x14ac:dyDescent="0.25">
      <c r="B5" s="114" t="s">
        <v>187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6"/>
    </row>
    <row r="6" spans="2:19" ht="15.75" x14ac:dyDescent="0.25">
      <c r="B6" s="112" t="s">
        <v>1</v>
      </c>
      <c r="C6" s="109" t="s">
        <v>2</v>
      </c>
      <c r="D6" s="109"/>
      <c r="E6" s="109"/>
      <c r="F6" s="109"/>
      <c r="G6" s="109" t="s">
        <v>3</v>
      </c>
      <c r="H6" s="109"/>
      <c r="I6" s="109"/>
      <c r="J6" s="109"/>
      <c r="K6" s="109" t="s">
        <v>4</v>
      </c>
      <c r="L6" s="109"/>
      <c r="M6" s="109"/>
      <c r="N6" s="109"/>
      <c r="O6" s="109" t="s">
        <v>5</v>
      </c>
      <c r="P6" s="109"/>
      <c r="Q6" s="109"/>
      <c r="R6" s="109"/>
      <c r="S6" s="110" t="s">
        <v>6</v>
      </c>
    </row>
    <row r="7" spans="2:19" ht="16.5" thickBot="1" x14ac:dyDescent="0.3">
      <c r="B7" s="113"/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2" t="s">
        <v>19</v>
      </c>
      <c r="P7" s="12" t="s">
        <v>20</v>
      </c>
      <c r="Q7" s="12" t="s">
        <v>21</v>
      </c>
      <c r="R7" s="12" t="s">
        <v>22</v>
      </c>
      <c r="S7" s="111"/>
    </row>
    <row r="8" spans="2:19" ht="15.75" x14ac:dyDescent="0.25">
      <c r="B8" s="9" t="s">
        <v>188</v>
      </c>
      <c r="C8" s="50">
        <v>23</v>
      </c>
      <c r="D8" s="50">
        <v>279</v>
      </c>
      <c r="E8" s="50">
        <v>335</v>
      </c>
      <c r="F8" s="71">
        <f>+SUM(C8:E8)</f>
        <v>637</v>
      </c>
      <c r="G8" s="84">
        <v>200</v>
      </c>
      <c r="H8" s="84">
        <v>389</v>
      </c>
      <c r="I8" s="84">
        <v>125</v>
      </c>
      <c r="J8" s="42">
        <f>G8+I8+H8</f>
        <v>714</v>
      </c>
      <c r="K8" s="70">
        <v>286</v>
      </c>
      <c r="L8" s="52">
        <v>30</v>
      </c>
      <c r="M8" s="52">
        <v>5</v>
      </c>
      <c r="N8" s="71">
        <f>SUM(K8:M8)</f>
        <v>321</v>
      </c>
      <c r="O8" s="52"/>
      <c r="P8" s="52"/>
      <c r="Q8" s="52"/>
      <c r="R8" s="72"/>
      <c r="S8" s="8">
        <f>+SUM(R8,N8,J8,F8)</f>
        <v>1672</v>
      </c>
    </row>
    <row r="9" spans="2:19" ht="15.75" x14ac:dyDescent="0.25">
      <c r="B9" s="36" t="s">
        <v>189</v>
      </c>
      <c r="C9" s="51">
        <v>9255</v>
      </c>
      <c r="D9" s="51">
        <v>9644</v>
      </c>
      <c r="E9" s="51">
        <v>10928</v>
      </c>
      <c r="F9" s="71">
        <f t="shared" ref="F9" si="0">+SUM(C9:E9)</f>
        <v>29827</v>
      </c>
      <c r="G9" s="85">
        <v>8008</v>
      </c>
      <c r="H9" s="85">
        <v>9835</v>
      </c>
      <c r="I9" s="85">
        <v>8779</v>
      </c>
      <c r="J9" s="42">
        <f>G9+H9+I9</f>
        <v>26622</v>
      </c>
      <c r="K9" s="74">
        <v>9431</v>
      </c>
      <c r="L9" s="57">
        <v>9398</v>
      </c>
      <c r="M9" s="57">
        <v>8756</v>
      </c>
      <c r="N9" s="71">
        <f t="shared" ref="N9:N11" si="1">SUM(K9:M9)</f>
        <v>27585</v>
      </c>
      <c r="O9" s="57"/>
      <c r="P9" s="57"/>
      <c r="Q9" s="57"/>
      <c r="R9" s="72"/>
      <c r="S9" s="8">
        <f>R9+N9+J9+F9</f>
        <v>84034</v>
      </c>
    </row>
    <row r="10" spans="2:19" ht="15.75" x14ac:dyDescent="0.25">
      <c r="B10" s="3" t="s">
        <v>190</v>
      </c>
      <c r="C10" s="51">
        <v>88</v>
      </c>
      <c r="D10" s="51">
        <v>30</v>
      </c>
      <c r="E10" s="51">
        <v>49</v>
      </c>
      <c r="F10" s="71">
        <f t="shared" ref="F10" si="2">+SUM(C10:E10)</f>
        <v>167</v>
      </c>
      <c r="G10" s="85">
        <v>227</v>
      </c>
      <c r="H10" s="85">
        <v>319</v>
      </c>
      <c r="I10" s="85">
        <v>275</v>
      </c>
      <c r="J10" s="42">
        <f>G10+H10+I10</f>
        <v>821</v>
      </c>
      <c r="K10" s="74">
        <v>255</v>
      </c>
      <c r="L10" s="57">
        <v>197</v>
      </c>
      <c r="M10" s="57">
        <v>268</v>
      </c>
      <c r="N10" s="71">
        <f t="shared" si="1"/>
        <v>720</v>
      </c>
      <c r="O10" s="57"/>
      <c r="P10" s="57"/>
      <c r="Q10" s="57"/>
      <c r="R10" s="72"/>
      <c r="S10" s="8">
        <f>R10+N10+J10+F10</f>
        <v>1708</v>
      </c>
    </row>
    <row r="11" spans="2:19" ht="15" customHeight="1" x14ac:dyDescent="0.25">
      <c r="B11" s="36" t="s">
        <v>191</v>
      </c>
      <c r="C11" s="51">
        <v>46</v>
      </c>
      <c r="D11" s="51">
        <v>839</v>
      </c>
      <c r="E11" s="51">
        <v>353</v>
      </c>
      <c r="F11" s="71">
        <f t="shared" ref="F11" si="3">+SUM(C11:E11)</f>
        <v>1238</v>
      </c>
      <c r="G11" s="85">
        <v>1079</v>
      </c>
      <c r="H11" s="85">
        <v>1681</v>
      </c>
      <c r="I11" s="85">
        <v>1310</v>
      </c>
      <c r="J11" s="42">
        <f>G11+H11+I11</f>
        <v>4070</v>
      </c>
      <c r="K11" s="74">
        <v>1138</v>
      </c>
      <c r="L11" s="57">
        <v>816</v>
      </c>
      <c r="M11" s="57">
        <v>986</v>
      </c>
      <c r="N11" s="71">
        <f t="shared" si="1"/>
        <v>2940</v>
      </c>
      <c r="O11" s="57"/>
      <c r="P11" s="57"/>
      <c r="Q11" s="57"/>
      <c r="R11" s="72"/>
      <c r="S11" s="8">
        <f>R11+N11+J11+F11</f>
        <v>8248</v>
      </c>
    </row>
    <row r="12" spans="2:19" ht="15.75" x14ac:dyDescent="0.25">
      <c r="B12" s="14" t="s">
        <v>6</v>
      </c>
      <c r="C12" s="45">
        <f t="shared" ref="C12:J12" si="4">SUM(C8:C11)</f>
        <v>9412</v>
      </c>
      <c r="D12" s="45">
        <f t="shared" si="4"/>
        <v>10792</v>
      </c>
      <c r="E12" s="45">
        <f t="shared" si="4"/>
        <v>11665</v>
      </c>
      <c r="F12" s="45">
        <f t="shared" si="4"/>
        <v>31869</v>
      </c>
      <c r="G12" s="45">
        <f t="shared" si="4"/>
        <v>9514</v>
      </c>
      <c r="H12" s="45">
        <f t="shared" si="4"/>
        <v>12224</v>
      </c>
      <c r="I12" s="45">
        <f t="shared" si="4"/>
        <v>10489</v>
      </c>
      <c r="J12" s="45">
        <f t="shared" si="4"/>
        <v>32227</v>
      </c>
      <c r="K12" s="45">
        <f t="shared" ref="K12:R12" si="5">+SUM(K8)</f>
        <v>286</v>
      </c>
      <c r="L12" s="45">
        <f t="shared" si="5"/>
        <v>30</v>
      </c>
      <c r="M12" s="45">
        <f t="shared" si="5"/>
        <v>5</v>
      </c>
      <c r="N12" s="45">
        <f>SUM(N8:N11)</f>
        <v>31566</v>
      </c>
      <c r="O12" s="45">
        <f t="shared" si="5"/>
        <v>0</v>
      </c>
      <c r="P12" s="45">
        <f t="shared" si="5"/>
        <v>0</v>
      </c>
      <c r="Q12" s="45">
        <f t="shared" si="5"/>
        <v>0</v>
      </c>
      <c r="R12" s="45">
        <f t="shared" si="5"/>
        <v>0</v>
      </c>
      <c r="S12" s="45">
        <f>SUM(S8:S11)</f>
        <v>95662</v>
      </c>
    </row>
    <row r="62" spans="2:26" ht="15.75" thickBot="1" x14ac:dyDescent="0.3"/>
    <row r="63" spans="2:26" ht="15" customHeight="1" x14ac:dyDescent="0.25">
      <c r="B63" s="140" t="s">
        <v>192</v>
      </c>
      <c r="C63" s="141"/>
      <c r="D63" s="142"/>
      <c r="E63" s="182" t="s">
        <v>193</v>
      </c>
      <c r="F63" s="183"/>
      <c r="G63" s="183"/>
      <c r="H63" s="183"/>
      <c r="I63" s="183"/>
      <c r="J63" s="183"/>
      <c r="K63" s="183"/>
      <c r="L63" s="184"/>
      <c r="M63" s="140" t="s">
        <v>193</v>
      </c>
      <c r="N63" s="141"/>
      <c r="O63" s="141"/>
      <c r="P63" s="141"/>
      <c r="Q63" s="141"/>
      <c r="R63" s="141"/>
      <c r="S63" s="142"/>
      <c r="T63" s="140" t="s">
        <v>193</v>
      </c>
      <c r="U63" s="141"/>
      <c r="V63" s="141"/>
      <c r="W63" s="141"/>
      <c r="X63" s="141"/>
      <c r="Y63" s="141"/>
      <c r="Z63" s="142"/>
    </row>
    <row r="64" spans="2:26" ht="15.75" customHeight="1" thickBot="1" x14ac:dyDescent="0.3">
      <c r="B64" s="143"/>
      <c r="C64" s="144"/>
      <c r="D64" s="145"/>
      <c r="E64" s="185"/>
      <c r="F64" s="186"/>
      <c r="G64" s="186"/>
      <c r="H64" s="186"/>
      <c r="I64" s="186"/>
      <c r="J64" s="186"/>
      <c r="K64" s="186"/>
      <c r="L64" s="187"/>
      <c r="M64" s="143"/>
      <c r="N64" s="144"/>
      <c r="O64" s="144"/>
      <c r="P64" s="144"/>
      <c r="Q64" s="144"/>
      <c r="R64" s="144"/>
      <c r="S64" s="145"/>
      <c r="T64" s="143"/>
      <c r="U64" s="144"/>
      <c r="V64" s="144"/>
      <c r="W64" s="144"/>
      <c r="X64" s="144"/>
      <c r="Y64" s="144"/>
      <c r="Z64" s="145"/>
    </row>
    <row r="65" spans="2:26" ht="15" customHeight="1" x14ac:dyDescent="0.25">
      <c r="B65" s="19"/>
      <c r="C65" s="20"/>
      <c r="D65" s="21"/>
      <c r="E65" s="167"/>
      <c r="F65" s="168"/>
      <c r="G65" s="168"/>
      <c r="H65" s="168"/>
      <c r="I65" s="168"/>
      <c r="J65" s="168"/>
      <c r="K65" s="168"/>
      <c r="L65" s="169"/>
      <c r="M65" s="146"/>
      <c r="N65" s="147"/>
      <c r="O65" s="147"/>
      <c r="P65" s="147"/>
      <c r="Q65" s="147"/>
      <c r="R65" s="147"/>
      <c r="S65" s="148"/>
      <c r="T65" s="146"/>
      <c r="U65" s="147"/>
      <c r="V65" s="147"/>
      <c r="W65" s="147"/>
      <c r="X65" s="147"/>
      <c r="Y65" s="147"/>
      <c r="Z65" s="148"/>
    </row>
    <row r="66" spans="2:26" ht="15" customHeight="1" x14ac:dyDescent="0.25">
      <c r="B66" s="22"/>
      <c r="C66" s="27"/>
      <c r="D66" s="23"/>
      <c r="E66" s="170"/>
      <c r="F66" s="171"/>
      <c r="G66" s="171"/>
      <c r="H66" s="171"/>
      <c r="I66" s="171"/>
      <c r="J66" s="171"/>
      <c r="K66" s="171"/>
      <c r="L66" s="172"/>
      <c r="M66" s="149"/>
      <c r="N66" s="150"/>
      <c r="O66" s="150"/>
      <c r="P66" s="150"/>
      <c r="Q66" s="150"/>
      <c r="R66" s="150"/>
      <c r="S66" s="151"/>
      <c r="T66" s="149"/>
      <c r="U66" s="150"/>
      <c r="V66" s="150"/>
      <c r="W66" s="150"/>
      <c r="X66" s="150"/>
      <c r="Y66" s="150"/>
      <c r="Z66" s="151"/>
    </row>
    <row r="67" spans="2:26" ht="15" customHeight="1" x14ac:dyDescent="0.25">
      <c r="B67" s="22"/>
      <c r="C67" s="27"/>
      <c r="D67" s="23"/>
      <c r="E67" s="170"/>
      <c r="F67" s="171"/>
      <c r="G67" s="171"/>
      <c r="H67" s="171"/>
      <c r="I67" s="171"/>
      <c r="J67" s="171"/>
      <c r="K67" s="171"/>
      <c r="L67" s="172"/>
      <c r="M67" s="149"/>
      <c r="N67" s="150"/>
      <c r="O67" s="150"/>
      <c r="P67" s="150"/>
      <c r="Q67" s="150"/>
      <c r="R67" s="150"/>
      <c r="S67" s="151"/>
      <c r="T67" s="149"/>
      <c r="U67" s="150"/>
      <c r="V67" s="150"/>
      <c r="W67" s="150"/>
      <c r="X67" s="150"/>
      <c r="Y67" s="150"/>
      <c r="Z67" s="151"/>
    </row>
    <row r="68" spans="2:26" ht="15" customHeight="1" x14ac:dyDescent="0.25">
      <c r="B68" s="22"/>
      <c r="C68" s="27"/>
      <c r="D68" s="23"/>
      <c r="E68" s="170"/>
      <c r="F68" s="171"/>
      <c r="G68" s="171"/>
      <c r="H68" s="171"/>
      <c r="I68" s="171"/>
      <c r="J68" s="171"/>
      <c r="K68" s="171"/>
      <c r="L68" s="172"/>
      <c r="M68" s="149"/>
      <c r="N68" s="150"/>
      <c r="O68" s="150"/>
      <c r="P68" s="150"/>
      <c r="Q68" s="150"/>
      <c r="R68" s="150"/>
      <c r="S68" s="151"/>
      <c r="T68" s="149"/>
      <c r="U68" s="150"/>
      <c r="V68" s="150"/>
      <c r="W68" s="150"/>
      <c r="X68" s="150"/>
      <c r="Y68" s="150"/>
      <c r="Z68" s="151"/>
    </row>
    <row r="69" spans="2:26" ht="15" customHeight="1" x14ac:dyDescent="0.25">
      <c r="B69" s="22"/>
      <c r="C69" s="27"/>
      <c r="D69" s="23"/>
      <c r="E69" s="170"/>
      <c r="F69" s="171"/>
      <c r="G69" s="171"/>
      <c r="H69" s="171"/>
      <c r="I69" s="171"/>
      <c r="J69" s="171"/>
      <c r="K69" s="171"/>
      <c r="L69" s="172"/>
      <c r="M69" s="149"/>
      <c r="N69" s="150"/>
      <c r="O69" s="150"/>
      <c r="P69" s="150"/>
      <c r="Q69" s="150"/>
      <c r="R69" s="150"/>
      <c r="S69" s="151"/>
      <c r="T69" s="149"/>
      <c r="U69" s="150"/>
      <c r="V69" s="150"/>
      <c r="W69" s="150"/>
      <c r="X69" s="150"/>
      <c r="Y69" s="150"/>
      <c r="Z69" s="151"/>
    </row>
    <row r="70" spans="2:26" ht="15" customHeight="1" x14ac:dyDescent="0.25">
      <c r="B70" s="22"/>
      <c r="C70" s="27"/>
      <c r="D70" s="23"/>
      <c r="E70" s="170"/>
      <c r="F70" s="171"/>
      <c r="G70" s="171"/>
      <c r="H70" s="171"/>
      <c r="I70" s="171"/>
      <c r="J70" s="171"/>
      <c r="K70" s="171"/>
      <c r="L70" s="172"/>
      <c r="M70" s="149"/>
      <c r="N70" s="150"/>
      <c r="O70" s="150"/>
      <c r="P70" s="150"/>
      <c r="Q70" s="150"/>
      <c r="R70" s="150"/>
      <c r="S70" s="151"/>
      <c r="T70" s="149"/>
      <c r="U70" s="150"/>
      <c r="V70" s="150"/>
      <c r="W70" s="150"/>
      <c r="X70" s="150"/>
      <c r="Y70" s="150"/>
      <c r="Z70" s="151"/>
    </row>
    <row r="71" spans="2:26" ht="15.75" customHeight="1" thickBot="1" x14ac:dyDescent="0.3">
      <c r="B71" s="24"/>
      <c r="C71" s="25"/>
      <c r="D71" s="26"/>
      <c r="E71" s="173"/>
      <c r="F71" s="174"/>
      <c r="G71" s="174"/>
      <c r="H71" s="174"/>
      <c r="I71" s="174"/>
      <c r="J71" s="174"/>
      <c r="K71" s="174"/>
      <c r="L71" s="175"/>
      <c r="M71" s="152"/>
      <c r="N71" s="153"/>
      <c r="O71" s="153"/>
      <c r="P71" s="153"/>
      <c r="Q71" s="153"/>
      <c r="R71" s="153"/>
      <c r="S71" s="154"/>
      <c r="T71" s="152"/>
      <c r="U71" s="153"/>
      <c r="V71" s="153"/>
      <c r="W71" s="153"/>
      <c r="X71" s="153"/>
      <c r="Y71" s="153"/>
      <c r="Z71" s="154"/>
    </row>
    <row r="72" spans="2:26" ht="15" customHeight="1" x14ac:dyDescent="0.25">
      <c r="B72" s="161" t="s">
        <v>194</v>
      </c>
      <c r="C72" s="162"/>
      <c r="D72" s="163"/>
      <c r="E72" s="176" t="s">
        <v>195</v>
      </c>
      <c r="F72" s="177"/>
      <c r="G72" s="177"/>
      <c r="H72" s="177"/>
      <c r="I72" s="177"/>
      <c r="J72" s="177"/>
      <c r="K72" s="177"/>
      <c r="L72" s="178"/>
      <c r="M72" s="155" t="s">
        <v>196</v>
      </c>
      <c r="N72" s="156"/>
      <c r="O72" s="156"/>
      <c r="P72" s="156"/>
      <c r="Q72" s="156"/>
      <c r="R72" s="156"/>
      <c r="S72" s="157"/>
      <c r="T72" s="155" t="s">
        <v>197</v>
      </c>
      <c r="U72" s="156"/>
      <c r="V72" s="156"/>
      <c r="W72" s="156"/>
      <c r="X72" s="156"/>
      <c r="Y72" s="156"/>
      <c r="Z72" s="157"/>
    </row>
    <row r="73" spans="2:26" ht="15.75" customHeight="1" thickBot="1" x14ac:dyDescent="0.3">
      <c r="B73" s="164"/>
      <c r="C73" s="165"/>
      <c r="D73" s="166"/>
      <c r="E73" s="179"/>
      <c r="F73" s="180"/>
      <c r="G73" s="180"/>
      <c r="H73" s="180"/>
      <c r="I73" s="180"/>
      <c r="J73" s="180"/>
      <c r="K73" s="180"/>
      <c r="L73" s="181"/>
      <c r="M73" s="158"/>
      <c r="N73" s="159"/>
      <c r="O73" s="159"/>
      <c r="P73" s="159"/>
      <c r="Q73" s="159"/>
      <c r="R73" s="159"/>
      <c r="S73" s="160"/>
      <c r="T73" s="158"/>
      <c r="U73" s="159"/>
      <c r="V73" s="159"/>
      <c r="W73" s="159"/>
      <c r="X73" s="159"/>
      <c r="Y73" s="159"/>
      <c r="Z73" s="160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BFA09-0F17-4700-BC76-32F73B761138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5543330-759f-4a1e-9a80-b73827cce5f6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2023-10-17T13:02:18Z</cp:lastPrinted>
  <dcterms:created xsi:type="dcterms:W3CDTF">2022-12-07T16:03:21Z</dcterms:created>
  <dcterms:modified xsi:type="dcterms:W3CDTF">2025-03-27T16:02:22Z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