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PLANIFICACION\ESTADISTICAS\Segundo trimestre\"/>
    </mc:Choice>
  </mc:AlternateContent>
  <bookViews>
    <workbookView xWindow="0" yWindow="0" windowWidth="28800" windowHeight="12210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VIALIDAD'!$A$1:$T$151</definedName>
    <definedName name="_xlnm.Print_Area" localSheetId="1">'TRANSPORTE DE CARGA '!$A$4:$U$227</definedName>
    <definedName name="_xlnm.Print_Area" localSheetId="3">'TRANSPORTE DE PASAJEROS'!$A$1:$U$73</definedName>
    <definedName name="_xlnm.Print_Area" localSheetId="2">'VEHICULOS DE MOTOR'!$A$1:$U$51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8" l="1"/>
  <c r="S13" i="4" l="1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B83" i="9"/>
  <c r="L83" i="9" s="1"/>
  <c r="B84" i="9"/>
  <c r="L84" i="9" s="1"/>
  <c r="B85" i="9"/>
  <c r="L85" i="9" s="1"/>
  <c r="B86" i="9"/>
  <c r="L86" i="9" s="1"/>
  <c r="B87" i="9"/>
  <c r="L87" i="9" s="1"/>
  <c r="B88" i="9"/>
  <c r="L88" i="9" s="1"/>
  <c r="B89" i="9"/>
  <c r="L89" i="9" s="1"/>
  <c r="B90" i="9"/>
  <c r="L90" i="9" s="1"/>
  <c r="B91" i="9"/>
  <c r="L91" i="9" s="1"/>
  <c r="B92" i="9"/>
  <c r="L92" i="9" s="1"/>
  <c r="B93" i="9"/>
  <c r="L93" i="9" s="1"/>
  <c r="B94" i="9"/>
  <c r="L94" i="9" s="1"/>
  <c r="B95" i="9"/>
  <c r="L95" i="9" s="1"/>
  <c r="B96" i="9"/>
  <c r="L96" i="9" s="1"/>
  <c r="B97" i="9"/>
  <c r="L97" i="9" s="1"/>
  <c r="B98" i="9"/>
  <c r="L98" i="9" s="1"/>
  <c r="B99" i="9"/>
  <c r="L99" i="9" s="1"/>
  <c r="B100" i="9"/>
  <c r="L100" i="9" s="1"/>
  <c r="B101" i="9"/>
  <c r="L101" i="9" s="1"/>
  <c r="B102" i="9"/>
  <c r="L102" i="9" s="1"/>
  <c r="B103" i="9"/>
  <c r="L103" i="9" s="1"/>
  <c r="B104" i="9"/>
  <c r="L104" i="9" s="1"/>
  <c r="B105" i="9"/>
  <c r="L105" i="9" s="1"/>
  <c r="B106" i="9"/>
  <c r="L106" i="9" s="1"/>
  <c r="B107" i="9"/>
  <c r="L107" i="9" s="1"/>
  <c r="B108" i="9"/>
  <c r="L108" i="9" s="1"/>
  <c r="B109" i="9"/>
  <c r="L109" i="9" s="1"/>
  <c r="B110" i="9"/>
  <c r="L110" i="9" s="1"/>
  <c r="B111" i="9"/>
  <c r="L111" i="9" s="1"/>
  <c r="B112" i="9"/>
  <c r="L112" i="9" s="1"/>
  <c r="B113" i="9"/>
  <c r="L113" i="9" s="1"/>
  <c r="J10" i="4"/>
  <c r="J11" i="4"/>
  <c r="J12" i="4"/>
  <c r="J9" i="4"/>
  <c r="Q6" i="9" l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O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5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J9" i="5"/>
  <c r="J10" i="5"/>
  <c r="J11" i="5"/>
  <c r="J8" i="5"/>
  <c r="J12" i="2" l="1"/>
  <c r="J13" i="2"/>
  <c r="J14" i="2"/>
  <c r="J15" i="2"/>
  <c r="J11" i="2"/>
  <c r="L114" i="9" l="1"/>
  <c r="K114" i="9"/>
  <c r="J114" i="9"/>
  <c r="I114" i="9"/>
  <c r="H114" i="9"/>
  <c r="G114" i="9"/>
  <c r="F114" i="9"/>
  <c r="E114" i="9"/>
  <c r="D114" i="9"/>
  <c r="C114" i="9"/>
  <c r="B114" i="9"/>
  <c r="P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B34" i="9"/>
  <c r="C34" i="9"/>
  <c r="D34" i="9"/>
  <c r="F34" i="9"/>
  <c r="G34" i="9"/>
  <c r="H34" i="9"/>
  <c r="J34" i="9"/>
  <c r="K34" i="9"/>
  <c r="L34" i="9"/>
  <c r="S13" i="8"/>
  <c r="S12" i="8"/>
  <c r="F14" i="8"/>
  <c r="E14" i="8"/>
  <c r="D14" i="8"/>
  <c r="C14" i="8"/>
  <c r="F11" i="5"/>
  <c r="F10" i="5"/>
  <c r="F9" i="5"/>
  <c r="F8" i="5"/>
  <c r="M34" i="9" l="1"/>
  <c r="I34" i="9"/>
  <c r="P34" i="9"/>
  <c r="E34" i="9"/>
  <c r="O34" i="9"/>
  <c r="N34" i="9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8" i="6"/>
  <c r="Q34" i="9" l="1"/>
  <c r="O13" i="4"/>
  <c r="P13" i="4"/>
  <c r="Q13" i="4"/>
  <c r="N13" i="4"/>
  <c r="M13" i="4"/>
  <c r="K13" i="4"/>
  <c r="L13" i="4"/>
  <c r="S11" i="8"/>
  <c r="S9" i="8"/>
  <c r="S10" i="8"/>
  <c r="S8" i="8"/>
  <c r="S14" i="8" l="1"/>
  <c r="R29" i="6"/>
  <c r="Q29" i="6"/>
  <c r="P29" i="6"/>
  <c r="P12" i="5" l="1"/>
  <c r="P16" i="2" l="1"/>
  <c r="Q16" i="2"/>
  <c r="O16" i="2" l="1"/>
  <c r="R16" i="2"/>
  <c r="Q12" i="5"/>
  <c r="O12" i="5"/>
  <c r="R12" i="5" l="1"/>
  <c r="J29" i="6" l="1"/>
  <c r="I29" i="6"/>
  <c r="H29" i="6"/>
  <c r="G29" i="6"/>
  <c r="N12" i="5" l="1"/>
  <c r="I13" i="4"/>
  <c r="H13" i="4"/>
  <c r="G13" i="4"/>
  <c r="J13" i="4" l="1"/>
  <c r="I12" i="5"/>
  <c r="H12" i="5"/>
  <c r="G12" i="5"/>
  <c r="S10" i="6"/>
  <c r="E12" i="5"/>
  <c r="D12" i="5"/>
  <c r="C12" i="5"/>
  <c r="J12" i="5" l="1"/>
  <c r="F12" i="4"/>
  <c r="F11" i="4"/>
  <c r="F10" i="4"/>
  <c r="S10" i="4" s="1"/>
  <c r="F9" i="4"/>
  <c r="S9" i="4" s="1"/>
  <c r="E13" i="4"/>
  <c r="D13" i="4"/>
  <c r="C13" i="4"/>
  <c r="E29" i="6" l="1"/>
  <c r="D29" i="6"/>
  <c r="C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S8" i="6"/>
  <c r="T15" i="2"/>
  <c r="T14" i="2"/>
  <c r="T13" i="2"/>
  <c r="T12" i="2"/>
  <c r="T11" i="2"/>
  <c r="S16" i="2"/>
  <c r="E16" i="2"/>
  <c r="G16" i="2"/>
  <c r="H16" i="2"/>
  <c r="I16" i="2"/>
  <c r="K16" i="2"/>
  <c r="L16" i="2"/>
  <c r="M16" i="2"/>
  <c r="K12" i="5"/>
  <c r="L12" i="5"/>
  <c r="M12" i="5"/>
  <c r="S11" i="5"/>
  <c r="S10" i="5"/>
  <c r="S9" i="5"/>
  <c r="S8" i="5" l="1"/>
  <c r="F12" i="5"/>
  <c r="F16" i="2"/>
  <c r="N16" i="2"/>
  <c r="J16" i="2"/>
  <c r="T16" i="2" l="1"/>
  <c r="O29" i="6" l="1"/>
  <c r="N29" i="6"/>
  <c r="M29" i="6"/>
  <c r="L29" i="6"/>
  <c r="K29" i="6"/>
  <c r="F29" i="6"/>
  <c r="S12" i="4"/>
  <c r="D16" i="2"/>
  <c r="C16" i="2"/>
  <c r="S12" i="5" l="1"/>
  <c r="S29" i="6"/>
  <c r="F13" i="4"/>
  <c r="R13" i="4"/>
  <c r="S11" i="4"/>
</calcChain>
</file>

<file path=xl/sharedStrings.xml><?xml version="1.0" encoding="utf-8"?>
<sst xmlns="http://schemas.openxmlformats.org/spreadsheetml/2006/main" count="257" uniqueCount="152">
  <si>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</si>
  <si>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</si>
  <si>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</si>
  <si>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</si>
  <si>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</si>
  <si>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</si>
  <si>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</si>
  <si>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</si>
  <si>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</si>
  <si>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</si>
  <si>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</si>
  <si>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</si>
  <si>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</si>
  <si>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</si>
  <si>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</si>
  <si>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</si>
  <si>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</si>
  <si>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</si>
  <si>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</si>
  <si>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</si>
  <si>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</si>
  <si>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</si>
  <si>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</si>
  <si>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</si>
  <si>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</si>
  <si>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</si>
  <si>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</si>
  <si>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</si>
  <si>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</si>
  <si>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</si>
  <si>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</si>
  <si>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</si>
  <si>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</si>
  <si>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</si>
  <si>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</si>
  <si>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</si>
  <si>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</si>
  <si>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</si>
  <si>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</si>
  <si>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 xml:space="preserve">TOTAL </t>
  </si>
  <si>
    <t>Renovación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</si>
  <si>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</si>
  <si>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</si>
  <si>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</si>
  <si>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</si>
  <si>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</si>
  <si>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</si>
  <si>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</si>
  <si>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</si>
  <si>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</si>
  <si>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</si>
  <si>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</si>
  <si>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</si>
  <si>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</si>
  <si>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</si>
  <si>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</si>
  <si>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</si>
  <si>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</si>
  <si>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</si>
  <si>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</si>
  <si>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</si>
  <si>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</si>
  <si>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</si>
  <si>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</si>
  <si>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</si>
  <si>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</si>
  <si>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</si>
  <si>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</si>
  <si>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</si>
  <si>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</si>
  <si>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</si>
  <si>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</si>
  <si>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</si>
  <si>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</si>
  <si>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</si>
  <si>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</si>
  <si>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</si>
  <si>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</si>
  <si>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</si>
  <si>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</si>
  <si>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 xml:space="preserve">Permisos de Vaciado </t>
  </si>
  <si>
    <t xml:space="preserve">Permisos de Carga y Decarga </t>
  </si>
  <si>
    <t xml:space="preserve">Permiso de Actividad en la Vía Pública </t>
  </si>
  <si>
    <t xml:space="preserve">Permiso de Intervención en la Vía Pública </t>
  </si>
  <si>
    <t>Permiso de Trabajo en la Vía Pública</t>
  </si>
  <si>
    <t xml:space="preserve">Permiso de Filmación en la Vía Pública </t>
  </si>
  <si>
    <t>Total 2025</t>
  </si>
  <si>
    <t>Santo Domingo</t>
  </si>
  <si>
    <t>Santiago PN</t>
  </si>
  <si>
    <t>Santiago</t>
  </si>
  <si>
    <t>San Juan de la Maguana</t>
  </si>
  <si>
    <t>San Francisco de Macorís</t>
  </si>
  <si>
    <t>San Cristóbal</t>
  </si>
  <si>
    <t>Sambil</t>
  </si>
  <si>
    <t>Puerto Plata</t>
  </si>
  <si>
    <t>Policía Nacional</t>
  </si>
  <si>
    <t>Orlando, Florida</t>
  </si>
  <si>
    <t>Occidental Mall</t>
  </si>
  <si>
    <t>New York</t>
  </si>
  <si>
    <t>Nagua</t>
  </si>
  <si>
    <t>Multicentro Churchill</t>
  </si>
  <si>
    <t>Móvil 08 PN</t>
  </si>
  <si>
    <t>Móvil 08</t>
  </si>
  <si>
    <t>Móvil 05</t>
  </si>
  <si>
    <t>Miami</t>
  </si>
  <si>
    <t>MEGACENTRO</t>
  </si>
  <si>
    <t>Mao</t>
  </si>
  <si>
    <t>La Vega</t>
  </si>
  <si>
    <t>La Romana</t>
  </si>
  <si>
    <t>Higüey</t>
  </si>
  <si>
    <t>Fuerzas Armadas</t>
  </si>
  <si>
    <t>Filadelfia</t>
  </si>
  <si>
    <t>España</t>
  </si>
  <si>
    <t>Bonao</t>
  </si>
  <si>
    <t>Blue Mall</t>
  </si>
  <si>
    <t>Barahona PN</t>
  </si>
  <si>
    <t>Barahona</t>
  </si>
  <si>
    <t>Azua</t>
  </si>
  <si>
    <t>Categoría 5</t>
  </si>
  <si>
    <t>Cambio de origen (extranjero a dominicano)</t>
  </si>
  <si>
    <t>Cambio de diplomática a dominicana</t>
  </si>
  <si>
    <t>Cambio oficial a civil</t>
  </si>
  <si>
    <t>Cambio de categoría</t>
  </si>
  <si>
    <t>Duplicado</t>
  </si>
  <si>
    <t>Licencia de conducir motorista</t>
  </si>
  <si>
    <t>Licencia de conducir</t>
  </si>
  <si>
    <t xml:space="preserve">Carnet de aprendizaje </t>
  </si>
  <si>
    <t>Total</t>
  </si>
  <si>
    <t>Total general</t>
  </si>
  <si>
    <t>Renovación Licencias de Conducir Policías</t>
  </si>
  <si>
    <t>Renovación Licencias de Conducir Militares</t>
  </si>
  <si>
    <t>Licencia de Conducir Categoría 1 (Motoristas)</t>
  </si>
  <si>
    <t xml:space="preserve">Licencia de  Conducir (Menores 18 años) </t>
  </si>
  <si>
    <t xml:space="preserve">Duplicados (Pérdida o Deterioro) </t>
  </si>
  <si>
    <t>Duplicado Licencia de Conducir Policías</t>
  </si>
  <si>
    <t>Duplicado Licencia de Conducir Militares</t>
  </si>
  <si>
    <t>Duplicado de Licencia de Conducir Categoría 01 (Motores)</t>
  </si>
  <si>
    <t>Cambio de Civil a Oficial</t>
  </si>
  <si>
    <t>Cambio de Civil a Militar</t>
  </si>
  <si>
    <t>Solicitud de Baja de Categoría 04 A 03</t>
  </si>
  <si>
    <t>Solicitud de Baja de Categoría 03 A 02</t>
  </si>
  <si>
    <t>M</t>
  </si>
  <si>
    <t>F</t>
  </si>
  <si>
    <t>S/I</t>
  </si>
  <si>
    <t xml:space="preserve">Total </t>
  </si>
  <si>
    <t>Total GENERAL</t>
  </si>
  <si>
    <t xml:space="preserve">SERVICIOS LICENCIA DE CONDUCIR </t>
  </si>
  <si>
    <t xml:space="preserve">SERVICIO </t>
  </si>
  <si>
    <t xml:space="preserve">OFICINA </t>
  </si>
  <si>
    <t>ABRIL</t>
  </si>
  <si>
    <t>MAYO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</si>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</sst>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4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19" xfId="0" applyFont="1" applyBorder="1"/>
    <xf numFmtId="0" fontId="15" fillId="0" borderId="12" xfId="0" applyFont="1" applyBorder="1" applyAlignment="1">
      <alignment wrapText="1"/>
    </xf>
    <xf numFmtId="164" fontId="15" fillId="0" borderId="36" xfId="13" applyNumberFormat="1" applyFont="1" applyBorder="1" applyAlignment="1">
      <alignment horizontal="center"/>
    </xf>
    <xf numFmtId="164" fontId="15" fillId="0" borderId="38" xfId="13" applyNumberFormat="1" applyFont="1" applyBorder="1" applyAlignment="1">
      <alignment horizontal="center"/>
    </xf>
    <xf numFmtId="164" fontId="15" fillId="0" borderId="37" xfId="13" applyNumberFormat="1" applyFont="1" applyBorder="1" applyAlignment="1">
      <alignment horizontal="right"/>
    </xf>
    <xf numFmtId="164" fontId="16" fillId="0" borderId="27" xfId="13" applyNumberFormat="1" applyFont="1" applyBorder="1" applyAlignment="1">
      <alignment horizontal="center" vertical="top" wrapText="1" readingOrder="1"/>
    </xf>
    <xf numFmtId="164" fontId="17" fillId="0" borderId="32" xfId="13" applyNumberFormat="1" applyFont="1" applyBorder="1" applyAlignment="1">
      <alignment horizontal="right" vertical="top" wrapText="1" readingOrder="1"/>
    </xf>
    <xf numFmtId="164" fontId="16" fillId="0" borderId="15" xfId="13" applyNumberFormat="1" applyFont="1" applyBorder="1" applyAlignment="1">
      <alignment horizontal="center" vertical="top" wrapText="1" readingOrder="1"/>
    </xf>
    <xf numFmtId="164" fontId="16" fillId="0" borderId="35" xfId="13" applyNumberFormat="1" applyFont="1" applyBorder="1" applyAlignment="1">
      <alignment horizontal="center" vertical="top" wrapText="1" readingOrder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15" fillId="0" borderId="7" xfId="1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5" fillId="0" borderId="0" xfId="13" applyFont="1" applyAlignment="1">
      <alignment horizontal="center" vertical="center" wrapText="1"/>
    </xf>
    <xf numFmtId="0" fontId="15" fillId="0" borderId="0" xfId="0" applyFont="1"/>
    <xf numFmtId="164" fontId="16" fillId="0" borderId="0" xfId="13" applyNumberFormat="1" applyFont="1" applyAlignment="1">
      <alignment horizontal="center" vertical="top" wrapText="1" readingOrder="1"/>
    </xf>
    <xf numFmtId="164" fontId="17" fillId="0" borderId="0" xfId="13" applyNumberFormat="1" applyFont="1" applyAlignment="1">
      <alignment horizontal="right" vertical="top" wrapText="1" readingOrder="1"/>
    </xf>
    <xf numFmtId="0" fontId="15" fillId="0" borderId="0" xfId="0" applyFont="1" applyAlignment="1">
      <alignment wrapText="1"/>
    </xf>
    <xf numFmtId="164" fontId="15" fillId="0" borderId="0" xfId="13" applyNumberFormat="1" applyFont="1" applyAlignment="1">
      <alignment horizontal="center"/>
    </xf>
    <xf numFmtId="164" fontId="15" fillId="0" borderId="0" xfId="13" applyNumberFormat="1" applyFont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4" fillId="0" borderId="50" xfId="0" applyFont="1" applyBorder="1"/>
    <xf numFmtId="0" fontId="4" fillId="0" borderId="51" xfId="0" applyFont="1" applyBorder="1" applyAlignment="1">
      <alignment wrapText="1"/>
    </xf>
    <xf numFmtId="0" fontId="4" fillId="0" borderId="52" xfId="0" applyFont="1" applyBorder="1" applyAlignment="1">
      <alignment horizontal="left" vertical="center" wrapText="1"/>
    </xf>
    <xf numFmtId="2" fontId="0" fillId="2" borderId="0" xfId="0" applyNumberFormat="1" applyFill="1"/>
    <xf numFmtId="2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0" borderId="45" xfId="13" applyFont="1" applyBorder="1" applyAlignment="1">
      <alignment horizontal="left" vertical="center" wrapText="1" readingOrder="1"/>
    </xf>
    <xf numFmtId="0" fontId="15" fillId="0" borderId="46" xfId="13" applyFont="1" applyBorder="1" applyAlignment="1">
      <alignment horizontal="left" vertical="center" wrapText="1" readingOrder="1"/>
    </xf>
    <xf numFmtId="0" fontId="15" fillId="0" borderId="10" xfId="13" applyFont="1" applyBorder="1" applyAlignment="1">
      <alignment horizontal="left" vertical="center" wrapText="1" readingOrder="1"/>
    </xf>
    <xf numFmtId="0" fontId="15" fillId="0" borderId="42" xfId="13" applyFont="1" applyBorder="1" applyAlignment="1">
      <alignment horizontal="center" vertical="center"/>
    </xf>
    <xf numFmtId="0" fontId="15" fillId="0" borderId="33" xfId="13" applyFont="1" applyBorder="1" applyAlignment="1">
      <alignment horizontal="center" vertical="center"/>
    </xf>
    <xf numFmtId="0" fontId="15" fillId="0" borderId="43" xfId="13" applyFont="1" applyBorder="1" applyAlignment="1">
      <alignment horizontal="center" vertical="center"/>
    </xf>
    <xf numFmtId="0" fontId="15" fillId="0" borderId="12" xfId="13" applyFont="1" applyBorder="1" applyAlignment="1">
      <alignment horizontal="center" vertical="center"/>
    </xf>
    <xf numFmtId="0" fontId="15" fillId="0" borderId="44" xfId="13" applyFont="1" applyBorder="1" applyAlignment="1">
      <alignment horizontal="center" vertical="center"/>
    </xf>
    <xf numFmtId="0" fontId="15" fillId="0" borderId="14" xfId="13" applyFont="1" applyBorder="1" applyAlignment="1">
      <alignment horizontal="center" vertical="center"/>
    </xf>
    <xf numFmtId="0" fontId="15" fillId="0" borderId="39" xfId="13" applyFont="1" applyBorder="1" applyAlignment="1">
      <alignment horizontal="center" vertical="center" wrapText="1" readingOrder="1"/>
    </xf>
    <xf numFmtId="0" fontId="15" fillId="0" borderId="40" xfId="13" applyFont="1" applyBorder="1" applyAlignment="1">
      <alignment horizontal="center" vertical="center" wrapText="1" readingOrder="1"/>
    </xf>
    <xf numFmtId="0" fontId="15" fillId="0" borderId="41" xfId="13" applyFont="1" applyBorder="1" applyAlignment="1">
      <alignment horizontal="center" vertical="center" wrapText="1" readingOrder="1"/>
    </xf>
    <xf numFmtId="0" fontId="15" fillId="0" borderId="0" xfId="13" applyFont="1" applyAlignment="1">
      <alignment horizontal="center" vertical="center"/>
    </xf>
    <xf numFmtId="0" fontId="15" fillId="0" borderId="0" xfId="13" applyFont="1" applyAlignment="1">
      <alignment horizontal="left" vertical="center" wrapText="1" readingOrder="1"/>
    </xf>
    <xf numFmtId="0" fontId="15" fillId="0" borderId="0" xfId="13" applyFont="1" applyAlignment="1">
      <alignment horizontal="center" vertical="center" wrapText="1" readingOrder="1"/>
    </xf>
    <xf numFmtId="0" fontId="4" fillId="0" borderId="4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CONDUCIR'!$A$5:$A$33</c:f>
              <c:strCache>
                <c:ptCount val="29"/>
                <c:pt idx="0">
                  <c:v>Licencia de Conducir Categoría 5</c:v>
                </c:pt>
                <c:pt idx="1">
                  <c:v>Solicitud de Baja de Categoría 03 A 02</c:v>
                </c:pt>
                <c:pt idx="2">
                  <c:v>Solicitud de Baja de Categoría 04 A 03</c:v>
                </c:pt>
                <c:pt idx="3">
                  <c:v>Cambio de Oficial a Civil</c:v>
                </c:pt>
                <c:pt idx="4">
                  <c:v>Cambio de Civil a Militar</c:v>
                </c:pt>
                <c:pt idx="5">
                  <c:v>Cambio de Civil a Oficial</c:v>
                </c:pt>
                <c:pt idx="6">
                  <c:v>Cambio de Categoría Militares</c:v>
                </c:pt>
                <c:pt idx="7">
                  <c:v>Cambio de Licencias de Conducir Categoría 2 a 3 </c:v>
                </c:pt>
                <c:pt idx="8">
                  <c:v>Cambio de Licencias de Conducir Categoría 3 a 4</c:v>
                </c:pt>
                <c:pt idx="9">
                  <c:v>Cambio de Extranjero a Dominicano</c:v>
                </c:pt>
                <c:pt idx="10">
                  <c:v>Cambio de Militar a Civil</c:v>
                </c:pt>
                <c:pt idx="11">
                  <c:v>Permiso de Aprendizaje </c:v>
                </c:pt>
                <c:pt idx="12">
                  <c:v>Duplicado de Licencia de Conducir Categoría 01 (Motores)</c:v>
                </c:pt>
                <c:pt idx="13">
                  <c:v>Duplicado Licencia de Conducir Militares</c:v>
                </c:pt>
                <c:pt idx="14">
                  <c:v>Duplicado Licencia de Conducir Policías</c:v>
                </c:pt>
                <c:pt idx="15">
                  <c:v>Duplicados (Pérdida o Deterioro) </c:v>
                </c:pt>
                <c:pt idx="16">
                  <c:v>Licencia de Conducir Militares</c:v>
                </c:pt>
                <c:pt idx="17">
                  <c:v>Licencia de Conducir Policías</c:v>
                </c:pt>
                <c:pt idx="18">
                  <c:v>Licencia de  Conducir (Menores 18 años) </c:v>
                </c:pt>
                <c:pt idx="19">
                  <c:v>Licencia de  Conducir </c:v>
                </c:pt>
                <c:pt idx="20">
                  <c:v>Renovación Permiso de Aprendizaje</c:v>
                </c:pt>
                <c:pt idx="21">
                  <c:v>Licencia de Conducir Categoría 1 (Motoristas)</c:v>
                </c:pt>
                <c:pt idx="22">
                  <c:v>Renovación de Licencias de Conducir Categoría 1</c:v>
                </c:pt>
                <c:pt idx="23">
                  <c:v>Renovación de Licencias de Conducir Categoría 2</c:v>
                </c:pt>
                <c:pt idx="24">
                  <c:v>Renovación de Licencias de Conducir Categoría 3</c:v>
                </c:pt>
                <c:pt idx="25">
                  <c:v>Renovación de Licencias de Conducir Categoría 4</c:v>
                </c:pt>
                <c:pt idx="26">
                  <c:v>Renovación de Licencias de Conducir Categoría 5</c:v>
                </c:pt>
                <c:pt idx="27">
                  <c:v>Renovación Licencias de Conducir Militares</c:v>
                </c:pt>
                <c:pt idx="28">
                  <c:v>Renovación Licencias de Conducir Policías</c:v>
                </c:pt>
              </c:strCache>
            </c:strRef>
          </c:cat>
          <c:val>
            <c:numRef>
              <c:f>'LICENCIAS DE CONDUCIR'!$Q$5:$Q$33</c:f>
              <c:numCache>
                <c:formatCode>#,##0</c:formatCode>
                <c:ptCount val="29"/>
                <c:pt idx="0">
                  <c:v>348</c:v>
                </c:pt>
                <c:pt idx="1">
                  <c:v>230</c:v>
                </c:pt>
                <c:pt idx="2">
                  <c:v>17</c:v>
                </c:pt>
                <c:pt idx="3">
                  <c:v>23</c:v>
                </c:pt>
                <c:pt idx="4">
                  <c:v>89</c:v>
                </c:pt>
                <c:pt idx="5">
                  <c:v>175</c:v>
                </c:pt>
                <c:pt idx="6">
                  <c:v>1981</c:v>
                </c:pt>
                <c:pt idx="7">
                  <c:v>455</c:v>
                </c:pt>
                <c:pt idx="8">
                  <c:v>507</c:v>
                </c:pt>
                <c:pt idx="9">
                  <c:v>141</c:v>
                </c:pt>
                <c:pt idx="10">
                  <c:v>560</c:v>
                </c:pt>
                <c:pt idx="11">
                  <c:v>26387</c:v>
                </c:pt>
                <c:pt idx="12">
                  <c:v>7</c:v>
                </c:pt>
                <c:pt idx="13">
                  <c:v>25</c:v>
                </c:pt>
                <c:pt idx="14">
                  <c:v>25</c:v>
                </c:pt>
                <c:pt idx="15">
                  <c:v>4594</c:v>
                </c:pt>
                <c:pt idx="16">
                  <c:v>537</c:v>
                </c:pt>
                <c:pt idx="17">
                  <c:v>327</c:v>
                </c:pt>
                <c:pt idx="18">
                  <c:v>78</c:v>
                </c:pt>
                <c:pt idx="19">
                  <c:v>22232</c:v>
                </c:pt>
                <c:pt idx="20">
                  <c:v>179</c:v>
                </c:pt>
                <c:pt idx="21">
                  <c:v>1838</c:v>
                </c:pt>
                <c:pt idx="22">
                  <c:v>203</c:v>
                </c:pt>
                <c:pt idx="23">
                  <c:v>66975</c:v>
                </c:pt>
                <c:pt idx="24">
                  <c:v>10933</c:v>
                </c:pt>
                <c:pt idx="25">
                  <c:v>1643</c:v>
                </c:pt>
                <c:pt idx="26">
                  <c:v>273</c:v>
                </c:pt>
                <c:pt idx="27">
                  <c:v>2215</c:v>
                </c:pt>
                <c:pt idx="28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B-43D2-ACF5-90468ACB3C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30619968"/>
        <c:axId val="1130623808"/>
      </c:barChart>
      <c:catAx>
        <c:axId val="113061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0623808"/>
        <c:crosses val="autoZero"/>
        <c:auto val="1"/>
        <c:lblAlgn val="ctr"/>
        <c:lblOffset val="100"/>
        <c:noMultiLvlLbl val="0"/>
      </c:catAx>
      <c:valAx>
        <c:axId val="1130623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3061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CENTROS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CONDUCIR'!$A$83:$A$113</c:f>
              <c:strCache>
                <c:ptCount val="31"/>
                <c:pt idx="0">
                  <c:v>Azua</c:v>
                </c:pt>
                <c:pt idx="1">
                  <c:v>Barahona</c:v>
                </c:pt>
                <c:pt idx="2">
                  <c:v>Barahona PN</c:v>
                </c:pt>
                <c:pt idx="3">
                  <c:v>Blue Mall</c:v>
                </c:pt>
                <c:pt idx="4">
                  <c:v>Bonao</c:v>
                </c:pt>
                <c:pt idx="5">
                  <c:v>España</c:v>
                </c:pt>
                <c:pt idx="6">
                  <c:v>Filadelfia</c:v>
                </c:pt>
                <c:pt idx="7">
                  <c:v>Fuerzas Armadas</c:v>
                </c:pt>
                <c:pt idx="8">
                  <c:v>Higüey</c:v>
                </c:pt>
                <c:pt idx="9">
                  <c:v>La Romana</c:v>
                </c:pt>
                <c:pt idx="10">
                  <c:v>La Vega</c:v>
                </c:pt>
                <c:pt idx="11">
                  <c:v>Mao</c:v>
                </c:pt>
                <c:pt idx="12">
                  <c:v>MEGACENTRO</c:v>
                </c:pt>
                <c:pt idx="13">
                  <c:v>Miami</c:v>
                </c:pt>
                <c:pt idx="14">
                  <c:v>Móvil 05</c:v>
                </c:pt>
                <c:pt idx="15">
                  <c:v>Móvil 08</c:v>
                </c:pt>
                <c:pt idx="16">
                  <c:v>Móvil 08 PN</c:v>
                </c:pt>
                <c:pt idx="17">
                  <c:v>Multicentro Churchill</c:v>
                </c:pt>
                <c:pt idx="18">
                  <c:v>Nagua</c:v>
                </c:pt>
                <c:pt idx="19">
                  <c:v>New York</c:v>
                </c:pt>
                <c:pt idx="20">
                  <c:v>Occidental Mall</c:v>
                </c:pt>
                <c:pt idx="21">
                  <c:v>Orlando, Florida</c:v>
                </c:pt>
                <c:pt idx="22">
                  <c:v>Policía Nacional</c:v>
                </c:pt>
                <c:pt idx="23">
                  <c:v>Puerto Plata</c:v>
                </c:pt>
                <c:pt idx="24">
                  <c:v>Sambil</c:v>
                </c:pt>
                <c:pt idx="25">
                  <c:v>San Cristóbal</c:v>
                </c:pt>
                <c:pt idx="26">
                  <c:v>San Francisco de Macorís</c:v>
                </c:pt>
                <c:pt idx="27">
                  <c:v>San Juan de la Maguana</c:v>
                </c:pt>
                <c:pt idx="28">
                  <c:v>Santiago</c:v>
                </c:pt>
                <c:pt idx="29">
                  <c:v>Santiago PN</c:v>
                </c:pt>
                <c:pt idx="30">
                  <c:v>Santo Domingo</c:v>
                </c:pt>
              </c:strCache>
            </c:strRef>
          </c:cat>
          <c:val>
            <c:numRef>
              <c:f>'LICENCIAS DE CONDUCIR'!$L$83:$L$113</c:f>
              <c:numCache>
                <c:formatCode>[$-10409]#,##0;\(#,##0\)</c:formatCode>
                <c:ptCount val="31"/>
                <c:pt idx="0">
                  <c:v>4603</c:v>
                </c:pt>
                <c:pt idx="1">
                  <c:v>2017</c:v>
                </c:pt>
                <c:pt idx="2">
                  <c:v>67</c:v>
                </c:pt>
                <c:pt idx="3">
                  <c:v>8133</c:v>
                </c:pt>
                <c:pt idx="4">
                  <c:v>2752</c:v>
                </c:pt>
                <c:pt idx="5">
                  <c:v>298</c:v>
                </c:pt>
                <c:pt idx="6">
                  <c:v>129</c:v>
                </c:pt>
                <c:pt idx="7">
                  <c:v>3021</c:v>
                </c:pt>
                <c:pt idx="8">
                  <c:v>7962</c:v>
                </c:pt>
                <c:pt idx="9">
                  <c:v>7818</c:v>
                </c:pt>
                <c:pt idx="10">
                  <c:v>5991</c:v>
                </c:pt>
                <c:pt idx="11">
                  <c:v>4444</c:v>
                </c:pt>
                <c:pt idx="12">
                  <c:v>8184</c:v>
                </c:pt>
                <c:pt idx="13">
                  <c:v>90</c:v>
                </c:pt>
                <c:pt idx="14">
                  <c:v>1949</c:v>
                </c:pt>
                <c:pt idx="15">
                  <c:v>1747</c:v>
                </c:pt>
                <c:pt idx="16">
                  <c:v>213</c:v>
                </c:pt>
                <c:pt idx="17">
                  <c:v>13037</c:v>
                </c:pt>
                <c:pt idx="18">
                  <c:v>3357</c:v>
                </c:pt>
                <c:pt idx="19">
                  <c:v>617</c:v>
                </c:pt>
                <c:pt idx="20">
                  <c:v>2300</c:v>
                </c:pt>
                <c:pt idx="21">
                  <c:v>29</c:v>
                </c:pt>
                <c:pt idx="22">
                  <c:v>1082</c:v>
                </c:pt>
                <c:pt idx="23">
                  <c:v>4352</c:v>
                </c:pt>
                <c:pt idx="24">
                  <c:v>5047</c:v>
                </c:pt>
                <c:pt idx="25">
                  <c:v>1902</c:v>
                </c:pt>
                <c:pt idx="26">
                  <c:v>5506</c:v>
                </c:pt>
                <c:pt idx="27">
                  <c:v>1925</c:v>
                </c:pt>
                <c:pt idx="28">
                  <c:v>17344</c:v>
                </c:pt>
                <c:pt idx="29">
                  <c:v>237</c:v>
                </c:pt>
                <c:pt idx="30">
                  <c:v>30265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1-4E6A-99D2-85A4FB6DF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96265520"/>
        <c:axId val="1162077552"/>
      </c:barChart>
      <c:catAx>
        <c:axId val="99626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2077552"/>
        <c:crosses val="autoZero"/>
        <c:auto val="1"/>
        <c:lblAlgn val="ctr"/>
        <c:lblOffset val="100"/>
        <c:noMultiLvlLbl val="0"/>
      </c:catAx>
      <c:valAx>
        <c:axId val="1162077552"/>
        <c:scaling>
          <c:orientation val="minMax"/>
        </c:scaling>
        <c:delete val="1"/>
        <c:axPos val="l"/>
        <c:numFmt formatCode="[$-10409]#,##0;\(#,##0\)" sourceLinked="1"/>
        <c:majorTickMark val="none"/>
        <c:minorTickMark val="none"/>
        <c:tickLblPos val="nextTo"/>
        <c:crossAx val="99626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'!$J$11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'!$J$12</c:f>
              <c:numCache>
                <c:formatCode>#,##0</c:formatCode>
                <c:ptCount val="1"/>
                <c:pt idx="0">
                  <c:v>27966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'!$J$13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'!$J$14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'!$J$15</c:f>
              <c:numCache>
                <c:formatCode>#,##0</c:formatCode>
                <c:ptCount val="1"/>
                <c:pt idx="0">
                  <c:v>18826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VEHÍCULOS DE MOTOR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MOTOR'!$J$9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B-414D-A66D-263350599084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MOTOR'!$J$10</c:f>
              <c:numCache>
                <c:formatCode>#,##0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B-414D-A66D-263350599084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MOTOR'!$J$11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B-414D-A66D-263350599084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B-414D-A66D-263350599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5014304"/>
        <c:axId val="1814994624"/>
      </c:barChart>
      <c:catAx>
        <c:axId val="181501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14994624"/>
        <c:crosses val="autoZero"/>
        <c:auto val="1"/>
        <c:lblAlgn val="ctr"/>
        <c:lblOffset val="100"/>
        <c:noMultiLvlLbl val="0"/>
      </c:catAx>
      <c:valAx>
        <c:axId val="1814994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150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TRÁNSITO Y VIALIDAD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VIALIDAD'!$B$8:$B$13</c:f>
              <c:strCache>
                <c:ptCount val="6"/>
                <c:pt idx="0">
                  <c:v>Permisos de Vaciado </c:v>
                </c:pt>
                <c:pt idx="1">
                  <c:v>Permisos de Carga y Decarga </c:v>
                </c:pt>
                <c:pt idx="2">
                  <c:v>Permiso de Actividad en la Vía Pública </c:v>
                </c:pt>
                <c:pt idx="3">
                  <c:v>Permiso de Intervención en la Vía Pública </c:v>
                </c:pt>
                <c:pt idx="4">
                  <c:v>Permiso de Trabajo en la Vía Pública</c:v>
                </c:pt>
                <c:pt idx="5">
                  <c:v>Permiso de Filmación en la Vía Pública </c:v>
                </c:pt>
              </c:strCache>
            </c:strRef>
          </c:cat>
          <c:val>
            <c:numRef>
              <c:f>'TRÁNSITO Y VIALIDAD'!$J$8:$J$13</c:f>
              <c:numCache>
                <c:formatCode>General</c:formatCode>
                <c:ptCount val="6"/>
                <c:pt idx="0" formatCode="#,##0">
                  <c:v>1116</c:v>
                </c:pt>
                <c:pt idx="1">
                  <c:v>92</c:v>
                </c:pt>
                <c:pt idx="2">
                  <c:v>46</c:v>
                </c:pt>
                <c:pt idx="4">
                  <c:v>4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008-9E91-1542605A05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3001983"/>
        <c:axId val="203024063"/>
      </c:barChart>
      <c:catAx>
        <c:axId val="20300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024063"/>
        <c:crosses val="autoZero"/>
        <c:auto val="1"/>
        <c:lblAlgn val="ctr"/>
        <c:lblOffset val="100"/>
        <c:noMultiLvlLbl val="0"/>
      </c:catAx>
      <c:valAx>
        <c:axId val="203024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300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ENEVIAL!$J$8</c:f>
              <c:numCache>
                <c:formatCode>#,##0</c:formatCode>
                <c:ptCount val="1"/>
                <c:pt idx="0">
                  <c:v>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ENEVIAL!$J$9</c:f>
              <c:numCache>
                <c:formatCode>#,##0</c:formatCode>
                <c:ptCount val="1"/>
                <c:pt idx="0">
                  <c:v>22593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ENEVIAL!$J$10</c:f>
              <c:numCache>
                <c:formatCode>#,##0</c:formatCode>
                <c:ptCount val="1"/>
                <c:pt idx="0">
                  <c:v>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ENEVIAL!$J$11</c:f>
              <c:numCache>
                <c:formatCode>#,##0</c:formatCode>
                <c:ptCount val="1"/>
                <c:pt idx="0">
                  <c:v>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36737</xdr:rowOff>
    </xdr:from>
    <xdr:to>
      <xdr:col>15</xdr:col>
      <xdr:colOff>13607</xdr:colOff>
      <xdr:row>73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EDC386-46D4-3741-3673-32435F331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115</xdr:row>
      <xdr:rowOff>131988</xdr:rowOff>
    </xdr:from>
    <xdr:to>
      <xdr:col>12</xdr:col>
      <xdr:colOff>54429</xdr:colOff>
      <xdr:row>148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B087A4-E9F1-0B9B-66CC-70D528A5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18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4225017</xdr:colOff>
      <xdr:row>15</xdr:row>
      <xdr:rowOff>23131</xdr:rowOff>
    </xdr:from>
    <xdr:to>
      <xdr:col>16</xdr:col>
      <xdr:colOff>258535</xdr:colOff>
      <xdr:row>41</xdr:row>
      <xdr:rowOff>163284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77F8F-3E25-E990-5D24-D679CBD6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585107</xdr:colOff>
      <xdr:row>16</xdr:row>
      <xdr:rowOff>149679</xdr:rowOff>
    </xdr:from>
    <xdr:to>
      <xdr:col>14</xdr:col>
      <xdr:colOff>544286</xdr:colOff>
      <xdr:row>39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123136-0D5E-37BD-F2DE-B9279BA3D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Planificacion%20y%20Desarollo\03%20CENTRO%20DE%20ATENCION%20AL%20CIUDADANO\ESTADISTICAS%20SERVICIOS%20INTRANT\2025\2do%20Trimestre\Licencias%20de%20Conducir\Estadistica%20Licencias%20Por%20Modulo%20Abril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9">
          <cell r="F9">
            <v>1421</v>
          </cell>
          <cell r="I9">
            <v>1108</v>
          </cell>
          <cell r="K9">
            <v>33</v>
          </cell>
          <cell r="L9">
            <v>1739</v>
          </cell>
          <cell r="M9">
            <v>6</v>
          </cell>
          <cell r="N9">
            <v>271</v>
          </cell>
          <cell r="R9">
            <v>25</v>
          </cell>
        </row>
        <row r="10">
          <cell r="F10">
            <v>474</v>
          </cell>
          <cell r="I10">
            <v>360</v>
          </cell>
          <cell r="K10">
            <v>0</v>
          </cell>
          <cell r="L10">
            <v>1121</v>
          </cell>
          <cell r="M10">
            <v>4</v>
          </cell>
          <cell r="N10">
            <v>39</v>
          </cell>
          <cell r="R10">
            <v>19</v>
          </cell>
        </row>
        <row r="11">
          <cell r="F11">
            <v>0</v>
          </cell>
          <cell r="I11">
            <v>38</v>
          </cell>
          <cell r="K11">
            <v>0</v>
          </cell>
          <cell r="L11">
            <v>29</v>
          </cell>
          <cell r="M11">
            <v>0</v>
          </cell>
          <cell r="N11">
            <v>0</v>
          </cell>
          <cell r="R11">
            <v>0</v>
          </cell>
        </row>
        <row r="12">
          <cell r="F12">
            <v>2690</v>
          </cell>
          <cell r="I12">
            <v>2726</v>
          </cell>
          <cell r="K12">
            <v>0</v>
          </cell>
          <cell r="L12">
            <v>2707</v>
          </cell>
          <cell r="M12">
            <v>10</v>
          </cell>
          <cell r="N12">
            <v>0</v>
          </cell>
          <cell r="R12">
            <v>0</v>
          </cell>
        </row>
        <row r="13">
          <cell r="F13">
            <v>623</v>
          </cell>
          <cell r="I13">
            <v>588</v>
          </cell>
          <cell r="K13">
            <v>0</v>
          </cell>
          <cell r="L13">
            <v>1479</v>
          </cell>
          <cell r="M13">
            <v>8</v>
          </cell>
          <cell r="N13">
            <v>35</v>
          </cell>
          <cell r="R13">
            <v>19</v>
          </cell>
        </row>
        <row r="14">
          <cell r="F14">
            <v>0</v>
          </cell>
          <cell r="I14">
            <v>0</v>
          </cell>
          <cell r="K14">
            <v>0</v>
          </cell>
          <cell r="L14">
            <v>298</v>
          </cell>
          <cell r="M14">
            <v>0</v>
          </cell>
          <cell r="N14">
            <v>0</v>
          </cell>
          <cell r="R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  <cell r="L15">
            <v>129</v>
          </cell>
          <cell r="M15">
            <v>0</v>
          </cell>
          <cell r="N15">
            <v>0</v>
          </cell>
          <cell r="R15">
            <v>0</v>
          </cell>
        </row>
        <row r="16">
          <cell r="F16">
            <v>0</v>
          </cell>
          <cell r="I16">
            <v>549</v>
          </cell>
          <cell r="K16">
            <v>62</v>
          </cell>
          <cell r="L16">
            <v>2332</v>
          </cell>
          <cell r="M16">
            <v>7</v>
          </cell>
          <cell r="N16">
            <v>69</v>
          </cell>
          <cell r="R16">
            <v>2</v>
          </cell>
        </row>
        <row r="17">
          <cell r="F17">
            <v>2327</v>
          </cell>
          <cell r="I17">
            <v>2037</v>
          </cell>
          <cell r="K17">
            <v>0</v>
          </cell>
          <cell r="L17">
            <v>3486</v>
          </cell>
          <cell r="M17">
            <v>15</v>
          </cell>
          <cell r="N17">
            <v>97</v>
          </cell>
          <cell r="R17">
            <v>0</v>
          </cell>
        </row>
        <row r="18">
          <cell r="F18">
            <v>1825</v>
          </cell>
          <cell r="I18">
            <v>1739</v>
          </cell>
          <cell r="K18">
            <v>5</v>
          </cell>
          <cell r="L18">
            <v>3876</v>
          </cell>
          <cell r="M18">
            <v>19</v>
          </cell>
          <cell r="N18">
            <v>337</v>
          </cell>
          <cell r="R18">
            <v>17</v>
          </cell>
        </row>
        <row r="19">
          <cell r="F19">
            <v>1398</v>
          </cell>
          <cell r="I19">
            <v>1230</v>
          </cell>
          <cell r="K19">
            <v>63</v>
          </cell>
          <cell r="L19">
            <v>3209</v>
          </cell>
          <cell r="M19">
            <v>15</v>
          </cell>
          <cell r="N19">
            <v>74</v>
          </cell>
          <cell r="R19">
            <v>2</v>
          </cell>
        </row>
        <row r="20">
          <cell r="F20">
            <v>1072</v>
          </cell>
          <cell r="I20">
            <v>946</v>
          </cell>
          <cell r="K20">
            <v>7</v>
          </cell>
          <cell r="L20">
            <v>2227</v>
          </cell>
          <cell r="M20">
            <v>9</v>
          </cell>
          <cell r="N20">
            <v>158</v>
          </cell>
          <cell r="R20">
            <v>25</v>
          </cell>
        </row>
        <row r="21">
          <cell r="F21">
            <v>0</v>
          </cell>
          <cell r="I21">
            <v>0</v>
          </cell>
          <cell r="K21">
            <v>0</v>
          </cell>
          <cell r="L21">
            <v>8175</v>
          </cell>
          <cell r="M21">
            <v>9</v>
          </cell>
          <cell r="N21">
            <v>0</v>
          </cell>
          <cell r="R21">
            <v>0</v>
          </cell>
        </row>
        <row r="22">
          <cell r="F22">
            <v>0</v>
          </cell>
          <cell r="I22">
            <v>0</v>
          </cell>
          <cell r="K22">
            <v>0</v>
          </cell>
          <cell r="L22">
            <v>78</v>
          </cell>
          <cell r="M22">
            <v>12</v>
          </cell>
          <cell r="N22">
            <v>0</v>
          </cell>
          <cell r="R22">
            <v>0</v>
          </cell>
        </row>
        <row r="23">
          <cell r="F23">
            <v>0</v>
          </cell>
          <cell r="I23">
            <v>0</v>
          </cell>
          <cell r="K23">
            <v>0</v>
          </cell>
          <cell r="L23">
            <v>1946</v>
          </cell>
          <cell r="M23">
            <v>3</v>
          </cell>
          <cell r="N23">
            <v>0</v>
          </cell>
          <cell r="R23">
            <v>0</v>
          </cell>
        </row>
        <row r="24">
          <cell r="F24">
            <v>0</v>
          </cell>
          <cell r="I24">
            <v>0</v>
          </cell>
          <cell r="K24">
            <v>0</v>
          </cell>
          <cell r="L24">
            <v>1744</v>
          </cell>
          <cell r="M24">
            <v>3</v>
          </cell>
          <cell r="N24">
            <v>0</v>
          </cell>
          <cell r="R24">
            <v>0</v>
          </cell>
        </row>
        <row r="25">
          <cell r="F25">
            <v>0</v>
          </cell>
          <cell r="I25">
            <v>0</v>
          </cell>
          <cell r="K25">
            <v>0</v>
          </cell>
          <cell r="L25">
            <v>213</v>
          </cell>
          <cell r="M25">
            <v>0</v>
          </cell>
          <cell r="N25">
            <v>0</v>
          </cell>
          <cell r="R25">
            <v>0</v>
          </cell>
        </row>
        <row r="26">
          <cell r="F26">
            <v>0</v>
          </cell>
          <cell r="I26">
            <v>0</v>
          </cell>
          <cell r="K26">
            <v>0</v>
          </cell>
          <cell r="L26">
            <v>13029</v>
          </cell>
          <cell r="M26">
            <v>8</v>
          </cell>
          <cell r="N26">
            <v>0</v>
          </cell>
          <cell r="R26">
            <v>0</v>
          </cell>
        </row>
        <row r="27">
          <cell r="F27">
            <v>942</v>
          </cell>
          <cell r="I27">
            <v>869</v>
          </cell>
          <cell r="K27">
            <v>7</v>
          </cell>
          <cell r="L27">
            <v>1459</v>
          </cell>
          <cell r="M27">
            <v>17</v>
          </cell>
          <cell r="N27">
            <v>56</v>
          </cell>
          <cell r="R27">
            <v>7</v>
          </cell>
        </row>
        <row r="28">
          <cell r="F28">
            <v>0</v>
          </cell>
          <cell r="I28">
            <v>0</v>
          </cell>
          <cell r="K28">
            <v>1</v>
          </cell>
          <cell r="L28">
            <v>608</v>
          </cell>
          <cell r="M28">
            <v>8</v>
          </cell>
          <cell r="N28">
            <v>0</v>
          </cell>
          <cell r="R28">
            <v>0</v>
          </cell>
        </row>
        <row r="29">
          <cell r="F29">
            <v>0</v>
          </cell>
          <cell r="I29">
            <v>0</v>
          </cell>
          <cell r="K29">
            <v>0</v>
          </cell>
          <cell r="L29">
            <v>2299</v>
          </cell>
          <cell r="M29">
            <v>1</v>
          </cell>
          <cell r="N29">
            <v>0</v>
          </cell>
          <cell r="R29">
            <v>0</v>
          </cell>
        </row>
        <row r="30">
          <cell r="F30">
            <v>0</v>
          </cell>
          <cell r="I30">
            <v>0</v>
          </cell>
          <cell r="K30">
            <v>0</v>
          </cell>
          <cell r="L30">
            <v>29</v>
          </cell>
          <cell r="M30">
            <v>0</v>
          </cell>
          <cell r="N30">
            <v>0</v>
          </cell>
          <cell r="R30">
            <v>0</v>
          </cell>
        </row>
        <row r="31">
          <cell r="F31">
            <v>0</v>
          </cell>
          <cell r="I31">
            <v>387</v>
          </cell>
          <cell r="K31">
            <v>11</v>
          </cell>
          <cell r="L31">
            <v>649</v>
          </cell>
          <cell r="M31">
            <v>0</v>
          </cell>
          <cell r="N31">
            <v>34</v>
          </cell>
          <cell r="R31">
            <v>0</v>
          </cell>
        </row>
        <row r="32">
          <cell r="F32">
            <v>931</v>
          </cell>
          <cell r="I32">
            <v>887</v>
          </cell>
          <cell r="K32">
            <v>1</v>
          </cell>
          <cell r="L32">
            <v>2463</v>
          </cell>
          <cell r="M32">
            <v>9</v>
          </cell>
          <cell r="N32">
            <v>57</v>
          </cell>
          <cell r="R32">
            <v>4</v>
          </cell>
        </row>
        <row r="33">
          <cell r="F33">
            <v>0</v>
          </cell>
          <cell r="I33">
            <v>0</v>
          </cell>
          <cell r="K33">
            <v>0</v>
          </cell>
          <cell r="L33">
            <v>5047</v>
          </cell>
          <cell r="M33">
            <v>0</v>
          </cell>
          <cell r="N33">
            <v>0</v>
          </cell>
          <cell r="R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  <cell r="L34">
            <v>1900</v>
          </cell>
          <cell r="M34">
            <v>2</v>
          </cell>
          <cell r="N34">
            <v>0</v>
          </cell>
          <cell r="R34">
            <v>0</v>
          </cell>
        </row>
        <row r="35">
          <cell r="F35">
            <v>1150</v>
          </cell>
          <cell r="I35">
            <v>988</v>
          </cell>
          <cell r="K35">
            <v>2</v>
          </cell>
          <cell r="L35">
            <v>3172</v>
          </cell>
          <cell r="M35">
            <v>23</v>
          </cell>
          <cell r="N35">
            <v>161</v>
          </cell>
          <cell r="R35">
            <v>10</v>
          </cell>
        </row>
        <row r="36">
          <cell r="F36">
            <v>439</v>
          </cell>
          <cell r="I36">
            <v>412</v>
          </cell>
          <cell r="K36">
            <v>1</v>
          </cell>
          <cell r="L36">
            <v>1024</v>
          </cell>
          <cell r="M36">
            <v>6</v>
          </cell>
          <cell r="N36">
            <v>38</v>
          </cell>
          <cell r="R36">
            <v>5</v>
          </cell>
        </row>
        <row r="37">
          <cell r="F37">
            <v>3551</v>
          </cell>
          <cell r="I37">
            <v>3013</v>
          </cell>
          <cell r="K37">
            <v>14</v>
          </cell>
          <cell r="L37">
            <v>10300</v>
          </cell>
          <cell r="M37">
            <v>24</v>
          </cell>
          <cell r="N37">
            <v>412</v>
          </cell>
          <cell r="R37">
            <v>30</v>
          </cell>
        </row>
        <row r="38">
          <cell r="F38">
            <v>0</v>
          </cell>
          <cell r="I38">
            <v>70</v>
          </cell>
          <cell r="K38">
            <v>2</v>
          </cell>
          <cell r="L38">
            <v>153</v>
          </cell>
          <cell r="M38">
            <v>0</v>
          </cell>
          <cell r="N38">
            <v>12</v>
          </cell>
          <cell r="R38">
            <v>0</v>
          </cell>
        </row>
        <row r="39">
          <cell r="F39">
            <v>10803</v>
          </cell>
          <cell r="I39">
            <v>9194</v>
          </cell>
          <cell r="K39">
            <v>51</v>
          </cell>
          <cell r="L39">
            <v>7692</v>
          </cell>
          <cell r="M39">
            <v>107</v>
          </cell>
          <cell r="N39">
            <v>1372</v>
          </cell>
          <cell r="R39">
            <v>193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="70" zoomScaleNormal="70" workbookViewId="0"/>
  </sheetViews>
  <sheetFormatPr baseColWidth="10" defaultRowHeight="15" x14ac:dyDescent="0.25"/>
  <cols>
    <col min="1" max="1" width="52.85546875" style="54" bestFit="1" customWidth="1"/>
    <col min="2" max="2" width="12.85546875" style="51" bestFit="1" customWidth="1"/>
    <col min="3" max="3" width="11.7109375" style="51" bestFit="1" customWidth="1"/>
    <col min="4" max="4" width="15" style="51" customWidth="1"/>
    <col min="5" max="5" width="12.42578125" style="53" bestFit="1" customWidth="1"/>
    <col min="6" max="6" width="12.140625" style="51" bestFit="1" customWidth="1"/>
    <col min="7" max="7" width="15" style="51" bestFit="1" customWidth="1"/>
    <col min="8" max="8" width="15.5703125" style="51" bestFit="1" customWidth="1"/>
    <col min="9" max="9" width="17.85546875" style="53" customWidth="1"/>
    <col min="10" max="10" width="18" style="51" customWidth="1"/>
    <col min="11" max="11" width="9" style="51" bestFit="1" customWidth="1"/>
    <col min="12" max="12" width="10.85546875" style="51" bestFit="1" customWidth="1"/>
    <col min="13" max="13" width="8.140625" style="53" bestFit="1" customWidth="1"/>
    <col min="14" max="14" width="5" style="51" bestFit="1" customWidth="1"/>
    <col min="15" max="15" width="8.140625" style="51" bestFit="1" customWidth="1"/>
    <col min="16" max="16" width="9.28515625" style="51" bestFit="1" customWidth="1"/>
    <col min="17" max="17" width="9.28515625" style="52" bestFit="1" customWidth="1"/>
    <col min="18" max="16384" width="11.42578125" style="51"/>
  </cols>
  <sheetData>
    <row r="1" spans="1:17" ht="15.75" thickBot="1" x14ac:dyDescent="0.3"/>
    <row r="2" spans="1:17" ht="21.75" customHeight="1" thickBot="1" x14ac:dyDescent="0.3">
      <c r="A2" s="106" t="s">
        <v>146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1:17" ht="16.5" thickBot="1" x14ac:dyDescent="0.3">
      <c r="A3" s="124" t="s">
        <v>147</v>
      </c>
      <c r="B3" s="126" t="s">
        <v>149</v>
      </c>
      <c r="C3" s="127"/>
      <c r="D3" s="127"/>
      <c r="E3" s="128"/>
      <c r="F3" s="129" t="s">
        <v>150</v>
      </c>
      <c r="G3" s="130"/>
      <c r="H3" s="130"/>
      <c r="I3" s="131"/>
      <c r="J3" s="129" t="s">
        <v>151</v>
      </c>
      <c r="K3" s="130"/>
      <c r="L3" s="130"/>
      <c r="M3" s="131"/>
      <c r="N3" s="103" t="s">
        <v>145</v>
      </c>
      <c r="O3" s="104"/>
      <c r="P3" s="104"/>
      <c r="Q3" s="105"/>
    </row>
    <row r="4" spans="1:17" ht="15.75" x14ac:dyDescent="0.25">
      <c r="A4" s="125"/>
      <c r="B4" s="93" t="s">
        <v>143</v>
      </c>
      <c r="C4" s="94" t="s">
        <v>142</v>
      </c>
      <c r="D4" s="94" t="s">
        <v>141</v>
      </c>
      <c r="E4" s="95" t="s">
        <v>144</v>
      </c>
      <c r="F4" s="56" t="s">
        <v>143</v>
      </c>
      <c r="G4" s="57" t="s">
        <v>142</v>
      </c>
      <c r="H4" s="57" t="s">
        <v>141</v>
      </c>
      <c r="I4" s="58" t="s">
        <v>144</v>
      </c>
      <c r="J4" s="56" t="s">
        <v>143</v>
      </c>
      <c r="K4" s="57" t="s">
        <v>142</v>
      </c>
      <c r="L4" s="57" t="s">
        <v>141</v>
      </c>
      <c r="M4" s="58" t="s">
        <v>39</v>
      </c>
      <c r="N4" s="56" t="s">
        <v>143</v>
      </c>
      <c r="O4" s="57" t="s">
        <v>142</v>
      </c>
      <c r="P4" s="57" t="s">
        <v>141</v>
      </c>
      <c r="Q4" s="58" t="s">
        <v>39</v>
      </c>
    </row>
    <row r="5" spans="1:17" ht="15.75" x14ac:dyDescent="0.25">
      <c r="A5" s="98" t="s">
        <v>27</v>
      </c>
      <c r="B5" s="70">
        <v>0</v>
      </c>
      <c r="C5" s="71">
        <v>3</v>
      </c>
      <c r="D5" s="71">
        <v>98</v>
      </c>
      <c r="E5" s="72">
        <f>B5+C5+D5</f>
        <v>101</v>
      </c>
      <c r="F5" s="70">
        <v>0</v>
      </c>
      <c r="G5" s="71">
        <v>0</v>
      </c>
      <c r="H5" s="71">
        <v>126</v>
      </c>
      <c r="I5" s="72">
        <f>F5+G5+H5</f>
        <v>126</v>
      </c>
      <c r="J5" s="70">
        <v>0</v>
      </c>
      <c r="K5" s="71">
        <v>3</v>
      </c>
      <c r="L5" s="71">
        <v>118</v>
      </c>
      <c r="M5" s="72">
        <f>J5+K5+L5</f>
        <v>121</v>
      </c>
      <c r="N5" s="73">
        <f t="shared" ref="N5:N33" si="0">+B5+F5+J5</f>
        <v>0</v>
      </c>
      <c r="O5" s="74">
        <f>+C5+G5+K5</f>
        <v>6</v>
      </c>
      <c r="P5" s="74">
        <f t="shared" ref="P5:P33" si="1">+D5+H5+L5</f>
        <v>342</v>
      </c>
      <c r="Q5" s="72">
        <f>N5+O5+P5</f>
        <v>348</v>
      </c>
    </row>
    <row r="6" spans="1:17" ht="15.75" x14ac:dyDescent="0.25">
      <c r="A6" s="98" t="s">
        <v>140</v>
      </c>
      <c r="B6" s="70">
        <v>0</v>
      </c>
      <c r="C6" s="71">
        <v>1</v>
      </c>
      <c r="D6" s="71">
        <v>76</v>
      </c>
      <c r="E6" s="72">
        <f t="shared" ref="E6:E33" si="2">B6+C6+D6</f>
        <v>77</v>
      </c>
      <c r="F6" s="70">
        <v>0</v>
      </c>
      <c r="G6" s="71">
        <v>0</v>
      </c>
      <c r="H6" s="71">
        <v>73</v>
      </c>
      <c r="I6" s="72">
        <f t="shared" ref="I6:I33" si="3">F6+G6+H6</f>
        <v>73</v>
      </c>
      <c r="J6" s="70">
        <v>0</v>
      </c>
      <c r="K6" s="71">
        <v>1</v>
      </c>
      <c r="L6" s="71">
        <v>79</v>
      </c>
      <c r="M6" s="72">
        <f t="shared" ref="M6:M33" si="4">J6+K6+L6</f>
        <v>80</v>
      </c>
      <c r="N6" s="73">
        <f t="shared" si="0"/>
        <v>0</v>
      </c>
      <c r="O6" s="74">
        <f t="shared" ref="O6:O33" si="5">+C6+G6+K6</f>
        <v>2</v>
      </c>
      <c r="P6" s="74">
        <f t="shared" si="1"/>
        <v>228</v>
      </c>
      <c r="Q6" s="72">
        <f t="shared" ref="Q6:Q33" si="6">N6+O6+P6</f>
        <v>230</v>
      </c>
    </row>
    <row r="7" spans="1:17" ht="15.75" x14ac:dyDescent="0.25">
      <c r="A7" s="98" t="s">
        <v>139</v>
      </c>
      <c r="B7" s="70">
        <v>0</v>
      </c>
      <c r="C7" s="71">
        <v>0</v>
      </c>
      <c r="D7" s="71">
        <v>4</v>
      </c>
      <c r="E7" s="72">
        <f t="shared" si="2"/>
        <v>4</v>
      </c>
      <c r="F7" s="70">
        <v>0</v>
      </c>
      <c r="G7" s="71">
        <v>0</v>
      </c>
      <c r="H7" s="71">
        <v>6</v>
      </c>
      <c r="I7" s="72">
        <f t="shared" si="3"/>
        <v>6</v>
      </c>
      <c r="J7" s="70">
        <v>0</v>
      </c>
      <c r="K7" s="71">
        <v>0</v>
      </c>
      <c r="L7" s="71">
        <v>7</v>
      </c>
      <c r="M7" s="72">
        <f t="shared" si="4"/>
        <v>7</v>
      </c>
      <c r="N7" s="73">
        <f t="shared" si="0"/>
        <v>0</v>
      </c>
      <c r="O7" s="74">
        <f t="shared" si="5"/>
        <v>0</v>
      </c>
      <c r="P7" s="74">
        <f t="shared" si="1"/>
        <v>17</v>
      </c>
      <c r="Q7" s="72">
        <f t="shared" si="6"/>
        <v>17</v>
      </c>
    </row>
    <row r="8" spans="1:17" ht="15.75" x14ac:dyDescent="0.25">
      <c r="A8" s="98" t="s">
        <v>24</v>
      </c>
      <c r="B8" s="70">
        <v>0</v>
      </c>
      <c r="C8" s="75">
        <v>2</v>
      </c>
      <c r="D8" s="75">
        <v>4</v>
      </c>
      <c r="E8" s="72">
        <f t="shared" si="2"/>
        <v>6</v>
      </c>
      <c r="F8" s="76">
        <v>0</v>
      </c>
      <c r="G8" s="75">
        <v>1</v>
      </c>
      <c r="H8" s="75">
        <v>3</v>
      </c>
      <c r="I8" s="72">
        <f t="shared" si="3"/>
        <v>4</v>
      </c>
      <c r="J8" s="70">
        <v>0</v>
      </c>
      <c r="K8" s="75">
        <v>1</v>
      </c>
      <c r="L8" s="75">
        <v>12</v>
      </c>
      <c r="M8" s="72">
        <f t="shared" si="4"/>
        <v>13</v>
      </c>
      <c r="N8" s="73">
        <f t="shared" si="0"/>
        <v>0</v>
      </c>
      <c r="O8" s="74">
        <f t="shared" si="5"/>
        <v>4</v>
      </c>
      <c r="P8" s="74">
        <f t="shared" si="1"/>
        <v>19</v>
      </c>
      <c r="Q8" s="72">
        <f t="shared" si="6"/>
        <v>23</v>
      </c>
    </row>
    <row r="9" spans="1:17" ht="15.75" x14ac:dyDescent="0.25">
      <c r="A9" s="98" t="s">
        <v>138</v>
      </c>
      <c r="B9" s="70">
        <v>0</v>
      </c>
      <c r="C9" s="71">
        <v>1</v>
      </c>
      <c r="D9" s="71">
        <v>27</v>
      </c>
      <c r="E9" s="72">
        <f t="shared" si="2"/>
        <v>28</v>
      </c>
      <c r="F9" s="70">
        <v>0</v>
      </c>
      <c r="G9" s="71">
        <v>1</v>
      </c>
      <c r="H9" s="71">
        <v>32</v>
      </c>
      <c r="I9" s="72">
        <f t="shared" si="3"/>
        <v>33</v>
      </c>
      <c r="J9" s="70">
        <v>0</v>
      </c>
      <c r="K9" s="71">
        <v>2</v>
      </c>
      <c r="L9" s="71">
        <v>26</v>
      </c>
      <c r="M9" s="72">
        <f t="shared" si="4"/>
        <v>28</v>
      </c>
      <c r="N9" s="73">
        <f t="shared" si="0"/>
        <v>0</v>
      </c>
      <c r="O9" s="74">
        <f t="shared" si="5"/>
        <v>4</v>
      </c>
      <c r="P9" s="74">
        <f t="shared" si="1"/>
        <v>85</v>
      </c>
      <c r="Q9" s="72">
        <f t="shared" si="6"/>
        <v>89</v>
      </c>
    </row>
    <row r="10" spans="1:17" ht="15.75" x14ac:dyDescent="0.25">
      <c r="A10" s="98" t="s">
        <v>137</v>
      </c>
      <c r="B10" s="70">
        <v>0</v>
      </c>
      <c r="C10" s="71">
        <v>5</v>
      </c>
      <c r="D10" s="71">
        <v>61</v>
      </c>
      <c r="E10" s="72">
        <f t="shared" si="2"/>
        <v>66</v>
      </c>
      <c r="F10" s="70">
        <v>0</v>
      </c>
      <c r="G10" s="71">
        <v>3</v>
      </c>
      <c r="H10" s="71">
        <v>61</v>
      </c>
      <c r="I10" s="72">
        <f t="shared" si="3"/>
        <v>64</v>
      </c>
      <c r="J10" s="70">
        <v>0</v>
      </c>
      <c r="K10" s="71">
        <v>1</v>
      </c>
      <c r="L10" s="71">
        <v>44</v>
      </c>
      <c r="M10" s="72">
        <f t="shared" si="4"/>
        <v>45</v>
      </c>
      <c r="N10" s="73">
        <f t="shared" si="0"/>
        <v>0</v>
      </c>
      <c r="O10" s="74">
        <f t="shared" si="5"/>
        <v>9</v>
      </c>
      <c r="P10" s="74">
        <f t="shared" si="1"/>
        <v>166</v>
      </c>
      <c r="Q10" s="72">
        <f t="shared" si="6"/>
        <v>175</v>
      </c>
    </row>
    <row r="11" spans="1:17" ht="15.75" x14ac:dyDescent="0.25">
      <c r="A11" s="98" t="s">
        <v>30</v>
      </c>
      <c r="B11" s="70">
        <v>0</v>
      </c>
      <c r="C11" s="71">
        <v>5</v>
      </c>
      <c r="D11" s="71">
        <v>661</v>
      </c>
      <c r="E11" s="72">
        <f t="shared" si="2"/>
        <v>666</v>
      </c>
      <c r="F11" s="70">
        <v>0</v>
      </c>
      <c r="G11" s="71">
        <v>6</v>
      </c>
      <c r="H11" s="71">
        <v>643</v>
      </c>
      <c r="I11" s="72">
        <f t="shared" si="3"/>
        <v>649</v>
      </c>
      <c r="J11" s="70">
        <v>0</v>
      </c>
      <c r="K11" s="71">
        <v>4</v>
      </c>
      <c r="L11" s="71">
        <v>662</v>
      </c>
      <c r="M11" s="72">
        <f t="shared" si="4"/>
        <v>666</v>
      </c>
      <c r="N11" s="73">
        <f t="shared" si="0"/>
        <v>0</v>
      </c>
      <c r="O11" s="74">
        <f t="shared" si="5"/>
        <v>15</v>
      </c>
      <c r="P11" s="74">
        <f t="shared" si="1"/>
        <v>1966</v>
      </c>
      <c r="Q11" s="72">
        <f t="shared" si="6"/>
        <v>1981</v>
      </c>
    </row>
    <row r="12" spans="1:17" ht="15.75" x14ac:dyDescent="0.25">
      <c r="A12" s="98" t="s">
        <v>37</v>
      </c>
      <c r="B12" s="70">
        <v>0</v>
      </c>
      <c r="C12" s="71">
        <v>4</v>
      </c>
      <c r="D12" s="71">
        <v>151</v>
      </c>
      <c r="E12" s="72">
        <f t="shared" si="2"/>
        <v>155</v>
      </c>
      <c r="F12" s="70">
        <v>0</v>
      </c>
      <c r="G12" s="71">
        <v>3</v>
      </c>
      <c r="H12" s="71">
        <v>156</v>
      </c>
      <c r="I12" s="72">
        <f t="shared" si="3"/>
        <v>159</v>
      </c>
      <c r="J12" s="70">
        <v>0</v>
      </c>
      <c r="K12" s="71">
        <v>2</v>
      </c>
      <c r="L12" s="71">
        <v>139</v>
      </c>
      <c r="M12" s="72">
        <f t="shared" si="4"/>
        <v>141</v>
      </c>
      <c r="N12" s="73">
        <f t="shared" si="0"/>
        <v>0</v>
      </c>
      <c r="O12" s="74">
        <f t="shared" si="5"/>
        <v>9</v>
      </c>
      <c r="P12" s="74">
        <f t="shared" si="1"/>
        <v>446</v>
      </c>
      <c r="Q12" s="72">
        <f t="shared" si="6"/>
        <v>455</v>
      </c>
    </row>
    <row r="13" spans="1:17" ht="15.75" x14ac:dyDescent="0.25">
      <c r="A13" s="98" t="s">
        <v>38</v>
      </c>
      <c r="B13" s="70">
        <v>0</v>
      </c>
      <c r="C13" s="71">
        <v>42</v>
      </c>
      <c r="D13" s="71">
        <v>115</v>
      </c>
      <c r="E13" s="72">
        <f t="shared" si="2"/>
        <v>157</v>
      </c>
      <c r="F13" s="70">
        <v>0</v>
      </c>
      <c r="G13" s="71">
        <v>58</v>
      </c>
      <c r="H13" s="71">
        <v>116</v>
      </c>
      <c r="I13" s="72">
        <f t="shared" si="3"/>
        <v>174</v>
      </c>
      <c r="J13" s="70">
        <v>0</v>
      </c>
      <c r="K13" s="71">
        <v>39</v>
      </c>
      <c r="L13" s="71">
        <v>137</v>
      </c>
      <c r="M13" s="72">
        <f t="shared" si="4"/>
        <v>176</v>
      </c>
      <c r="N13" s="73">
        <f t="shared" si="0"/>
        <v>0</v>
      </c>
      <c r="O13" s="74">
        <f t="shared" si="5"/>
        <v>139</v>
      </c>
      <c r="P13" s="74">
        <f t="shared" si="1"/>
        <v>368</v>
      </c>
      <c r="Q13" s="72">
        <f t="shared" si="6"/>
        <v>507</v>
      </c>
    </row>
    <row r="14" spans="1:17" ht="15.75" x14ac:dyDescent="0.25">
      <c r="A14" s="98" t="s">
        <v>26</v>
      </c>
      <c r="B14" s="70">
        <v>0</v>
      </c>
      <c r="C14" s="71">
        <v>4</v>
      </c>
      <c r="D14" s="71">
        <v>43</v>
      </c>
      <c r="E14" s="72">
        <f t="shared" si="2"/>
        <v>47</v>
      </c>
      <c r="F14" s="70">
        <v>0</v>
      </c>
      <c r="G14" s="71">
        <v>8</v>
      </c>
      <c r="H14" s="71">
        <v>47</v>
      </c>
      <c r="I14" s="72">
        <f t="shared" si="3"/>
        <v>55</v>
      </c>
      <c r="J14" s="70">
        <v>0</v>
      </c>
      <c r="K14" s="71">
        <v>6</v>
      </c>
      <c r="L14" s="71">
        <v>33</v>
      </c>
      <c r="M14" s="72">
        <f t="shared" si="4"/>
        <v>39</v>
      </c>
      <c r="N14" s="73">
        <f t="shared" si="0"/>
        <v>0</v>
      </c>
      <c r="O14" s="74">
        <f t="shared" si="5"/>
        <v>18</v>
      </c>
      <c r="P14" s="74">
        <f t="shared" si="1"/>
        <v>123</v>
      </c>
      <c r="Q14" s="72">
        <f t="shared" si="6"/>
        <v>141</v>
      </c>
    </row>
    <row r="15" spans="1:17" ht="15.75" x14ac:dyDescent="0.25">
      <c r="A15" s="98" t="s">
        <v>25</v>
      </c>
      <c r="B15" s="70">
        <v>0</v>
      </c>
      <c r="C15" s="71">
        <v>30</v>
      </c>
      <c r="D15" s="71">
        <v>312</v>
      </c>
      <c r="E15" s="72">
        <f t="shared" si="2"/>
        <v>342</v>
      </c>
      <c r="F15" s="70">
        <v>0</v>
      </c>
      <c r="G15" s="71">
        <v>10</v>
      </c>
      <c r="H15" s="71">
        <v>132</v>
      </c>
      <c r="I15" s="72">
        <f t="shared" si="3"/>
        <v>142</v>
      </c>
      <c r="J15" s="70">
        <v>0</v>
      </c>
      <c r="K15" s="71">
        <v>4</v>
      </c>
      <c r="L15" s="71">
        <v>72</v>
      </c>
      <c r="M15" s="72">
        <f t="shared" si="4"/>
        <v>76</v>
      </c>
      <c r="N15" s="73">
        <f t="shared" si="0"/>
        <v>0</v>
      </c>
      <c r="O15" s="74">
        <f t="shared" si="5"/>
        <v>44</v>
      </c>
      <c r="P15" s="74">
        <f t="shared" si="1"/>
        <v>516</v>
      </c>
      <c r="Q15" s="72">
        <f t="shared" si="6"/>
        <v>560</v>
      </c>
    </row>
    <row r="16" spans="1:17" ht="15.75" x14ac:dyDescent="0.25">
      <c r="A16" s="99" t="s">
        <v>22</v>
      </c>
      <c r="B16" s="70">
        <v>20</v>
      </c>
      <c r="C16" s="71">
        <v>3686</v>
      </c>
      <c r="D16" s="71">
        <v>5170</v>
      </c>
      <c r="E16" s="72">
        <f t="shared" si="2"/>
        <v>8876</v>
      </c>
      <c r="F16" s="70">
        <v>23</v>
      </c>
      <c r="G16" s="71">
        <v>3953</v>
      </c>
      <c r="H16" s="71">
        <v>5768</v>
      </c>
      <c r="I16" s="72">
        <f t="shared" si="3"/>
        <v>9744</v>
      </c>
      <c r="J16" s="70">
        <v>29</v>
      </c>
      <c r="K16" s="71">
        <v>3266</v>
      </c>
      <c r="L16" s="71">
        <v>4472</v>
      </c>
      <c r="M16" s="72">
        <f t="shared" si="4"/>
        <v>7767</v>
      </c>
      <c r="N16" s="73">
        <f t="shared" si="0"/>
        <v>72</v>
      </c>
      <c r="O16" s="74">
        <f t="shared" si="5"/>
        <v>10905</v>
      </c>
      <c r="P16" s="74">
        <f t="shared" si="1"/>
        <v>15410</v>
      </c>
      <c r="Q16" s="72">
        <f t="shared" si="6"/>
        <v>26387</v>
      </c>
    </row>
    <row r="17" spans="1:17" ht="15.75" x14ac:dyDescent="0.25">
      <c r="A17" s="98" t="s">
        <v>136</v>
      </c>
      <c r="B17" s="70">
        <v>0</v>
      </c>
      <c r="C17" s="71">
        <v>0</v>
      </c>
      <c r="D17" s="71">
        <v>4</v>
      </c>
      <c r="E17" s="72">
        <f t="shared" si="2"/>
        <v>4</v>
      </c>
      <c r="F17" s="70">
        <v>0</v>
      </c>
      <c r="G17" s="71">
        <v>0</v>
      </c>
      <c r="H17" s="71">
        <v>2</v>
      </c>
      <c r="I17" s="72">
        <f t="shared" si="3"/>
        <v>2</v>
      </c>
      <c r="J17" s="70">
        <v>0</v>
      </c>
      <c r="K17" s="71">
        <v>0</v>
      </c>
      <c r="L17" s="71">
        <v>1</v>
      </c>
      <c r="M17" s="72">
        <f t="shared" si="4"/>
        <v>1</v>
      </c>
      <c r="N17" s="73">
        <f t="shared" si="0"/>
        <v>0</v>
      </c>
      <c r="O17" s="74">
        <f t="shared" si="5"/>
        <v>0</v>
      </c>
      <c r="P17" s="74">
        <f t="shared" si="1"/>
        <v>7</v>
      </c>
      <c r="Q17" s="72">
        <f t="shared" si="6"/>
        <v>7</v>
      </c>
    </row>
    <row r="18" spans="1:17" ht="15.75" x14ac:dyDescent="0.25">
      <c r="A18" s="98" t="s">
        <v>135</v>
      </c>
      <c r="B18" s="70">
        <v>0</v>
      </c>
      <c r="C18" s="71">
        <v>1</v>
      </c>
      <c r="D18" s="71">
        <v>9</v>
      </c>
      <c r="E18" s="72">
        <f t="shared" si="2"/>
        <v>10</v>
      </c>
      <c r="F18" s="70">
        <v>0</v>
      </c>
      <c r="G18" s="71">
        <v>2</v>
      </c>
      <c r="H18" s="71">
        <v>9</v>
      </c>
      <c r="I18" s="72">
        <f t="shared" si="3"/>
        <v>11</v>
      </c>
      <c r="J18" s="70">
        <v>0</v>
      </c>
      <c r="K18" s="71">
        <v>0</v>
      </c>
      <c r="L18" s="71">
        <v>4</v>
      </c>
      <c r="M18" s="72">
        <f t="shared" si="4"/>
        <v>4</v>
      </c>
      <c r="N18" s="73">
        <f t="shared" si="0"/>
        <v>0</v>
      </c>
      <c r="O18" s="74">
        <f t="shared" si="5"/>
        <v>3</v>
      </c>
      <c r="P18" s="74">
        <f t="shared" si="1"/>
        <v>22</v>
      </c>
      <c r="Q18" s="72">
        <f t="shared" si="6"/>
        <v>25</v>
      </c>
    </row>
    <row r="19" spans="1:17" ht="15.75" x14ac:dyDescent="0.25">
      <c r="A19" s="98" t="s">
        <v>134</v>
      </c>
      <c r="B19" s="70">
        <v>0</v>
      </c>
      <c r="C19" s="71">
        <v>0</v>
      </c>
      <c r="D19" s="71">
        <v>9</v>
      </c>
      <c r="E19" s="72">
        <f t="shared" si="2"/>
        <v>9</v>
      </c>
      <c r="F19" s="70">
        <v>0</v>
      </c>
      <c r="G19" s="71">
        <v>0</v>
      </c>
      <c r="H19" s="71">
        <v>7</v>
      </c>
      <c r="I19" s="72">
        <f t="shared" si="3"/>
        <v>7</v>
      </c>
      <c r="J19" s="70">
        <v>0</v>
      </c>
      <c r="K19" s="71">
        <v>0</v>
      </c>
      <c r="L19" s="71">
        <v>9</v>
      </c>
      <c r="M19" s="72">
        <f t="shared" si="4"/>
        <v>9</v>
      </c>
      <c r="N19" s="73">
        <f t="shared" si="0"/>
        <v>0</v>
      </c>
      <c r="O19" s="74">
        <f t="shared" si="5"/>
        <v>0</v>
      </c>
      <c r="P19" s="74">
        <f t="shared" si="1"/>
        <v>25</v>
      </c>
      <c r="Q19" s="72">
        <f t="shared" si="6"/>
        <v>25</v>
      </c>
    </row>
    <row r="20" spans="1:17" ht="15.75" x14ac:dyDescent="0.25">
      <c r="A20" s="98" t="s">
        <v>133</v>
      </c>
      <c r="B20" s="70">
        <v>0</v>
      </c>
      <c r="C20" s="71">
        <v>291</v>
      </c>
      <c r="D20" s="71">
        <v>1304</v>
      </c>
      <c r="E20" s="72">
        <f t="shared" si="2"/>
        <v>1595</v>
      </c>
      <c r="F20" s="70">
        <v>0</v>
      </c>
      <c r="G20" s="71">
        <v>297</v>
      </c>
      <c r="H20" s="71">
        <v>1271</v>
      </c>
      <c r="I20" s="72">
        <f t="shared" si="3"/>
        <v>1568</v>
      </c>
      <c r="J20" s="70">
        <v>0</v>
      </c>
      <c r="K20" s="71">
        <v>287</v>
      </c>
      <c r="L20" s="71">
        <v>1144</v>
      </c>
      <c r="M20" s="72">
        <f t="shared" si="4"/>
        <v>1431</v>
      </c>
      <c r="N20" s="73">
        <f t="shared" si="0"/>
        <v>0</v>
      </c>
      <c r="O20" s="74">
        <f t="shared" si="5"/>
        <v>875</v>
      </c>
      <c r="P20" s="74">
        <f t="shared" si="1"/>
        <v>3719</v>
      </c>
      <c r="Q20" s="72">
        <f t="shared" si="6"/>
        <v>4594</v>
      </c>
    </row>
    <row r="21" spans="1:17" ht="15.75" x14ac:dyDescent="0.25">
      <c r="A21" s="98" t="s">
        <v>29</v>
      </c>
      <c r="B21" s="70">
        <v>0</v>
      </c>
      <c r="C21" s="71">
        <v>29</v>
      </c>
      <c r="D21" s="71">
        <v>142</v>
      </c>
      <c r="E21" s="72">
        <f t="shared" si="2"/>
        <v>171</v>
      </c>
      <c r="F21" s="70">
        <v>0</v>
      </c>
      <c r="G21" s="71">
        <v>47</v>
      </c>
      <c r="H21" s="71">
        <v>161</v>
      </c>
      <c r="I21" s="72">
        <f t="shared" si="3"/>
        <v>208</v>
      </c>
      <c r="J21" s="70">
        <v>0</v>
      </c>
      <c r="K21" s="71">
        <v>25</v>
      </c>
      <c r="L21" s="71">
        <v>133</v>
      </c>
      <c r="M21" s="72">
        <f t="shared" si="4"/>
        <v>158</v>
      </c>
      <c r="N21" s="73">
        <f t="shared" si="0"/>
        <v>0</v>
      </c>
      <c r="O21" s="74">
        <f t="shared" si="5"/>
        <v>101</v>
      </c>
      <c r="P21" s="74">
        <f t="shared" si="1"/>
        <v>436</v>
      </c>
      <c r="Q21" s="72">
        <f t="shared" si="6"/>
        <v>537</v>
      </c>
    </row>
    <row r="22" spans="1:17" ht="15.75" x14ac:dyDescent="0.25">
      <c r="A22" s="98" t="s">
        <v>28</v>
      </c>
      <c r="B22" s="70">
        <v>0</v>
      </c>
      <c r="C22" s="71">
        <v>10</v>
      </c>
      <c r="D22" s="71">
        <v>90</v>
      </c>
      <c r="E22" s="72">
        <f t="shared" si="2"/>
        <v>100</v>
      </c>
      <c r="F22" s="70">
        <v>0</v>
      </c>
      <c r="G22" s="71">
        <v>7</v>
      </c>
      <c r="H22" s="71">
        <v>115</v>
      </c>
      <c r="I22" s="72">
        <f t="shared" si="3"/>
        <v>122</v>
      </c>
      <c r="J22" s="70">
        <v>0</v>
      </c>
      <c r="K22" s="71">
        <v>5</v>
      </c>
      <c r="L22" s="71">
        <v>100</v>
      </c>
      <c r="M22" s="72">
        <f t="shared" si="4"/>
        <v>105</v>
      </c>
      <c r="N22" s="73">
        <f t="shared" si="0"/>
        <v>0</v>
      </c>
      <c r="O22" s="74">
        <f t="shared" si="5"/>
        <v>22</v>
      </c>
      <c r="P22" s="74">
        <f t="shared" si="1"/>
        <v>305</v>
      </c>
      <c r="Q22" s="72">
        <f t="shared" si="6"/>
        <v>327</v>
      </c>
    </row>
    <row r="23" spans="1:17" ht="15.75" x14ac:dyDescent="0.25">
      <c r="A23" s="98" t="s">
        <v>132</v>
      </c>
      <c r="B23" s="70">
        <v>0</v>
      </c>
      <c r="C23" s="71">
        <v>7</v>
      </c>
      <c r="D23" s="71">
        <v>22</v>
      </c>
      <c r="E23" s="72">
        <f t="shared" si="2"/>
        <v>29</v>
      </c>
      <c r="F23" s="70">
        <v>0</v>
      </c>
      <c r="G23" s="71">
        <v>11</v>
      </c>
      <c r="H23" s="71">
        <v>14</v>
      </c>
      <c r="I23" s="72">
        <f t="shared" si="3"/>
        <v>25</v>
      </c>
      <c r="J23" s="70">
        <v>0</v>
      </c>
      <c r="K23" s="71">
        <v>6</v>
      </c>
      <c r="L23" s="71">
        <v>18</v>
      </c>
      <c r="M23" s="72">
        <f t="shared" si="4"/>
        <v>24</v>
      </c>
      <c r="N23" s="73">
        <f t="shared" si="0"/>
        <v>0</v>
      </c>
      <c r="O23" s="74">
        <f t="shared" si="5"/>
        <v>24</v>
      </c>
      <c r="P23" s="74">
        <f t="shared" si="1"/>
        <v>54</v>
      </c>
      <c r="Q23" s="72">
        <f t="shared" si="6"/>
        <v>78</v>
      </c>
    </row>
    <row r="24" spans="1:17" ht="15.75" x14ac:dyDescent="0.25">
      <c r="A24" s="98" t="s">
        <v>23</v>
      </c>
      <c r="B24" s="70">
        <v>7</v>
      </c>
      <c r="C24" s="71">
        <v>2834</v>
      </c>
      <c r="D24" s="71">
        <v>5143</v>
      </c>
      <c r="E24" s="72">
        <f t="shared" si="2"/>
        <v>7984</v>
      </c>
      <c r="F24" s="70">
        <v>12</v>
      </c>
      <c r="G24" s="71">
        <v>2933</v>
      </c>
      <c r="H24" s="71">
        <v>5011</v>
      </c>
      <c r="I24" s="72">
        <f t="shared" si="3"/>
        <v>7956</v>
      </c>
      <c r="J24" s="70">
        <v>7</v>
      </c>
      <c r="K24" s="71">
        <v>2257</v>
      </c>
      <c r="L24" s="71">
        <v>4028</v>
      </c>
      <c r="M24" s="72">
        <f t="shared" si="4"/>
        <v>6292</v>
      </c>
      <c r="N24" s="73">
        <f t="shared" si="0"/>
        <v>26</v>
      </c>
      <c r="O24" s="74">
        <f t="shared" si="5"/>
        <v>8024</v>
      </c>
      <c r="P24" s="74">
        <f t="shared" si="1"/>
        <v>14182</v>
      </c>
      <c r="Q24" s="72">
        <f t="shared" si="6"/>
        <v>22232</v>
      </c>
    </row>
    <row r="25" spans="1:17" ht="15.75" x14ac:dyDescent="0.25">
      <c r="A25" s="98" t="s">
        <v>31</v>
      </c>
      <c r="B25" s="70">
        <v>0</v>
      </c>
      <c r="C25" s="75">
        <v>3</v>
      </c>
      <c r="D25" s="75">
        <v>27</v>
      </c>
      <c r="E25" s="72">
        <f t="shared" si="2"/>
        <v>30</v>
      </c>
      <c r="F25" s="76">
        <v>0</v>
      </c>
      <c r="G25" s="75">
        <v>7</v>
      </c>
      <c r="H25" s="75">
        <v>70</v>
      </c>
      <c r="I25" s="72">
        <f t="shared" si="3"/>
        <v>77</v>
      </c>
      <c r="J25" s="76">
        <v>0</v>
      </c>
      <c r="K25" s="75">
        <v>4</v>
      </c>
      <c r="L25" s="75">
        <v>68</v>
      </c>
      <c r="M25" s="72">
        <f t="shared" si="4"/>
        <v>72</v>
      </c>
      <c r="N25" s="73">
        <f t="shared" si="0"/>
        <v>0</v>
      </c>
      <c r="O25" s="74">
        <f t="shared" si="5"/>
        <v>14</v>
      </c>
      <c r="P25" s="74">
        <f t="shared" si="1"/>
        <v>165</v>
      </c>
      <c r="Q25" s="72">
        <f t="shared" si="6"/>
        <v>179</v>
      </c>
    </row>
    <row r="26" spans="1:17" ht="15.75" x14ac:dyDescent="0.25">
      <c r="A26" s="98" t="s">
        <v>131</v>
      </c>
      <c r="B26" s="70">
        <v>0</v>
      </c>
      <c r="C26" s="71">
        <v>290</v>
      </c>
      <c r="D26" s="71">
        <v>320</v>
      </c>
      <c r="E26" s="72">
        <f t="shared" si="2"/>
        <v>610</v>
      </c>
      <c r="F26" s="70">
        <v>0</v>
      </c>
      <c r="G26" s="71">
        <v>346</v>
      </c>
      <c r="H26" s="71">
        <v>314</v>
      </c>
      <c r="I26" s="72">
        <f t="shared" si="3"/>
        <v>660</v>
      </c>
      <c r="J26" s="70">
        <v>0</v>
      </c>
      <c r="K26" s="71">
        <v>270</v>
      </c>
      <c r="L26" s="71">
        <v>298</v>
      </c>
      <c r="M26" s="72">
        <f t="shared" si="4"/>
        <v>568</v>
      </c>
      <c r="N26" s="73">
        <f t="shared" si="0"/>
        <v>0</v>
      </c>
      <c r="O26" s="74">
        <f t="shared" si="5"/>
        <v>906</v>
      </c>
      <c r="P26" s="74">
        <f t="shared" si="1"/>
        <v>932</v>
      </c>
      <c r="Q26" s="72">
        <f t="shared" si="6"/>
        <v>1838</v>
      </c>
    </row>
    <row r="27" spans="1:17" ht="15.75" x14ac:dyDescent="0.25">
      <c r="A27" s="98" t="s">
        <v>32</v>
      </c>
      <c r="B27" s="70">
        <v>0</v>
      </c>
      <c r="C27" s="71">
        <v>3</v>
      </c>
      <c r="D27" s="71">
        <v>68</v>
      </c>
      <c r="E27" s="72">
        <f t="shared" si="2"/>
        <v>71</v>
      </c>
      <c r="F27" s="70">
        <v>0</v>
      </c>
      <c r="G27" s="71">
        <v>6</v>
      </c>
      <c r="H27" s="71">
        <v>55</v>
      </c>
      <c r="I27" s="72">
        <f t="shared" si="3"/>
        <v>61</v>
      </c>
      <c r="J27" s="70">
        <v>0</v>
      </c>
      <c r="K27" s="71">
        <v>4</v>
      </c>
      <c r="L27" s="71">
        <v>67</v>
      </c>
      <c r="M27" s="72">
        <f t="shared" si="4"/>
        <v>71</v>
      </c>
      <c r="N27" s="73">
        <f t="shared" si="0"/>
        <v>0</v>
      </c>
      <c r="O27" s="74">
        <f t="shared" si="5"/>
        <v>13</v>
      </c>
      <c r="P27" s="74">
        <f t="shared" si="1"/>
        <v>190</v>
      </c>
      <c r="Q27" s="72">
        <f t="shared" si="6"/>
        <v>203</v>
      </c>
    </row>
    <row r="28" spans="1:17" ht="15.75" x14ac:dyDescent="0.25">
      <c r="A28" s="98" t="s">
        <v>33</v>
      </c>
      <c r="B28" s="70">
        <v>3</v>
      </c>
      <c r="C28" s="71">
        <v>6998</v>
      </c>
      <c r="D28" s="71">
        <v>15272</v>
      </c>
      <c r="E28" s="72">
        <f t="shared" si="2"/>
        <v>22273</v>
      </c>
      <c r="F28" s="70">
        <v>7</v>
      </c>
      <c r="G28" s="71">
        <v>7368</v>
      </c>
      <c r="H28" s="71">
        <v>15952</v>
      </c>
      <c r="I28" s="72">
        <f t="shared" si="3"/>
        <v>23327</v>
      </c>
      <c r="J28" s="70">
        <v>5</v>
      </c>
      <c r="K28" s="71">
        <v>6774</v>
      </c>
      <c r="L28" s="71">
        <v>14596</v>
      </c>
      <c r="M28" s="72">
        <f t="shared" si="4"/>
        <v>21375</v>
      </c>
      <c r="N28" s="73">
        <f t="shared" si="0"/>
        <v>15</v>
      </c>
      <c r="O28" s="74">
        <f t="shared" si="5"/>
        <v>21140</v>
      </c>
      <c r="P28" s="74">
        <f t="shared" si="1"/>
        <v>45820</v>
      </c>
      <c r="Q28" s="72">
        <f t="shared" si="6"/>
        <v>66975</v>
      </c>
    </row>
    <row r="29" spans="1:17" ht="15.75" x14ac:dyDescent="0.25">
      <c r="A29" s="98" t="s">
        <v>34</v>
      </c>
      <c r="B29" s="70">
        <v>0</v>
      </c>
      <c r="C29" s="71">
        <v>8</v>
      </c>
      <c r="D29" s="71">
        <v>3635</v>
      </c>
      <c r="E29" s="72">
        <f t="shared" si="2"/>
        <v>3643</v>
      </c>
      <c r="F29" s="70">
        <v>1</v>
      </c>
      <c r="G29" s="71">
        <v>11</v>
      </c>
      <c r="H29" s="71">
        <v>3866</v>
      </c>
      <c r="I29" s="72">
        <f t="shared" si="3"/>
        <v>3878</v>
      </c>
      <c r="J29" s="70">
        <v>0</v>
      </c>
      <c r="K29" s="71">
        <v>11</v>
      </c>
      <c r="L29" s="71">
        <v>3401</v>
      </c>
      <c r="M29" s="72">
        <f t="shared" si="4"/>
        <v>3412</v>
      </c>
      <c r="N29" s="73">
        <f t="shared" si="0"/>
        <v>1</v>
      </c>
      <c r="O29" s="74">
        <f t="shared" si="5"/>
        <v>30</v>
      </c>
      <c r="P29" s="74">
        <f t="shared" si="1"/>
        <v>10902</v>
      </c>
      <c r="Q29" s="72">
        <f t="shared" si="6"/>
        <v>10933</v>
      </c>
    </row>
    <row r="30" spans="1:17" ht="15.75" x14ac:dyDescent="0.25">
      <c r="A30" s="98" t="s">
        <v>35</v>
      </c>
      <c r="B30" s="70">
        <v>0</v>
      </c>
      <c r="C30" s="71">
        <v>1</v>
      </c>
      <c r="D30" s="71">
        <v>543</v>
      </c>
      <c r="E30" s="72">
        <f t="shared" si="2"/>
        <v>544</v>
      </c>
      <c r="F30" s="70">
        <v>0</v>
      </c>
      <c r="G30" s="71">
        <v>1</v>
      </c>
      <c r="H30" s="71">
        <v>577</v>
      </c>
      <c r="I30" s="72">
        <f t="shared" si="3"/>
        <v>578</v>
      </c>
      <c r="J30" s="70">
        <v>0</v>
      </c>
      <c r="K30" s="71">
        <v>3</v>
      </c>
      <c r="L30" s="71">
        <v>518</v>
      </c>
      <c r="M30" s="72">
        <f t="shared" si="4"/>
        <v>521</v>
      </c>
      <c r="N30" s="73">
        <f t="shared" si="0"/>
        <v>0</v>
      </c>
      <c r="O30" s="74">
        <f t="shared" si="5"/>
        <v>5</v>
      </c>
      <c r="P30" s="74">
        <f t="shared" si="1"/>
        <v>1638</v>
      </c>
      <c r="Q30" s="72">
        <f t="shared" si="6"/>
        <v>1643</v>
      </c>
    </row>
    <row r="31" spans="1:17" ht="15.75" x14ac:dyDescent="0.25">
      <c r="A31" s="98" t="s">
        <v>36</v>
      </c>
      <c r="B31" s="70">
        <v>0</v>
      </c>
      <c r="C31" s="71">
        <v>0</v>
      </c>
      <c r="D31" s="71">
        <v>97</v>
      </c>
      <c r="E31" s="72">
        <f t="shared" si="2"/>
        <v>97</v>
      </c>
      <c r="F31" s="70">
        <v>0</v>
      </c>
      <c r="G31" s="71">
        <v>1</v>
      </c>
      <c r="H31" s="71">
        <v>93</v>
      </c>
      <c r="I31" s="72">
        <f t="shared" si="3"/>
        <v>94</v>
      </c>
      <c r="J31" s="70">
        <v>0</v>
      </c>
      <c r="K31" s="71">
        <v>0</v>
      </c>
      <c r="L31" s="71">
        <v>82</v>
      </c>
      <c r="M31" s="72">
        <f t="shared" si="4"/>
        <v>82</v>
      </c>
      <c r="N31" s="73">
        <f t="shared" si="0"/>
        <v>0</v>
      </c>
      <c r="O31" s="74">
        <f t="shared" si="5"/>
        <v>1</v>
      </c>
      <c r="P31" s="74">
        <f t="shared" si="1"/>
        <v>272</v>
      </c>
      <c r="Q31" s="72">
        <f t="shared" si="6"/>
        <v>273</v>
      </c>
    </row>
    <row r="32" spans="1:17" ht="15.75" x14ac:dyDescent="0.25">
      <c r="A32" s="98" t="s">
        <v>130</v>
      </c>
      <c r="B32" s="70">
        <v>0</v>
      </c>
      <c r="C32" s="71">
        <v>117</v>
      </c>
      <c r="D32" s="71">
        <v>601</v>
      </c>
      <c r="E32" s="72">
        <f t="shared" si="2"/>
        <v>718</v>
      </c>
      <c r="F32" s="70">
        <v>0</v>
      </c>
      <c r="G32" s="71">
        <v>111</v>
      </c>
      <c r="H32" s="71">
        <v>616</v>
      </c>
      <c r="I32" s="72">
        <f t="shared" si="3"/>
        <v>727</v>
      </c>
      <c r="J32" s="70">
        <v>0</v>
      </c>
      <c r="K32" s="71">
        <v>117</v>
      </c>
      <c r="L32" s="71">
        <v>653</v>
      </c>
      <c r="M32" s="72">
        <f t="shared" si="4"/>
        <v>770</v>
      </c>
      <c r="N32" s="73">
        <f t="shared" si="0"/>
        <v>0</v>
      </c>
      <c r="O32" s="74">
        <f t="shared" si="5"/>
        <v>345</v>
      </c>
      <c r="P32" s="74">
        <f t="shared" si="1"/>
        <v>1870</v>
      </c>
      <c r="Q32" s="72">
        <f t="shared" si="6"/>
        <v>2215</v>
      </c>
    </row>
    <row r="33" spans="1:17" ht="16.5" thickBot="1" x14ac:dyDescent="0.3">
      <c r="A33" s="98" t="s">
        <v>129</v>
      </c>
      <c r="B33" s="96">
        <v>1</v>
      </c>
      <c r="C33" s="97">
        <v>25</v>
      </c>
      <c r="D33" s="97">
        <v>229</v>
      </c>
      <c r="E33" s="72">
        <f t="shared" si="2"/>
        <v>255</v>
      </c>
      <c r="F33" s="77">
        <v>0</v>
      </c>
      <c r="G33" s="78">
        <v>22</v>
      </c>
      <c r="H33" s="78">
        <v>229</v>
      </c>
      <c r="I33" s="72">
        <f t="shared" si="3"/>
        <v>251</v>
      </c>
      <c r="J33" s="77">
        <v>0</v>
      </c>
      <c r="K33" s="78">
        <v>41</v>
      </c>
      <c r="L33" s="78">
        <v>387</v>
      </c>
      <c r="M33" s="72">
        <f t="shared" si="4"/>
        <v>428</v>
      </c>
      <c r="N33" s="79">
        <f t="shared" si="0"/>
        <v>1</v>
      </c>
      <c r="O33" s="80">
        <f t="shared" si="5"/>
        <v>88</v>
      </c>
      <c r="P33" s="74">
        <f t="shared" si="1"/>
        <v>845</v>
      </c>
      <c r="Q33" s="72">
        <f t="shared" si="6"/>
        <v>934</v>
      </c>
    </row>
    <row r="34" spans="1:17" ht="16.5" thickBot="1" x14ac:dyDescent="0.3">
      <c r="A34" s="100" t="s">
        <v>128</v>
      </c>
      <c r="B34" s="81">
        <f t="shared" ref="B34:Q34" si="7">SUM(B5:B33)</f>
        <v>31</v>
      </c>
      <c r="C34" s="81">
        <f t="shared" si="7"/>
        <v>14400</v>
      </c>
      <c r="D34" s="81">
        <f t="shared" si="7"/>
        <v>34237</v>
      </c>
      <c r="E34" s="81">
        <f t="shared" si="7"/>
        <v>48668</v>
      </c>
      <c r="F34" s="81">
        <f t="shared" si="7"/>
        <v>43</v>
      </c>
      <c r="G34" s="81">
        <f t="shared" si="7"/>
        <v>15213</v>
      </c>
      <c r="H34" s="81">
        <f t="shared" si="7"/>
        <v>35525</v>
      </c>
      <c r="I34" s="81">
        <f t="shared" si="7"/>
        <v>50781</v>
      </c>
      <c r="J34" s="81">
        <f t="shared" si="7"/>
        <v>41</v>
      </c>
      <c r="K34" s="81">
        <f t="shared" si="7"/>
        <v>13133</v>
      </c>
      <c r="L34" s="81">
        <f t="shared" si="7"/>
        <v>31308</v>
      </c>
      <c r="M34" s="81">
        <f t="shared" si="7"/>
        <v>44482</v>
      </c>
      <c r="N34" s="81">
        <f t="shared" si="7"/>
        <v>115</v>
      </c>
      <c r="O34" s="81">
        <f t="shared" si="7"/>
        <v>42746</v>
      </c>
      <c r="P34" s="81">
        <f t="shared" si="7"/>
        <v>101070</v>
      </c>
      <c r="Q34" s="82">
        <f t="shared" si="7"/>
        <v>143931</v>
      </c>
    </row>
    <row r="35" spans="1:17" ht="15.75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ht="15.75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8" spans="1:17" x14ac:dyDescent="0.25">
      <c r="B38" s="55"/>
    </row>
    <row r="39" spans="1:17" x14ac:dyDescent="0.25">
      <c r="A39" s="122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3"/>
    </row>
    <row r="40" spans="1:17" x14ac:dyDescent="0.25">
      <c r="A40" s="122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3"/>
    </row>
    <row r="41" spans="1:17" ht="59.25" customHeight="1" x14ac:dyDescent="0.25">
      <c r="A41" s="122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123"/>
    </row>
    <row r="42" spans="1:17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9"/>
    </row>
    <row r="43" spans="1:17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1:17" x14ac:dyDescent="0.25">
      <c r="A44" s="87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9"/>
    </row>
    <row r="45" spans="1:17" x14ac:dyDescent="0.25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9"/>
    </row>
    <row r="46" spans="1:17" x14ac:dyDescent="0.25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7" x14ac:dyDescent="0.2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9"/>
    </row>
    <row r="48" spans="1:17" x14ac:dyDescent="0.25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9"/>
    </row>
    <row r="49" spans="1:12" x14ac:dyDescent="0.25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9"/>
    </row>
    <row r="50" spans="1:12" x14ac:dyDescent="0.25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9"/>
    </row>
    <row r="51" spans="1:12" x14ac:dyDescent="0.25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9"/>
    </row>
    <row r="52" spans="1:12" x14ac:dyDescent="0.2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9"/>
    </row>
    <row r="53" spans="1:12" x14ac:dyDescent="0.25">
      <c r="A53" s="90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9"/>
    </row>
    <row r="54" spans="1:12" x14ac:dyDescent="0.25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9"/>
    </row>
    <row r="55" spans="1:12" x14ac:dyDescent="0.25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9"/>
    </row>
    <row r="56" spans="1:12" x14ac:dyDescent="0.25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9"/>
    </row>
    <row r="57" spans="1:12" x14ac:dyDescent="0.25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9"/>
    </row>
    <row r="58" spans="1:12" x14ac:dyDescent="0.25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9"/>
    </row>
    <row r="59" spans="1:12" x14ac:dyDescent="0.2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9"/>
    </row>
    <row r="60" spans="1:12" x14ac:dyDescent="0.25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9"/>
    </row>
    <row r="61" spans="1:12" x14ac:dyDescent="0.25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9"/>
    </row>
    <row r="62" spans="1:12" x14ac:dyDescent="0.25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9"/>
    </row>
    <row r="63" spans="1:12" x14ac:dyDescent="0.25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9"/>
    </row>
    <row r="64" spans="1:12" x14ac:dyDescent="0.25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9"/>
    </row>
    <row r="65" spans="1:12" x14ac:dyDescent="0.2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9"/>
    </row>
    <row r="66" spans="1:12" x14ac:dyDescent="0.25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9"/>
    </row>
    <row r="67" spans="1:12" x14ac:dyDescent="0.25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9"/>
    </row>
    <row r="68" spans="1:12" x14ac:dyDescent="0.25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x14ac:dyDescent="0.25">
      <c r="A69" s="90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9"/>
    </row>
    <row r="70" spans="1:12" x14ac:dyDescent="0.25">
      <c r="A70" s="87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9"/>
    </row>
    <row r="71" spans="1:12" x14ac:dyDescent="0.25">
      <c r="A71" s="87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9"/>
    </row>
    <row r="72" spans="1:12" x14ac:dyDescent="0.25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9"/>
    </row>
    <row r="73" spans="1:12" x14ac:dyDescent="0.25">
      <c r="A73" s="87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2"/>
    </row>
    <row r="74" spans="1:12" x14ac:dyDescent="0.25">
      <c r="B74" s="68"/>
      <c r="C74" s="68"/>
      <c r="D74" s="68"/>
      <c r="E74" s="69"/>
      <c r="F74" s="68"/>
      <c r="G74" s="68"/>
      <c r="H74" s="68"/>
      <c r="I74" s="69"/>
      <c r="J74" s="68"/>
      <c r="K74" s="68"/>
      <c r="L74" s="68"/>
    </row>
    <row r="79" spans="1:12" ht="15.75" thickBot="1" x14ac:dyDescent="0.3"/>
    <row r="80" spans="1:12" x14ac:dyDescent="0.25">
      <c r="A80" s="109" t="s">
        <v>148</v>
      </c>
      <c r="B80" s="112" t="s">
        <v>147</v>
      </c>
      <c r="C80" s="113"/>
      <c r="D80" s="113"/>
      <c r="E80" s="113"/>
      <c r="F80" s="113"/>
      <c r="G80" s="113"/>
      <c r="H80" s="113"/>
      <c r="I80" s="113"/>
      <c r="J80" s="113"/>
      <c r="K80" s="114"/>
      <c r="L80" s="118" t="s">
        <v>127</v>
      </c>
    </row>
    <row r="81" spans="1:12" x14ac:dyDescent="0.25">
      <c r="A81" s="110"/>
      <c r="B81" s="115"/>
      <c r="C81" s="116"/>
      <c r="D81" s="116"/>
      <c r="E81" s="116"/>
      <c r="F81" s="116"/>
      <c r="G81" s="116"/>
      <c r="H81" s="116"/>
      <c r="I81" s="116"/>
      <c r="J81" s="116"/>
      <c r="K81" s="117"/>
      <c r="L81" s="119"/>
    </row>
    <row r="82" spans="1:12" ht="45.75" thickBot="1" x14ac:dyDescent="0.3">
      <c r="A82" s="111"/>
      <c r="B82" s="83" t="s">
        <v>126</v>
      </c>
      <c r="C82" s="83" t="s">
        <v>125</v>
      </c>
      <c r="D82" s="83" t="s">
        <v>124</v>
      </c>
      <c r="E82" s="83" t="s">
        <v>40</v>
      </c>
      <c r="F82" s="83" t="s">
        <v>123</v>
      </c>
      <c r="G82" s="83" t="s">
        <v>122</v>
      </c>
      <c r="H82" s="83" t="s">
        <v>121</v>
      </c>
      <c r="I82" s="83" t="s">
        <v>120</v>
      </c>
      <c r="J82" s="83" t="s">
        <v>119</v>
      </c>
      <c r="K82" s="83" t="s">
        <v>118</v>
      </c>
      <c r="L82" s="120"/>
    </row>
    <row r="83" spans="1:12" x14ac:dyDescent="0.25">
      <c r="A83" s="59" t="s">
        <v>117</v>
      </c>
      <c r="B83" s="64">
        <f>[1]Sheet1!F9</f>
        <v>1421</v>
      </c>
      <c r="C83" s="64">
        <f>[1]Sheet1!I9</f>
        <v>1108</v>
      </c>
      <c r="D83" s="64">
        <f>[1]Sheet1!K9</f>
        <v>33</v>
      </c>
      <c r="E83" s="64">
        <f>[1]Sheet1!L9</f>
        <v>1739</v>
      </c>
      <c r="F83" s="64">
        <f>[1]Sheet1!M9</f>
        <v>6</v>
      </c>
      <c r="G83" s="64">
        <f>[1]Sheet1!N9</f>
        <v>271</v>
      </c>
      <c r="H83" s="64">
        <v>0</v>
      </c>
      <c r="I83" s="64">
        <v>0</v>
      </c>
      <c r="J83" s="64">
        <v>0</v>
      </c>
      <c r="K83" s="64">
        <f>[1]Sheet1!R9</f>
        <v>25</v>
      </c>
      <c r="L83" s="65">
        <f>SUM(B83:K83)</f>
        <v>4603</v>
      </c>
    </row>
    <row r="84" spans="1:12" x14ac:dyDescent="0.25">
      <c r="A84" s="59" t="s">
        <v>116</v>
      </c>
      <c r="B84" s="66">
        <f>[1]Sheet1!F10</f>
        <v>474</v>
      </c>
      <c r="C84" s="66">
        <f>[1]Sheet1!I10</f>
        <v>360</v>
      </c>
      <c r="D84" s="66">
        <f>[1]Sheet1!K10</f>
        <v>0</v>
      </c>
      <c r="E84" s="66">
        <f>[1]Sheet1!L10</f>
        <v>1121</v>
      </c>
      <c r="F84" s="66">
        <f>[1]Sheet1!M10</f>
        <v>4</v>
      </c>
      <c r="G84" s="66">
        <f>[1]Sheet1!N10</f>
        <v>39</v>
      </c>
      <c r="H84" s="66">
        <v>0</v>
      </c>
      <c r="I84" s="66">
        <v>0</v>
      </c>
      <c r="J84" s="66">
        <v>0</v>
      </c>
      <c r="K84" s="66">
        <f>[1]Sheet1!R10</f>
        <v>19</v>
      </c>
      <c r="L84" s="65">
        <f t="shared" ref="L84:L113" si="8">SUM(B84:K84)</f>
        <v>2017</v>
      </c>
    </row>
    <row r="85" spans="1:12" x14ac:dyDescent="0.25">
      <c r="A85" s="59" t="s">
        <v>115</v>
      </c>
      <c r="B85" s="66">
        <f>[1]Sheet1!F11</f>
        <v>0</v>
      </c>
      <c r="C85" s="66">
        <f>[1]Sheet1!I11</f>
        <v>38</v>
      </c>
      <c r="D85" s="66">
        <f>[1]Sheet1!K11</f>
        <v>0</v>
      </c>
      <c r="E85" s="66">
        <f>[1]Sheet1!L11</f>
        <v>29</v>
      </c>
      <c r="F85" s="66">
        <f>[1]Sheet1!M11</f>
        <v>0</v>
      </c>
      <c r="G85" s="66">
        <f>[1]Sheet1!N11</f>
        <v>0</v>
      </c>
      <c r="H85" s="66">
        <v>0</v>
      </c>
      <c r="I85" s="66">
        <v>0</v>
      </c>
      <c r="J85" s="66">
        <v>0</v>
      </c>
      <c r="K85" s="66">
        <f>[1]Sheet1!R11</f>
        <v>0</v>
      </c>
      <c r="L85" s="65">
        <f t="shared" si="8"/>
        <v>67</v>
      </c>
    </row>
    <row r="86" spans="1:12" x14ac:dyDescent="0.25">
      <c r="A86" s="59" t="s">
        <v>114</v>
      </c>
      <c r="B86" s="66">
        <f>[1]Sheet1!F12</f>
        <v>2690</v>
      </c>
      <c r="C86" s="66">
        <f>[1]Sheet1!I12</f>
        <v>2726</v>
      </c>
      <c r="D86" s="66">
        <f>[1]Sheet1!K12</f>
        <v>0</v>
      </c>
      <c r="E86" s="66">
        <f>[1]Sheet1!L12</f>
        <v>2707</v>
      </c>
      <c r="F86" s="66">
        <f>[1]Sheet1!M12</f>
        <v>10</v>
      </c>
      <c r="G86" s="66">
        <f>[1]Sheet1!N12</f>
        <v>0</v>
      </c>
      <c r="H86" s="66">
        <v>0</v>
      </c>
      <c r="I86" s="66">
        <v>0</v>
      </c>
      <c r="J86" s="66">
        <v>0</v>
      </c>
      <c r="K86" s="66">
        <f>[1]Sheet1!R12</f>
        <v>0</v>
      </c>
      <c r="L86" s="65">
        <f t="shared" si="8"/>
        <v>8133</v>
      </c>
    </row>
    <row r="87" spans="1:12" x14ac:dyDescent="0.25">
      <c r="A87" s="59" t="s">
        <v>113</v>
      </c>
      <c r="B87" s="66">
        <f>[1]Sheet1!F13</f>
        <v>623</v>
      </c>
      <c r="C87" s="66">
        <f>[1]Sheet1!I13</f>
        <v>588</v>
      </c>
      <c r="D87" s="66">
        <f>[1]Sheet1!K13</f>
        <v>0</v>
      </c>
      <c r="E87" s="66">
        <f>[1]Sheet1!L13</f>
        <v>1479</v>
      </c>
      <c r="F87" s="66">
        <f>[1]Sheet1!M13</f>
        <v>8</v>
      </c>
      <c r="G87" s="66">
        <f>[1]Sheet1!N13</f>
        <v>35</v>
      </c>
      <c r="H87" s="66">
        <v>0</v>
      </c>
      <c r="I87" s="66">
        <v>0</v>
      </c>
      <c r="J87" s="66">
        <v>0</v>
      </c>
      <c r="K87" s="66">
        <f>[1]Sheet1!R13</f>
        <v>19</v>
      </c>
      <c r="L87" s="65">
        <f t="shared" si="8"/>
        <v>2752</v>
      </c>
    </row>
    <row r="88" spans="1:12" x14ac:dyDescent="0.25">
      <c r="A88" s="59" t="s">
        <v>112</v>
      </c>
      <c r="B88" s="66">
        <f>[1]Sheet1!F14</f>
        <v>0</v>
      </c>
      <c r="C88" s="66">
        <f>[1]Sheet1!I14</f>
        <v>0</v>
      </c>
      <c r="D88" s="66">
        <f>[1]Sheet1!K14</f>
        <v>0</v>
      </c>
      <c r="E88" s="66">
        <f>[1]Sheet1!L14</f>
        <v>298</v>
      </c>
      <c r="F88" s="66">
        <f>[1]Sheet1!M14</f>
        <v>0</v>
      </c>
      <c r="G88" s="66">
        <f>[1]Sheet1!N14</f>
        <v>0</v>
      </c>
      <c r="H88" s="66">
        <v>0</v>
      </c>
      <c r="I88" s="66">
        <v>0</v>
      </c>
      <c r="J88" s="66">
        <v>0</v>
      </c>
      <c r="K88" s="66">
        <f>[1]Sheet1!R14</f>
        <v>0</v>
      </c>
      <c r="L88" s="65">
        <f t="shared" si="8"/>
        <v>298</v>
      </c>
    </row>
    <row r="89" spans="1:12" x14ac:dyDescent="0.25">
      <c r="A89" s="59" t="s">
        <v>111</v>
      </c>
      <c r="B89" s="66">
        <f>[1]Sheet1!F15</f>
        <v>0</v>
      </c>
      <c r="C89" s="66">
        <f>[1]Sheet1!I15</f>
        <v>0</v>
      </c>
      <c r="D89" s="66">
        <f>[1]Sheet1!K15</f>
        <v>0</v>
      </c>
      <c r="E89" s="66">
        <f>[1]Sheet1!L15</f>
        <v>129</v>
      </c>
      <c r="F89" s="66">
        <f>[1]Sheet1!M15</f>
        <v>0</v>
      </c>
      <c r="G89" s="66">
        <f>[1]Sheet1!N15</f>
        <v>0</v>
      </c>
      <c r="H89" s="66">
        <v>0</v>
      </c>
      <c r="I89" s="66">
        <v>0</v>
      </c>
      <c r="J89" s="66">
        <v>0</v>
      </c>
      <c r="K89" s="66">
        <f>[1]Sheet1!R15</f>
        <v>0</v>
      </c>
      <c r="L89" s="65">
        <f t="shared" si="8"/>
        <v>129</v>
      </c>
    </row>
    <row r="90" spans="1:12" x14ac:dyDescent="0.25">
      <c r="A90" s="59" t="s">
        <v>110</v>
      </c>
      <c r="B90" s="66">
        <f>[1]Sheet1!F16</f>
        <v>0</v>
      </c>
      <c r="C90" s="66">
        <f>[1]Sheet1!I16</f>
        <v>549</v>
      </c>
      <c r="D90" s="66">
        <f>[1]Sheet1!K16</f>
        <v>62</v>
      </c>
      <c r="E90" s="66">
        <f>[1]Sheet1!L16</f>
        <v>2332</v>
      </c>
      <c r="F90" s="66">
        <f>[1]Sheet1!M16</f>
        <v>7</v>
      </c>
      <c r="G90" s="66">
        <f>[1]Sheet1!N16</f>
        <v>69</v>
      </c>
      <c r="H90" s="66">
        <v>0</v>
      </c>
      <c r="I90" s="66">
        <v>0</v>
      </c>
      <c r="J90" s="66">
        <v>0</v>
      </c>
      <c r="K90" s="66">
        <f>[1]Sheet1!R16</f>
        <v>2</v>
      </c>
      <c r="L90" s="65">
        <f t="shared" si="8"/>
        <v>3021</v>
      </c>
    </row>
    <row r="91" spans="1:12" x14ac:dyDescent="0.25">
      <c r="A91" s="59" t="s">
        <v>109</v>
      </c>
      <c r="B91" s="66">
        <f>[1]Sheet1!F17</f>
        <v>2327</v>
      </c>
      <c r="C91" s="66">
        <f>[1]Sheet1!I17</f>
        <v>2037</v>
      </c>
      <c r="D91" s="66">
        <f>[1]Sheet1!K17</f>
        <v>0</v>
      </c>
      <c r="E91" s="66">
        <f>[1]Sheet1!L17</f>
        <v>3486</v>
      </c>
      <c r="F91" s="66">
        <f>[1]Sheet1!M17</f>
        <v>15</v>
      </c>
      <c r="G91" s="66">
        <f>[1]Sheet1!N17</f>
        <v>97</v>
      </c>
      <c r="H91" s="66">
        <v>0</v>
      </c>
      <c r="I91" s="66">
        <v>0</v>
      </c>
      <c r="J91" s="66">
        <v>0</v>
      </c>
      <c r="K91" s="66">
        <f>[1]Sheet1!R17</f>
        <v>0</v>
      </c>
      <c r="L91" s="65">
        <f t="shared" si="8"/>
        <v>7962</v>
      </c>
    </row>
    <row r="92" spans="1:12" x14ac:dyDescent="0.25">
      <c r="A92" s="59" t="s">
        <v>108</v>
      </c>
      <c r="B92" s="66">
        <f>[1]Sheet1!F18</f>
        <v>1825</v>
      </c>
      <c r="C92" s="66">
        <f>[1]Sheet1!I18</f>
        <v>1739</v>
      </c>
      <c r="D92" s="66">
        <f>[1]Sheet1!K18</f>
        <v>5</v>
      </c>
      <c r="E92" s="66">
        <f>[1]Sheet1!L18</f>
        <v>3876</v>
      </c>
      <c r="F92" s="66">
        <f>[1]Sheet1!M18</f>
        <v>19</v>
      </c>
      <c r="G92" s="66">
        <f>[1]Sheet1!N18</f>
        <v>337</v>
      </c>
      <c r="H92" s="66">
        <v>0</v>
      </c>
      <c r="I92" s="66">
        <v>0</v>
      </c>
      <c r="J92" s="66">
        <v>0</v>
      </c>
      <c r="K92" s="66">
        <f>[1]Sheet1!R18</f>
        <v>17</v>
      </c>
      <c r="L92" s="65">
        <f t="shared" si="8"/>
        <v>7818</v>
      </c>
    </row>
    <row r="93" spans="1:12" x14ac:dyDescent="0.25">
      <c r="A93" s="59" t="s">
        <v>107</v>
      </c>
      <c r="B93" s="66">
        <f>[1]Sheet1!F19</f>
        <v>1398</v>
      </c>
      <c r="C93" s="66">
        <f>[1]Sheet1!I19</f>
        <v>1230</v>
      </c>
      <c r="D93" s="66">
        <f>[1]Sheet1!K19</f>
        <v>63</v>
      </c>
      <c r="E93" s="66">
        <f>[1]Sheet1!L19</f>
        <v>3209</v>
      </c>
      <c r="F93" s="66">
        <f>[1]Sheet1!M19</f>
        <v>15</v>
      </c>
      <c r="G93" s="66">
        <f>[1]Sheet1!N19</f>
        <v>74</v>
      </c>
      <c r="H93" s="66">
        <v>0</v>
      </c>
      <c r="I93" s="66">
        <v>0</v>
      </c>
      <c r="J93" s="66">
        <v>0</v>
      </c>
      <c r="K93" s="66">
        <f>[1]Sheet1!R19</f>
        <v>2</v>
      </c>
      <c r="L93" s="65">
        <f t="shared" si="8"/>
        <v>5991</v>
      </c>
    </row>
    <row r="94" spans="1:12" x14ac:dyDescent="0.25">
      <c r="A94" s="60" t="s">
        <v>106</v>
      </c>
      <c r="B94" s="66">
        <f>[1]Sheet1!F20</f>
        <v>1072</v>
      </c>
      <c r="C94" s="66">
        <f>[1]Sheet1!I20</f>
        <v>946</v>
      </c>
      <c r="D94" s="66">
        <f>[1]Sheet1!K20</f>
        <v>7</v>
      </c>
      <c r="E94" s="66">
        <f>[1]Sheet1!L20</f>
        <v>2227</v>
      </c>
      <c r="F94" s="66">
        <f>[1]Sheet1!M20</f>
        <v>9</v>
      </c>
      <c r="G94" s="66">
        <f>[1]Sheet1!N20</f>
        <v>158</v>
      </c>
      <c r="H94" s="66">
        <v>0</v>
      </c>
      <c r="I94" s="66">
        <v>0</v>
      </c>
      <c r="J94" s="66">
        <v>0</v>
      </c>
      <c r="K94" s="66">
        <f>[1]Sheet1!R20</f>
        <v>25</v>
      </c>
      <c r="L94" s="65">
        <f t="shared" si="8"/>
        <v>4444</v>
      </c>
    </row>
    <row r="95" spans="1:12" x14ac:dyDescent="0.25">
      <c r="A95" s="59" t="s">
        <v>105</v>
      </c>
      <c r="B95" s="66">
        <f>[1]Sheet1!F21</f>
        <v>0</v>
      </c>
      <c r="C95" s="66">
        <f>[1]Sheet1!I21</f>
        <v>0</v>
      </c>
      <c r="D95" s="66">
        <f>[1]Sheet1!K21</f>
        <v>0</v>
      </c>
      <c r="E95" s="66">
        <f>[1]Sheet1!L21</f>
        <v>8175</v>
      </c>
      <c r="F95" s="66">
        <f>[1]Sheet1!M21</f>
        <v>9</v>
      </c>
      <c r="G95" s="66">
        <f>[1]Sheet1!N21</f>
        <v>0</v>
      </c>
      <c r="H95" s="66">
        <v>0</v>
      </c>
      <c r="I95" s="66">
        <v>0</v>
      </c>
      <c r="J95" s="66">
        <v>0</v>
      </c>
      <c r="K95" s="66">
        <f>[1]Sheet1!R21</f>
        <v>0</v>
      </c>
      <c r="L95" s="65">
        <f t="shared" si="8"/>
        <v>8184</v>
      </c>
    </row>
    <row r="96" spans="1:12" x14ac:dyDescent="0.25">
      <c r="A96" s="59" t="s">
        <v>104</v>
      </c>
      <c r="B96" s="66">
        <f>[1]Sheet1!F22</f>
        <v>0</v>
      </c>
      <c r="C96" s="66">
        <f>[1]Sheet1!I22</f>
        <v>0</v>
      </c>
      <c r="D96" s="66">
        <f>[1]Sheet1!K22</f>
        <v>0</v>
      </c>
      <c r="E96" s="66">
        <f>[1]Sheet1!L22</f>
        <v>78</v>
      </c>
      <c r="F96" s="66">
        <f>[1]Sheet1!M22</f>
        <v>12</v>
      </c>
      <c r="G96" s="66">
        <f>[1]Sheet1!N22</f>
        <v>0</v>
      </c>
      <c r="H96" s="66">
        <v>0</v>
      </c>
      <c r="I96" s="66">
        <v>0</v>
      </c>
      <c r="J96" s="66">
        <v>0</v>
      </c>
      <c r="K96" s="66">
        <f>[1]Sheet1!R22</f>
        <v>0</v>
      </c>
      <c r="L96" s="65">
        <f t="shared" si="8"/>
        <v>90</v>
      </c>
    </row>
    <row r="97" spans="1:12" x14ac:dyDescent="0.25">
      <c r="A97" s="59" t="s">
        <v>103</v>
      </c>
      <c r="B97" s="66">
        <f>[1]Sheet1!F23</f>
        <v>0</v>
      </c>
      <c r="C97" s="66">
        <f>[1]Sheet1!I23</f>
        <v>0</v>
      </c>
      <c r="D97" s="66">
        <f>[1]Sheet1!K23</f>
        <v>0</v>
      </c>
      <c r="E97" s="66">
        <f>[1]Sheet1!L23</f>
        <v>1946</v>
      </c>
      <c r="F97" s="66">
        <f>[1]Sheet1!M23</f>
        <v>3</v>
      </c>
      <c r="G97" s="66">
        <f>[1]Sheet1!N23</f>
        <v>0</v>
      </c>
      <c r="H97" s="66">
        <v>0</v>
      </c>
      <c r="I97" s="66">
        <v>0</v>
      </c>
      <c r="J97" s="66">
        <v>0</v>
      </c>
      <c r="K97" s="66">
        <f>[1]Sheet1!R23</f>
        <v>0</v>
      </c>
      <c r="L97" s="65">
        <f t="shared" si="8"/>
        <v>1949</v>
      </c>
    </row>
    <row r="98" spans="1:12" x14ac:dyDescent="0.25">
      <c r="A98" s="59" t="s">
        <v>102</v>
      </c>
      <c r="B98" s="66">
        <f>[1]Sheet1!F24</f>
        <v>0</v>
      </c>
      <c r="C98" s="66">
        <f>[1]Sheet1!I24</f>
        <v>0</v>
      </c>
      <c r="D98" s="66">
        <f>[1]Sheet1!K24</f>
        <v>0</v>
      </c>
      <c r="E98" s="66">
        <f>[1]Sheet1!L24</f>
        <v>1744</v>
      </c>
      <c r="F98" s="66">
        <f>[1]Sheet1!M24</f>
        <v>3</v>
      </c>
      <c r="G98" s="66">
        <f>[1]Sheet1!N24</f>
        <v>0</v>
      </c>
      <c r="H98" s="66">
        <v>0</v>
      </c>
      <c r="I98" s="66">
        <v>0</v>
      </c>
      <c r="J98" s="66">
        <v>0</v>
      </c>
      <c r="K98" s="66">
        <f>[1]Sheet1!R24</f>
        <v>0</v>
      </c>
      <c r="L98" s="65">
        <f t="shared" si="8"/>
        <v>1747</v>
      </c>
    </row>
    <row r="99" spans="1:12" x14ac:dyDescent="0.25">
      <c r="A99" s="59" t="s">
        <v>101</v>
      </c>
      <c r="B99" s="66">
        <f>[1]Sheet1!F25</f>
        <v>0</v>
      </c>
      <c r="C99" s="66">
        <f>[1]Sheet1!I25</f>
        <v>0</v>
      </c>
      <c r="D99" s="66">
        <f>[1]Sheet1!K25</f>
        <v>0</v>
      </c>
      <c r="E99" s="66">
        <f>[1]Sheet1!L25</f>
        <v>213</v>
      </c>
      <c r="F99" s="66">
        <f>[1]Sheet1!M25</f>
        <v>0</v>
      </c>
      <c r="G99" s="66">
        <f>[1]Sheet1!N25</f>
        <v>0</v>
      </c>
      <c r="H99" s="66">
        <v>0</v>
      </c>
      <c r="I99" s="66">
        <v>0</v>
      </c>
      <c r="J99" s="66">
        <v>0</v>
      </c>
      <c r="K99" s="66">
        <f>[1]Sheet1!R25</f>
        <v>0</v>
      </c>
      <c r="L99" s="65">
        <f t="shared" si="8"/>
        <v>213</v>
      </c>
    </row>
    <row r="100" spans="1:12" x14ac:dyDescent="0.25">
      <c r="A100" s="59" t="s">
        <v>100</v>
      </c>
      <c r="B100" s="66">
        <f>[1]Sheet1!F26</f>
        <v>0</v>
      </c>
      <c r="C100" s="66">
        <f>[1]Sheet1!I26</f>
        <v>0</v>
      </c>
      <c r="D100" s="66">
        <f>[1]Sheet1!K26</f>
        <v>0</v>
      </c>
      <c r="E100" s="66">
        <f>[1]Sheet1!L26</f>
        <v>13029</v>
      </c>
      <c r="F100" s="66">
        <f>[1]Sheet1!M26</f>
        <v>8</v>
      </c>
      <c r="G100" s="66">
        <f>[1]Sheet1!N26</f>
        <v>0</v>
      </c>
      <c r="H100" s="66">
        <v>0</v>
      </c>
      <c r="I100" s="66">
        <v>0</v>
      </c>
      <c r="J100" s="66">
        <v>0</v>
      </c>
      <c r="K100" s="66">
        <f>[1]Sheet1!R26</f>
        <v>0</v>
      </c>
      <c r="L100" s="65">
        <f t="shared" si="8"/>
        <v>13037</v>
      </c>
    </row>
    <row r="101" spans="1:12" x14ac:dyDescent="0.25">
      <c r="A101" s="59" t="s">
        <v>99</v>
      </c>
      <c r="B101" s="66">
        <f>[1]Sheet1!F27</f>
        <v>942</v>
      </c>
      <c r="C101" s="66">
        <f>[1]Sheet1!I27</f>
        <v>869</v>
      </c>
      <c r="D101" s="66">
        <f>[1]Sheet1!K27</f>
        <v>7</v>
      </c>
      <c r="E101" s="66">
        <f>[1]Sheet1!L27</f>
        <v>1459</v>
      </c>
      <c r="F101" s="66">
        <f>[1]Sheet1!M27</f>
        <v>17</v>
      </c>
      <c r="G101" s="66">
        <f>[1]Sheet1!N27</f>
        <v>56</v>
      </c>
      <c r="H101" s="66">
        <v>0</v>
      </c>
      <c r="I101" s="66">
        <v>0</v>
      </c>
      <c r="J101" s="66">
        <v>0</v>
      </c>
      <c r="K101" s="66">
        <f>[1]Sheet1!R27</f>
        <v>7</v>
      </c>
      <c r="L101" s="65">
        <f t="shared" si="8"/>
        <v>3357</v>
      </c>
    </row>
    <row r="102" spans="1:12" x14ac:dyDescent="0.25">
      <c r="A102" s="59" t="s">
        <v>98</v>
      </c>
      <c r="B102" s="66">
        <f>[1]Sheet1!F28</f>
        <v>0</v>
      </c>
      <c r="C102" s="66">
        <f>[1]Sheet1!I28</f>
        <v>0</v>
      </c>
      <c r="D102" s="66">
        <f>[1]Sheet1!K28</f>
        <v>1</v>
      </c>
      <c r="E102" s="66">
        <f>[1]Sheet1!L28</f>
        <v>608</v>
      </c>
      <c r="F102" s="66">
        <f>[1]Sheet1!M28</f>
        <v>8</v>
      </c>
      <c r="G102" s="66">
        <f>[1]Sheet1!N28</f>
        <v>0</v>
      </c>
      <c r="H102" s="66">
        <v>0</v>
      </c>
      <c r="I102" s="66">
        <v>0</v>
      </c>
      <c r="J102" s="66">
        <v>0</v>
      </c>
      <c r="K102" s="66">
        <f>[1]Sheet1!R28</f>
        <v>0</v>
      </c>
      <c r="L102" s="65">
        <f t="shared" si="8"/>
        <v>617</v>
      </c>
    </row>
    <row r="103" spans="1:12" x14ac:dyDescent="0.25">
      <c r="A103" s="59" t="s">
        <v>97</v>
      </c>
      <c r="B103" s="66">
        <f>[1]Sheet1!F29</f>
        <v>0</v>
      </c>
      <c r="C103" s="66">
        <f>[1]Sheet1!I29</f>
        <v>0</v>
      </c>
      <c r="D103" s="66">
        <f>[1]Sheet1!K29</f>
        <v>0</v>
      </c>
      <c r="E103" s="66">
        <f>[1]Sheet1!L29</f>
        <v>2299</v>
      </c>
      <c r="F103" s="66">
        <f>[1]Sheet1!M29</f>
        <v>1</v>
      </c>
      <c r="G103" s="66">
        <f>[1]Sheet1!N29</f>
        <v>0</v>
      </c>
      <c r="H103" s="66">
        <v>0</v>
      </c>
      <c r="I103" s="66">
        <v>0</v>
      </c>
      <c r="J103" s="66">
        <v>0</v>
      </c>
      <c r="K103" s="66">
        <f>[1]Sheet1!R29</f>
        <v>0</v>
      </c>
      <c r="L103" s="65">
        <f t="shared" si="8"/>
        <v>2300</v>
      </c>
    </row>
    <row r="104" spans="1:12" x14ac:dyDescent="0.25">
      <c r="A104" s="59" t="s">
        <v>96</v>
      </c>
      <c r="B104" s="66">
        <f>[1]Sheet1!F30</f>
        <v>0</v>
      </c>
      <c r="C104" s="66">
        <f>[1]Sheet1!I30</f>
        <v>0</v>
      </c>
      <c r="D104" s="66">
        <f>[1]Sheet1!K30</f>
        <v>0</v>
      </c>
      <c r="E104" s="66">
        <f>[1]Sheet1!L30</f>
        <v>29</v>
      </c>
      <c r="F104" s="66">
        <f>[1]Sheet1!M30</f>
        <v>0</v>
      </c>
      <c r="G104" s="66">
        <f>[1]Sheet1!N30</f>
        <v>0</v>
      </c>
      <c r="H104" s="66">
        <v>0</v>
      </c>
      <c r="I104" s="66">
        <v>0</v>
      </c>
      <c r="J104" s="66">
        <v>0</v>
      </c>
      <c r="K104" s="66">
        <f>[1]Sheet1!R30</f>
        <v>0</v>
      </c>
      <c r="L104" s="65">
        <f t="shared" si="8"/>
        <v>29</v>
      </c>
    </row>
    <row r="105" spans="1:12" x14ac:dyDescent="0.25">
      <c r="A105" s="59" t="s">
        <v>95</v>
      </c>
      <c r="B105" s="66">
        <f>[1]Sheet1!F31</f>
        <v>0</v>
      </c>
      <c r="C105" s="66">
        <f>[1]Sheet1!I31</f>
        <v>387</v>
      </c>
      <c r="D105" s="66">
        <f>[1]Sheet1!K31</f>
        <v>11</v>
      </c>
      <c r="E105" s="66">
        <f>[1]Sheet1!L31</f>
        <v>649</v>
      </c>
      <c r="F105" s="66">
        <f>[1]Sheet1!M31</f>
        <v>0</v>
      </c>
      <c r="G105" s="66">
        <f>[1]Sheet1!N31</f>
        <v>34</v>
      </c>
      <c r="H105" s="66">
        <v>1</v>
      </c>
      <c r="I105" s="66">
        <v>0</v>
      </c>
      <c r="J105" s="66">
        <v>0</v>
      </c>
      <c r="K105" s="66">
        <f>[1]Sheet1!R31</f>
        <v>0</v>
      </c>
      <c r="L105" s="65">
        <f t="shared" si="8"/>
        <v>1082</v>
      </c>
    </row>
    <row r="106" spans="1:12" x14ac:dyDescent="0.25">
      <c r="A106" s="59" t="s">
        <v>94</v>
      </c>
      <c r="B106" s="66">
        <f>[1]Sheet1!F32</f>
        <v>931</v>
      </c>
      <c r="C106" s="66">
        <f>[1]Sheet1!I32</f>
        <v>887</v>
      </c>
      <c r="D106" s="66">
        <f>[1]Sheet1!K32</f>
        <v>1</v>
      </c>
      <c r="E106" s="66">
        <f>[1]Sheet1!L32</f>
        <v>2463</v>
      </c>
      <c r="F106" s="66">
        <f>[1]Sheet1!M32</f>
        <v>9</v>
      </c>
      <c r="G106" s="66">
        <f>[1]Sheet1!N32</f>
        <v>57</v>
      </c>
      <c r="H106" s="66">
        <v>0</v>
      </c>
      <c r="I106" s="66">
        <v>0</v>
      </c>
      <c r="J106" s="66">
        <v>0</v>
      </c>
      <c r="K106" s="66">
        <f>[1]Sheet1!R32</f>
        <v>4</v>
      </c>
      <c r="L106" s="65">
        <f t="shared" si="8"/>
        <v>4352</v>
      </c>
    </row>
    <row r="107" spans="1:12" x14ac:dyDescent="0.25">
      <c r="A107" s="59" t="s">
        <v>93</v>
      </c>
      <c r="B107" s="66">
        <f>[1]Sheet1!F33</f>
        <v>0</v>
      </c>
      <c r="C107" s="66">
        <f>[1]Sheet1!I33</f>
        <v>0</v>
      </c>
      <c r="D107" s="66">
        <f>[1]Sheet1!K33</f>
        <v>0</v>
      </c>
      <c r="E107" s="66">
        <f>[1]Sheet1!L33</f>
        <v>5047</v>
      </c>
      <c r="F107" s="66">
        <f>[1]Sheet1!M33</f>
        <v>0</v>
      </c>
      <c r="G107" s="66">
        <f>[1]Sheet1!N33</f>
        <v>0</v>
      </c>
      <c r="H107" s="66">
        <v>0</v>
      </c>
      <c r="I107" s="66">
        <v>0</v>
      </c>
      <c r="J107" s="66">
        <v>0</v>
      </c>
      <c r="K107" s="66">
        <f>[1]Sheet1!R33</f>
        <v>0</v>
      </c>
      <c r="L107" s="65">
        <f t="shared" si="8"/>
        <v>5047</v>
      </c>
    </row>
    <row r="108" spans="1:12" x14ac:dyDescent="0.25">
      <c r="A108" s="59" t="s">
        <v>92</v>
      </c>
      <c r="B108" s="66">
        <f>[1]Sheet1!F34</f>
        <v>0</v>
      </c>
      <c r="C108" s="66">
        <f>[1]Sheet1!I34</f>
        <v>0</v>
      </c>
      <c r="D108" s="66">
        <f>[1]Sheet1!K34</f>
        <v>0</v>
      </c>
      <c r="E108" s="66">
        <f>[1]Sheet1!L34</f>
        <v>1900</v>
      </c>
      <c r="F108" s="66">
        <f>[1]Sheet1!M34</f>
        <v>2</v>
      </c>
      <c r="G108" s="66">
        <f>[1]Sheet1!N34</f>
        <v>0</v>
      </c>
      <c r="H108" s="66">
        <v>0</v>
      </c>
      <c r="I108" s="66">
        <v>0</v>
      </c>
      <c r="J108" s="66">
        <v>0</v>
      </c>
      <c r="K108" s="66">
        <f>[1]Sheet1!R34</f>
        <v>0</v>
      </c>
      <c r="L108" s="65">
        <f t="shared" si="8"/>
        <v>1902</v>
      </c>
    </row>
    <row r="109" spans="1:12" x14ac:dyDescent="0.25">
      <c r="A109" s="59" t="s">
        <v>91</v>
      </c>
      <c r="B109" s="66">
        <f>[1]Sheet1!F35</f>
        <v>1150</v>
      </c>
      <c r="C109" s="66">
        <f>[1]Sheet1!I35</f>
        <v>988</v>
      </c>
      <c r="D109" s="66">
        <f>[1]Sheet1!K35</f>
        <v>2</v>
      </c>
      <c r="E109" s="66">
        <f>[1]Sheet1!L35</f>
        <v>3172</v>
      </c>
      <c r="F109" s="66">
        <f>[1]Sheet1!M35</f>
        <v>23</v>
      </c>
      <c r="G109" s="66">
        <f>[1]Sheet1!N35</f>
        <v>161</v>
      </c>
      <c r="H109" s="66">
        <v>0</v>
      </c>
      <c r="I109" s="66">
        <v>0</v>
      </c>
      <c r="J109" s="66">
        <v>0</v>
      </c>
      <c r="K109" s="66">
        <f>[1]Sheet1!R35</f>
        <v>10</v>
      </c>
      <c r="L109" s="65">
        <f t="shared" si="8"/>
        <v>5506</v>
      </c>
    </row>
    <row r="110" spans="1:12" x14ac:dyDescent="0.25">
      <c r="A110" s="60" t="s">
        <v>90</v>
      </c>
      <c r="B110" s="66">
        <f>[1]Sheet1!F36</f>
        <v>439</v>
      </c>
      <c r="C110" s="66">
        <f>[1]Sheet1!I36</f>
        <v>412</v>
      </c>
      <c r="D110" s="66">
        <f>[1]Sheet1!K36</f>
        <v>1</v>
      </c>
      <c r="E110" s="66">
        <f>[1]Sheet1!L36</f>
        <v>1024</v>
      </c>
      <c r="F110" s="66">
        <f>[1]Sheet1!M36</f>
        <v>6</v>
      </c>
      <c r="G110" s="66">
        <f>[1]Sheet1!N36</f>
        <v>38</v>
      </c>
      <c r="H110" s="66">
        <v>0</v>
      </c>
      <c r="I110" s="66">
        <v>0</v>
      </c>
      <c r="J110" s="66">
        <v>0</v>
      </c>
      <c r="K110" s="66">
        <f>[1]Sheet1!R36</f>
        <v>5</v>
      </c>
      <c r="L110" s="65">
        <f t="shared" si="8"/>
        <v>1925</v>
      </c>
    </row>
    <row r="111" spans="1:12" x14ac:dyDescent="0.25">
      <c r="A111" s="59" t="s">
        <v>89</v>
      </c>
      <c r="B111" s="66">
        <f>[1]Sheet1!F37</f>
        <v>3551</v>
      </c>
      <c r="C111" s="66">
        <f>[1]Sheet1!I37</f>
        <v>3013</v>
      </c>
      <c r="D111" s="66">
        <f>[1]Sheet1!K37</f>
        <v>14</v>
      </c>
      <c r="E111" s="66">
        <f>[1]Sheet1!L37</f>
        <v>10300</v>
      </c>
      <c r="F111" s="66">
        <f>[1]Sheet1!M37</f>
        <v>24</v>
      </c>
      <c r="G111" s="66">
        <f>[1]Sheet1!N37</f>
        <v>412</v>
      </c>
      <c r="H111" s="66">
        <v>0</v>
      </c>
      <c r="I111" s="66">
        <v>0</v>
      </c>
      <c r="J111" s="66">
        <v>0</v>
      </c>
      <c r="K111" s="66">
        <f>[1]Sheet1!R37</f>
        <v>30</v>
      </c>
      <c r="L111" s="65">
        <f t="shared" si="8"/>
        <v>17344</v>
      </c>
    </row>
    <row r="112" spans="1:12" x14ac:dyDescent="0.25">
      <c r="A112" s="59" t="s">
        <v>88</v>
      </c>
      <c r="B112" s="66">
        <f>[1]Sheet1!F38</f>
        <v>0</v>
      </c>
      <c r="C112" s="66">
        <f>[1]Sheet1!I38</f>
        <v>70</v>
      </c>
      <c r="D112" s="66">
        <f>[1]Sheet1!K38</f>
        <v>2</v>
      </c>
      <c r="E112" s="66">
        <f>[1]Sheet1!L38</f>
        <v>153</v>
      </c>
      <c r="F112" s="66">
        <f>[1]Sheet1!M38</f>
        <v>0</v>
      </c>
      <c r="G112" s="66">
        <f>[1]Sheet1!N38</f>
        <v>12</v>
      </c>
      <c r="H112" s="66">
        <v>0</v>
      </c>
      <c r="I112" s="66">
        <v>0</v>
      </c>
      <c r="J112" s="66">
        <v>0</v>
      </c>
      <c r="K112" s="66">
        <f>[1]Sheet1!R38</f>
        <v>0</v>
      </c>
      <c r="L112" s="65">
        <f t="shared" si="8"/>
        <v>237</v>
      </c>
    </row>
    <row r="113" spans="1:12" ht="15.75" thickBot="1" x14ac:dyDescent="0.3">
      <c r="A113" s="59" t="s">
        <v>87</v>
      </c>
      <c r="B113" s="67">
        <f>[1]Sheet1!F39</f>
        <v>10803</v>
      </c>
      <c r="C113" s="67">
        <f>[1]Sheet1!I39</f>
        <v>9194</v>
      </c>
      <c r="D113" s="67">
        <f>[1]Sheet1!K39</f>
        <v>51</v>
      </c>
      <c r="E113" s="67">
        <f>[1]Sheet1!L39</f>
        <v>7692</v>
      </c>
      <c r="F113" s="67">
        <f>[1]Sheet1!M39</f>
        <v>107</v>
      </c>
      <c r="G113" s="67">
        <f>[1]Sheet1!N39</f>
        <v>1372</v>
      </c>
      <c r="H113" s="67">
        <v>297</v>
      </c>
      <c r="I113" s="67">
        <v>40</v>
      </c>
      <c r="J113" s="67">
        <v>516</v>
      </c>
      <c r="K113" s="67">
        <f>[1]Sheet1!R39</f>
        <v>193</v>
      </c>
      <c r="L113" s="65">
        <f t="shared" si="8"/>
        <v>30265</v>
      </c>
    </row>
    <row r="114" spans="1:12" ht="15.75" thickBot="1" x14ac:dyDescent="0.3">
      <c r="A114" s="59" t="s">
        <v>86</v>
      </c>
      <c r="B114" s="61">
        <f t="shared" ref="B114:L114" si="9">SUM(B83:B113)</f>
        <v>29646</v>
      </c>
      <c r="C114" s="62">
        <f t="shared" si="9"/>
        <v>27141</v>
      </c>
      <c r="D114" s="62">
        <f t="shared" si="9"/>
        <v>260</v>
      </c>
      <c r="E114" s="62">
        <f t="shared" si="9"/>
        <v>84612</v>
      </c>
      <c r="F114" s="62">
        <f t="shared" si="9"/>
        <v>325</v>
      </c>
      <c r="G114" s="62">
        <f t="shared" si="9"/>
        <v>3222</v>
      </c>
      <c r="H114" s="62">
        <f t="shared" si="9"/>
        <v>298</v>
      </c>
      <c r="I114" s="62">
        <f t="shared" si="9"/>
        <v>40</v>
      </c>
      <c r="J114" s="62">
        <f t="shared" si="9"/>
        <v>516</v>
      </c>
      <c r="K114" s="62">
        <f t="shared" si="9"/>
        <v>358</v>
      </c>
      <c r="L114" s="63">
        <f t="shared" si="9"/>
        <v>146418</v>
      </c>
    </row>
  </sheetData>
  <mergeCells count="12">
    <mergeCell ref="N3:Q3"/>
    <mergeCell ref="A2:Q2"/>
    <mergeCell ref="A80:A82"/>
    <mergeCell ref="B80:K81"/>
    <mergeCell ref="L80:L82"/>
    <mergeCell ref="B39:K40"/>
    <mergeCell ref="A39:A41"/>
    <mergeCell ref="L39:L41"/>
    <mergeCell ref="A3:A4"/>
    <mergeCell ref="B3:E3"/>
    <mergeCell ref="F3:I3"/>
    <mergeCell ref="J3:M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274"/>
  <sheetViews>
    <sheetView showGridLines="0" view="pageBreakPreview" zoomScale="55" zoomScaleNormal="50" zoomScaleSheetLayoutView="55" workbookViewId="0">
      <selection activeCell="B7" sqref="B7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1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 x14ac:dyDescent="0.25">
      <c r="B8" s="134" t="s">
        <v>41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6"/>
    </row>
    <row r="9" spans="2:21" ht="15.75" x14ac:dyDescent="0.25">
      <c r="B9" s="132" t="s">
        <v>0</v>
      </c>
      <c r="C9" s="137" t="s">
        <v>1</v>
      </c>
      <c r="D9" s="137"/>
      <c r="E9" s="137"/>
      <c r="F9" s="137"/>
      <c r="G9" s="137" t="s">
        <v>2</v>
      </c>
      <c r="H9" s="137"/>
      <c r="I9" s="137"/>
      <c r="J9" s="137"/>
      <c r="K9" s="137" t="s">
        <v>3</v>
      </c>
      <c r="L9" s="137"/>
      <c r="M9" s="137"/>
      <c r="N9" s="137"/>
      <c r="O9" s="137" t="s">
        <v>4</v>
      </c>
      <c r="P9" s="137"/>
      <c r="Q9" s="137"/>
      <c r="R9" s="137"/>
      <c r="S9" s="137"/>
      <c r="T9" s="138" t="s">
        <v>5</v>
      </c>
    </row>
    <row r="10" spans="2:21" ht="16.5" thickBot="1" x14ac:dyDescent="0.3">
      <c r="B10" s="133"/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3" t="s">
        <v>17</v>
      </c>
      <c r="O10" s="23" t="s">
        <v>18</v>
      </c>
      <c r="P10" s="23" t="s">
        <v>18</v>
      </c>
      <c r="Q10" s="23" t="s">
        <v>19</v>
      </c>
      <c r="R10" s="23" t="s">
        <v>20</v>
      </c>
      <c r="S10" s="23" t="s">
        <v>21</v>
      </c>
      <c r="T10" s="139"/>
    </row>
    <row r="11" spans="2:21" s="20" customFormat="1" ht="15.75" x14ac:dyDescent="0.25">
      <c r="B11" s="15" t="s">
        <v>42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11"/>
      <c r="L11" s="11"/>
      <c r="M11" s="11"/>
      <c r="N11" s="10"/>
      <c r="O11" s="11"/>
      <c r="P11" s="11"/>
      <c r="Q11" s="11"/>
      <c r="R11" s="11"/>
      <c r="S11" s="10"/>
      <c r="T11" s="10">
        <f>S11+N11+J11+F11</f>
        <v>319</v>
      </c>
      <c r="U11" s="101"/>
    </row>
    <row r="12" spans="2:21" s="20" customFormat="1" ht="15.75" x14ac:dyDescent="0.25">
      <c r="B12" s="4" t="s">
        <v>43</v>
      </c>
      <c r="C12" s="9">
        <v>5249</v>
      </c>
      <c r="D12" s="9">
        <v>5735</v>
      </c>
      <c r="E12" s="9">
        <v>5696</v>
      </c>
      <c r="F12" s="18">
        <v>16680</v>
      </c>
      <c r="G12" s="9">
        <v>5353</v>
      </c>
      <c r="H12" s="9">
        <v>8583</v>
      </c>
      <c r="I12" s="9">
        <v>14030</v>
      </c>
      <c r="J12" s="10">
        <f t="shared" ref="J12:J15" si="0">G12+H12+I12</f>
        <v>27966</v>
      </c>
      <c r="K12" s="9"/>
      <c r="L12" s="9"/>
      <c r="M12" s="9"/>
      <c r="N12" s="10"/>
      <c r="O12" s="9"/>
      <c r="P12" s="11"/>
      <c r="Q12" s="11"/>
      <c r="R12" s="11"/>
      <c r="S12" s="10"/>
      <c r="T12" s="18">
        <f>S12+N12+J12+F12</f>
        <v>44646</v>
      </c>
      <c r="U12" s="101"/>
    </row>
    <row r="13" spans="2:21" s="20" customFormat="1" ht="15.75" x14ac:dyDescent="0.25">
      <c r="B13" s="4" t="s">
        <v>44</v>
      </c>
      <c r="C13" s="9">
        <v>0</v>
      </c>
      <c r="D13" s="9">
        <v>2</v>
      </c>
      <c r="E13" s="9">
        <v>1</v>
      </c>
      <c r="F13" s="18">
        <v>3</v>
      </c>
      <c r="G13" s="9">
        <v>1</v>
      </c>
      <c r="H13" s="9">
        <v>3</v>
      </c>
      <c r="I13" s="9">
        <v>2</v>
      </c>
      <c r="J13" s="10">
        <f t="shared" si="0"/>
        <v>6</v>
      </c>
      <c r="K13" s="9"/>
      <c r="L13" s="9"/>
      <c r="M13" s="9"/>
      <c r="N13" s="10"/>
      <c r="O13" s="9"/>
      <c r="P13" s="11"/>
      <c r="Q13" s="11"/>
      <c r="R13" s="11"/>
      <c r="S13" s="10"/>
      <c r="T13" s="18">
        <f>S13+N13+J13+F13</f>
        <v>9</v>
      </c>
      <c r="U13" s="101"/>
    </row>
    <row r="14" spans="2:21" ht="15.75" x14ac:dyDescent="0.25">
      <c r="B14" s="4" t="s">
        <v>45</v>
      </c>
      <c r="C14" s="9">
        <v>48</v>
      </c>
      <c r="D14" s="9">
        <v>14</v>
      </c>
      <c r="E14" s="9">
        <v>10</v>
      </c>
      <c r="F14" s="18">
        <v>72</v>
      </c>
      <c r="G14" s="9">
        <v>37</v>
      </c>
      <c r="H14" s="9">
        <v>6</v>
      </c>
      <c r="I14" s="9">
        <v>9</v>
      </c>
      <c r="J14" s="10">
        <f t="shared" si="0"/>
        <v>52</v>
      </c>
      <c r="K14" s="9"/>
      <c r="L14" s="9"/>
      <c r="M14" s="9"/>
      <c r="N14" s="10"/>
      <c r="O14" s="9"/>
      <c r="P14" s="11"/>
      <c r="Q14" s="11"/>
      <c r="R14" s="11"/>
      <c r="S14" s="11"/>
      <c r="T14" s="18">
        <f>S14+N14+J14+F14</f>
        <v>124</v>
      </c>
      <c r="U14" s="102"/>
    </row>
    <row r="15" spans="2:21" ht="15.75" x14ac:dyDescent="0.25">
      <c r="B15" s="4" t="s">
        <v>46</v>
      </c>
      <c r="C15" s="9">
        <v>6028</v>
      </c>
      <c r="D15" s="9">
        <v>0</v>
      </c>
      <c r="E15" s="9">
        <v>1021</v>
      </c>
      <c r="F15" s="18">
        <v>7049</v>
      </c>
      <c r="G15" s="9">
        <v>18826</v>
      </c>
      <c r="H15" s="9">
        <v>0</v>
      </c>
      <c r="I15" s="9">
        <v>0</v>
      </c>
      <c r="J15" s="10">
        <f t="shared" si="0"/>
        <v>18826</v>
      </c>
      <c r="K15" s="9"/>
      <c r="L15" s="9"/>
      <c r="M15" s="9"/>
      <c r="N15" s="10"/>
      <c r="O15" s="9"/>
      <c r="P15" s="11"/>
      <c r="Q15" s="11"/>
      <c r="R15" s="11"/>
      <c r="S15" s="10"/>
      <c r="T15" s="18">
        <f>S15+N15+J15+F15</f>
        <v>25875</v>
      </c>
      <c r="U15" s="102"/>
    </row>
    <row r="16" spans="2:21" ht="15.75" x14ac:dyDescent="0.25">
      <c r="B16" s="24" t="s">
        <v>5</v>
      </c>
      <c r="C16" s="18">
        <f t="shared" ref="C16:T16" si="1">SUM(C11:C15)</f>
        <v>11325</v>
      </c>
      <c r="D16" s="18">
        <f t="shared" si="1"/>
        <v>5763</v>
      </c>
      <c r="E16" s="18">
        <f t="shared" si="1"/>
        <v>6811</v>
      </c>
      <c r="F16" s="18">
        <f t="shared" si="1"/>
        <v>23899</v>
      </c>
      <c r="G16" s="18">
        <f t="shared" si="1"/>
        <v>24350</v>
      </c>
      <c r="H16" s="18">
        <f t="shared" si="1"/>
        <v>8608</v>
      </c>
      <c r="I16" s="18">
        <f t="shared" si="1"/>
        <v>14116</v>
      </c>
      <c r="J16" s="18">
        <f t="shared" si="1"/>
        <v>47074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>SUM(P11:P15)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70973</v>
      </c>
    </row>
    <row r="17" spans="2:20" ht="15.75" x14ac:dyDescent="0.25"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2:20" ht="15.75" x14ac:dyDescent="0.25"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2:20" ht="15.75" x14ac:dyDescent="0.25"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2:20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2:20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2:20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2:20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2:20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2:20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2:20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2:20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2:20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2:20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zoomScale="55" zoomScaleNormal="30" zoomScaleSheetLayoutView="55" workbookViewId="0">
      <selection activeCell="B5" sqref="B5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34" t="s">
        <v>47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6"/>
    </row>
    <row r="7" spans="2:19" ht="15.75" x14ac:dyDescent="0.25">
      <c r="B7" s="132" t="s">
        <v>79</v>
      </c>
      <c r="C7" s="137" t="s">
        <v>1</v>
      </c>
      <c r="D7" s="137"/>
      <c r="E7" s="137"/>
      <c r="F7" s="137"/>
      <c r="G7" s="137" t="s">
        <v>2</v>
      </c>
      <c r="H7" s="137"/>
      <c r="I7" s="137"/>
      <c r="J7" s="137"/>
      <c r="K7" s="137" t="s">
        <v>3</v>
      </c>
      <c r="L7" s="137"/>
      <c r="M7" s="137"/>
      <c r="N7" s="137"/>
      <c r="O7" s="137" t="s">
        <v>4</v>
      </c>
      <c r="P7" s="137"/>
      <c r="Q7" s="137"/>
      <c r="R7" s="137"/>
      <c r="S7" s="138" t="s">
        <v>5</v>
      </c>
    </row>
    <row r="8" spans="2:19" ht="16.5" thickBot="1" x14ac:dyDescent="0.3">
      <c r="B8" s="133"/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23" t="s">
        <v>21</v>
      </c>
      <c r="S8" s="139"/>
    </row>
    <row r="9" spans="2:19" ht="15.75" x14ac:dyDescent="0.25">
      <c r="B9" s="15" t="s">
        <v>48</v>
      </c>
      <c r="C9" s="43">
        <v>43</v>
      </c>
      <c r="D9" s="43">
        <v>60</v>
      </c>
      <c r="E9" s="43">
        <v>62</v>
      </c>
      <c r="F9" s="10">
        <f t="shared" ref="F9:F11" si="0"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/>
      <c r="L9" s="11"/>
      <c r="M9" s="11"/>
      <c r="N9" s="10"/>
      <c r="O9" s="35"/>
      <c r="P9" s="36"/>
      <c r="Q9" s="36"/>
      <c r="R9" s="10"/>
      <c r="S9" s="25">
        <f t="shared" ref="S9:S12" si="1">SUM(R9,N9,J9,F9)</f>
        <v>283</v>
      </c>
    </row>
    <row r="10" spans="2:19" ht="15.75" x14ac:dyDescent="0.25">
      <c r="B10" s="15" t="s">
        <v>49</v>
      </c>
      <c r="C10" s="44">
        <v>28</v>
      </c>
      <c r="D10" s="44">
        <v>51</v>
      </c>
      <c r="E10" s="44">
        <v>54</v>
      </c>
      <c r="F10" s="10">
        <f t="shared" si="0"/>
        <v>133</v>
      </c>
      <c r="G10" s="11">
        <v>10</v>
      </c>
      <c r="H10" s="11">
        <v>25</v>
      </c>
      <c r="I10" s="11">
        <v>19</v>
      </c>
      <c r="J10" s="10">
        <f t="shared" ref="J10:J12" si="2">G10+H10+I10</f>
        <v>54</v>
      </c>
      <c r="K10" s="11"/>
      <c r="L10" s="11"/>
      <c r="M10" s="11"/>
      <c r="N10" s="10"/>
      <c r="O10" s="35"/>
      <c r="P10" s="36"/>
      <c r="Q10" s="36"/>
      <c r="R10" s="10"/>
      <c r="S10" s="10">
        <f t="shared" si="1"/>
        <v>187</v>
      </c>
    </row>
    <row r="11" spans="2:19" ht="15.75" x14ac:dyDescent="0.25">
      <c r="B11" s="4" t="s">
        <v>50</v>
      </c>
      <c r="C11" s="44">
        <v>0</v>
      </c>
      <c r="D11" s="44">
        <v>8</v>
      </c>
      <c r="E11" s="44">
        <v>6</v>
      </c>
      <c r="F11" s="18">
        <f t="shared" si="0"/>
        <v>14</v>
      </c>
      <c r="G11" s="9">
        <v>13</v>
      </c>
      <c r="H11" s="9">
        <v>42</v>
      </c>
      <c r="I11" s="9">
        <v>0</v>
      </c>
      <c r="J11" s="10">
        <f t="shared" si="2"/>
        <v>55</v>
      </c>
      <c r="K11" s="9"/>
      <c r="L11" s="9"/>
      <c r="M11" s="9"/>
      <c r="N11" s="10"/>
      <c r="O11" s="35"/>
      <c r="P11" s="36"/>
      <c r="Q11" s="36"/>
      <c r="R11" s="10"/>
      <c r="S11" s="18">
        <f t="shared" si="1"/>
        <v>69</v>
      </c>
    </row>
    <row r="12" spans="2:19" ht="15.75" x14ac:dyDescent="0.25">
      <c r="B12" s="4" t="s">
        <v>51</v>
      </c>
      <c r="C12" s="44">
        <v>0</v>
      </c>
      <c r="D12" s="44">
        <v>0</v>
      </c>
      <c r="E12" s="44">
        <v>0</v>
      </c>
      <c r="F12" s="18">
        <f>E12+D12+C12</f>
        <v>0</v>
      </c>
      <c r="G12" s="9">
        <v>0</v>
      </c>
      <c r="H12" s="9">
        <v>0</v>
      </c>
      <c r="I12" s="9">
        <v>0</v>
      </c>
      <c r="J12" s="10">
        <f t="shared" si="2"/>
        <v>0</v>
      </c>
      <c r="K12" s="9"/>
      <c r="L12" s="9"/>
      <c r="M12" s="9"/>
      <c r="N12" s="10"/>
      <c r="O12" s="35"/>
      <c r="P12" s="36"/>
      <c r="Q12" s="36"/>
      <c r="R12" s="10"/>
      <c r="S12" s="18">
        <f t="shared" si="1"/>
        <v>0</v>
      </c>
    </row>
    <row r="13" spans="2:19" ht="15.75" x14ac:dyDescent="0.25">
      <c r="B13" s="24" t="s">
        <v>5</v>
      </c>
      <c r="C13" s="17">
        <f t="shared" ref="C13:R13" si="3">SUM(C9:C12)</f>
        <v>71</v>
      </c>
      <c r="D13" s="17">
        <f t="shared" si="3"/>
        <v>119</v>
      </c>
      <c r="E13" s="17">
        <f t="shared" si="3"/>
        <v>122</v>
      </c>
      <c r="F13" s="18">
        <f t="shared" si="3"/>
        <v>312</v>
      </c>
      <c r="G13" s="40">
        <f t="shared" si="3"/>
        <v>46</v>
      </c>
      <c r="H13" s="40">
        <f t="shared" si="3"/>
        <v>137</v>
      </c>
      <c r="I13" s="40">
        <f t="shared" si="3"/>
        <v>44</v>
      </c>
      <c r="J13" s="18">
        <f t="shared" si="3"/>
        <v>227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18">
        <f t="shared" si="3"/>
        <v>0</v>
      </c>
      <c r="R13" s="18">
        <f t="shared" si="3"/>
        <v>0</v>
      </c>
      <c r="S13" s="18">
        <f>SUM(S9:S12)</f>
        <v>539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55" zoomScaleNormal="30" zoomScaleSheetLayoutView="55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4">
        <v>0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6"/>
    </row>
    <row r="6" spans="2:19" ht="15.75" x14ac:dyDescent="0.25">
      <c r="B6" s="132" t="s">
        <v>79</v>
      </c>
      <c r="C6" s="137" t="s">
        <v>1</v>
      </c>
      <c r="D6" s="137"/>
      <c r="E6" s="137"/>
      <c r="F6" s="137"/>
      <c r="G6" s="137" t="s">
        <v>2</v>
      </c>
      <c r="H6" s="137"/>
      <c r="I6" s="137"/>
      <c r="J6" s="137"/>
      <c r="K6" s="137" t="s">
        <v>3</v>
      </c>
      <c r="L6" s="137"/>
      <c r="M6" s="137"/>
      <c r="N6" s="137"/>
      <c r="O6" s="137" t="s">
        <v>4</v>
      </c>
      <c r="P6" s="137"/>
      <c r="Q6" s="137"/>
      <c r="R6" s="137"/>
      <c r="S6" s="138" t="s">
        <v>5</v>
      </c>
    </row>
    <row r="7" spans="2:19" ht="16.5" thickBot="1" x14ac:dyDescent="0.3">
      <c r="B7" s="133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39"/>
    </row>
    <row r="8" spans="2:19" ht="15.75" x14ac:dyDescent="0.25">
      <c r="B8" s="15" t="s">
        <v>52</v>
      </c>
      <c r="C8" s="49"/>
      <c r="D8" s="49"/>
      <c r="E8" s="49"/>
      <c r="F8" s="14">
        <f>C8+D8+E8</f>
        <v>0</v>
      </c>
      <c r="G8" s="26"/>
      <c r="H8" s="26"/>
      <c r="I8" s="26"/>
      <c r="J8" s="27"/>
      <c r="K8" s="13"/>
      <c r="L8" s="13"/>
      <c r="M8" s="13"/>
      <c r="N8" s="14"/>
      <c r="O8" s="13"/>
      <c r="P8" s="13"/>
      <c r="Q8" s="19"/>
      <c r="R8" s="13"/>
      <c r="S8" s="14">
        <f>R8+N8+J8+F8</f>
        <v>0</v>
      </c>
    </row>
    <row r="9" spans="2:19" ht="15.75" x14ac:dyDescent="0.25">
      <c r="B9" s="4" t="s">
        <v>53</v>
      </c>
      <c r="C9" s="50"/>
      <c r="D9" s="50"/>
      <c r="E9" s="50"/>
      <c r="F9" s="14">
        <f t="shared" ref="F9:F28" si="0">C9+D9+E9</f>
        <v>0</v>
      </c>
      <c r="G9" s="28"/>
      <c r="H9" s="28"/>
      <c r="I9" s="28"/>
      <c r="J9" s="27"/>
      <c r="K9" s="13"/>
      <c r="L9" s="13"/>
      <c r="M9" s="13"/>
      <c r="N9" s="14"/>
      <c r="O9" s="13"/>
      <c r="P9" s="13"/>
      <c r="Q9" s="12"/>
      <c r="R9" s="13"/>
      <c r="S9" s="21">
        <f>R9+N9+J9+F9</f>
        <v>0</v>
      </c>
    </row>
    <row r="10" spans="2:19" ht="15.75" x14ac:dyDescent="0.25">
      <c r="B10" s="4" t="s">
        <v>54</v>
      </c>
      <c r="C10" s="50"/>
      <c r="D10" s="50"/>
      <c r="E10" s="50"/>
      <c r="F10" s="14">
        <f t="shared" si="0"/>
        <v>0</v>
      </c>
      <c r="G10" s="28"/>
      <c r="H10" s="28"/>
      <c r="I10" s="28"/>
      <c r="J10" s="27"/>
      <c r="K10" s="13"/>
      <c r="L10" s="13"/>
      <c r="M10" s="13"/>
      <c r="N10" s="14"/>
      <c r="O10" s="13"/>
      <c r="P10" s="13"/>
      <c r="Q10" s="12"/>
      <c r="R10" s="13"/>
      <c r="S10" s="21">
        <f>R10+N10+J10+F10</f>
        <v>0</v>
      </c>
    </row>
    <row r="11" spans="2:19" ht="15.75" x14ac:dyDescent="0.25">
      <c r="B11" s="4" t="s">
        <v>55</v>
      </c>
      <c r="C11" s="50"/>
      <c r="D11" s="50"/>
      <c r="E11" s="50"/>
      <c r="F11" s="14">
        <f t="shared" si="0"/>
        <v>0</v>
      </c>
      <c r="G11" s="28"/>
      <c r="H11" s="28"/>
      <c r="I11" s="28"/>
      <c r="J11" s="27"/>
      <c r="K11" s="13"/>
      <c r="L11" s="13"/>
      <c r="M11" s="13"/>
      <c r="N11" s="14"/>
      <c r="O11" s="13"/>
      <c r="P11" s="13"/>
      <c r="Q11" s="12"/>
      <c r="R11" s="13"/>
      <c r="S11" s="21">
        <f t="shared" ref="S11:S28" si="1">R11+N11+J11+F11</f>
        <v>0</v>
      </c>
    </row>
    <row r="12" spans="2:19" ht="15.75" x14ac:dyDescent="0.25">
      <c r="B12" s="6" t="s">
        <v>78</v>
      </c>
      <c r="C12" s="50">
        <v>4</v>
      </c>
      <c r="D12" s="50"/>
      <c r="E12" s="50"/>
      <c r="F12" s="14">
        <f t="shared" si="0"/>
        <v>4</v>
      </c>
      <c r="G12" s="28"/>
      <c r="H12" s="28"/>
      <c r="I12" s="28"/>
      <c r="J12" s="27"/>
      <c r="K12" s="13"/>
      <c r="L12" s="13"/>
      <c r="M12" s="13"/>
      <c r="N12" s="14"/>
      <c r="O12" s="13"/>
      <c r="P12" s="13"/>
      <c r="Q12" s="12"/>
      <c r="R12" s="13"/>
      <c r="S12" s="21">
        <f t="shared" si="1"/>
        <v>4</v>
      </c>
    </row>
    <row r="13" spans="2:19" ht="15.75" x14ac:dyDescent="0.25">
      <c r="B13" s="4" t="s">
        <v>56</v>
      </c>
      <c r="C13" s="50"/>
      <c r="D13" s="50">
        <v>1</v>
      </c>
      <c r="E13" s="50"/>
      <c r="F13" s="14">
        <f t="shared" si="0"/>
        <v>1</v>
      </c>
      <c r="G13" s="28"/>
      <c r="H13" s="28"/>
      <c r="I13" s="28"/>
      <c r="J13" s="27"/>
      <c r="K13" s="13"/>
      <c r="L13" s="13"/>
      <c r="M13" s="13"/>
      <c r="N13" s="14"/>
      <c r="O13" s="13"/>
      <c r="P13" s="13"/>
      <c r="Q13" s="12"/>
      <c r="R13" s="13"/>
      <c r="S13" s="21">
        <f t="shared" si="1"/>
        <v>1</v>
      </c>
    </row>
    <row r="14" spans="2:19" ht="15.75" x14ac:dyDescent="0.25">
      <c r="B14" s="4" t="s">
        <v>57</v>
      </c>
      <c r="C14" s="50">
        <v>1</v>
      </c>
      <c r="D14" s="50"/>
      <c r="E14" s="50"/>
      <c r="F14" s="14">
        <f t="shared" si="0"/>
        <v>1</v>
      </c>
      <c r="G14" s="28"/>
      <c r="H14" s="28"/>
      <c r="I14" s="28"/>
      <c r="J14" s="27"/>
      <c r="K14" s="13"/>
      <c r="L14" s="13"/>
      <c r="M14" s="13"/>
      <c r="N14" s="14"/>
      <c r="O14" s="13"/>
      <c r="P14" s="13"/>
      <c r="Q14" s="12"/>
      <c r="R14" s="13"/>
      <c r="S14" s="21">
        <f t="shared" si="1"/>
        <v>1</v>
      </c>
    </row>
    <row r="15" spans="2:19" ht="15.75" x14ac:dyDescent="0.25">
      <c r="B15" s="4" t="s">
        <v>58</v>
      </c>
      <c r="C15" s="50"/>
      <c r="D15" s="50"/>
      <c r="E15" s="50"/>
      <c r="F15" s="14">
        <f t="shared" si="0"/>
        <v>0</v>
      </c>
      <c r="G15" s="28"/>
      <c r="H15" s="28"/>
      <c r="I15" s="28"/>
      <c r="J15" s="27"/>
      <c r="K15" s="13"/>
      <c r="L15" s="13"/>
      <c r="M15" s="13"/>
      <c r="N15" s="14"/>
      <c r="O15" s="13"/>
      <c r="P15" s="13"/>
      <c r="Q15" s="12"/>
      <c r="R15" s="13"/>
      <c r="S15" s="21">
        <f t="shared" si="1"/>
        <v>0</v>
      </c>
    </row>
    <row r="16" spans="2:19" ht="15.75" x14ac:dyDescent="0.25">
      <c r="B16" s="4" t="s">
        <v>59</v>
      </c>
      <c r="C16" s="50"/>
      <c r="D16" s="50"/>
      <c r="E16" s="50">
        <v>1</v>
      </c>
      <c r="F16" s="14">
        <f t="shared" si="0"/>
        <v>1</v>
      </c>
      <c r="G16" s="28"/>
      <c r="H16" s="28"/>
      <c r="I16" s="28"/>
      <c r="J16" s="27"/>
      <c r="K16" s="13"/>
      <c r="L16" s="13"/>
      <c r="M16" s="13"/>
      <c r="N16" s="14"/>
      <c r="O16" s="13"/>
      <c r="P16" s="13"/>
      <c r="Q16" s="12"/>
      <c r="R16" s="13"/>
      <c r="S16" s="21">
        <f t="shared" si="1"/>
        <v>1</v>
      </c>
    </row>
    <row r="17" spans="2:19" ht="15.75" x14ac:dyDescent="0.25">
      <c r="B17" s="4" t="s">
        <v>60</v>
      </c>
      <c r="C17" s="50"/>
      <c r="D17" s="50"/>
      <c r="E17" s="50"/>
      <c r="F17" s="14">
        <f t="shared" si="0"/>
        <v>0</v>
      </c>
      <c r="G17" s="28"/>
      <c r="H17" s="28"/>
      <c r="I17" s="28"/>
      <c r="J17" s="27"/>
      <c r="K17" s="13"/>
      <c r="L17" s="13"/>
      <c r="M17" s="13"/>
      <c r="N17" s="14"/>
      <c r="O17" s="13"/>
      <c r="P17" s="13"/>
      <c r="Q17" s="12"/>
      <c r="R17" s="13"/>
      <c r="S17" s="21">
        <f t="shared" si="1"/>
        <v>0</v>
      </c>
    </row>
    <row r="18" spans="2:19" ht="15.75" x14ac:dyDescent="0.25">
      <c r="B18" s="6" t="s">
        <v>77</v>
      </c>
      <c r="C18" s="50"/>
      <c r="D18" s="50"/>
      <c r="E18" s="50"/>
      <c r="F18" s="14">
        <f t="shared" si="0"/>
        <v>0</v>
      </c>
      <c r="G18" s="28"/>
      <c r="H18" s="28"/>
      <c r="I18" s="28"/>
      <c r="J18" s="27"/>
      <c r="K18" s="13"/>
      <c r="L18" s="13"/>
      <c r="M18" s="13"/>
      <c r="N18" s="14"/>
      <c r="O18" s="13"/>
      <c r="P18" s="13"/>
      <c r="Q18" s="12"/>
      <c r="R18" s="13"/>
      <c r="S18" s="21">
        <f t="shared" si="1"/>
        <v>0</v>
      </c>
    </row>
    <row r="19" spans="2:19" ht="15.75" x14ac:dyDescent="0.25">
      <c r="B19" s="7" t="s">
        <v>76</v>
      </c>
      <c r="C19" s="50">
        <v>1</v>
      </c>
      <c r="D19" s="50"/>
      <c r="E19" s="50"/>
      <c r="F19" s="14">
        <f t="shared" si="0"/>
        <v>1</v>
      </c>
      <c r="G19" s="28">
        <v>2</v>
      </c>
      <c r="H19" s="28"/>
      <c r="I19" s="28"/>
      <c r="J19" s="27">
        <v>2</v>
      </c>
      <c r="K19" s="13"/>
      <c r="L19" s="13"/>
      <c r="M19" s="13"/>
      <c r="N19" s="14"/>
      <c r="O19" s="13"/>
      <c r="P19" s="13"/>
      <c r="Q19" s="12"/>
      <c r="R19" s="13"/>
      <c r="S19" s="21">
        <f t="shared" si="1"/>
        <v>3</v>
      </c>
    </row>
    <row r="20" spans="2:19" ht="15.75" x14ac:dyDescent="0.25">
      <c r="B20" s="7" t="s">
        <v>75</v>
      </c>
      <c r="C20" s="50"/>
      <c r="D20" s="50"/>
      <c r="E20" s="50"/>
      <c r="F20" s="14">
        <f t="shared" si="0"/>
        <v>0</v>
      </c>
      <c r="G20" s="28"/>
      <c r="H20" s="28"/>
      <c r="I20" s="28"/>
      <c r="J20" s="27"/>
      <c r="K20" s="13"/>
      <c r="L20" s="13"/>
      <c r="M20" s="13"/>
      <c r="N20" s="14"/>
      <c r="O20" s="13"/>
      <c r="P20" s="13"/>
      <c r="Q20" s="12"/>
      <c r="R20" s="13"/>
      <c r="S20" s="21">
        <f t="shared" si="1"/>
        <v>0</v>
      </c>
    </row>
    <row r="21" spans="2:19" ht="31.5" x14ac:dyDescent="0.25">
      <c r="B21" s="6" t="s">
        <v>61</v>
      </c>
      <c r="C21" s="50"/>
      <c r="D21" s="50"/>
      <c r="E21" s="50"/>
      <c r="F21" s="14">
        <f t="shared" si="0"/>
        <v>0</v>
      </c>
      <c r="G21" s="28"/>
      <c r="H21" s="28"/>
      <c r="I21" s="28"/>
      <c r="J21" s="27"/>
      <c r="K21" s="13"/>
      <c r="L21" s="13"/>
      <c r="M21" s="13"/>
      <c r="N21" s="14"/>
      <c r="O21" s="13"/>
      <c r="P21" s="13"/>
      <c r="Q21" s="12"/>
      <c r="R21" s="13"/>
      <c r="S21" s="21">
        <f t="shared" si="1"/>
        <v>0</v>
      </c>
    </row>
    <row r="22" spans="2:19" ht="31.5" x14ac:dyDescent="0.25">
      <c r="B22" s="6" t="s">
        <v>62</v>
      </c>
      <c r="C22" s="50">
        <v>2</v>
      </c>
      <c r="D22" s="50"/>
      <c r="E22" s="50"/>
      <c r="F22" s="14">
        <f t="shared" si="0"/>
        <v>2</v>
      </c>
      <c r="G22" s="28">
        <v>1</v>
      </c>
      <c r="H22" s="28"/>
      <c r="I22" s="28"/>
      <c r="J22" s="27">
        <v>1</v>
      </c>
      <c r="K22" s="13"/>
      <c r="L22" s="13"/>
      <c r="M22" s="13"/>
      <c r="N22" s="14"/>
      <c r="O22" s="13"/>
      <c r="P22" s="13"/>
      <c r="Q22" s="12"/>
      <c r="R22" s="13"/>
      <c r="S22" s="21">
        <f t="shared" si="1"/>
        <v>3</v>
      </c>
    </row>
    <row r="23" spans="2:19" ht="15.75" x14ac:dyDescent="0.25">
      <c r="B23" s="6" t="s">
        <v>63</v>
      </c>
      <c r="C23" s="50"/>
      <c r="D23" s="50">
        <v>3</v>
      </c>
      <c r="E23" s="50"/>
      <c r="F23" s="14">
        <f t="shared" si="0"/>
        <v>3</v>
      </c>
      <c r="G23" s="28">
        <v>2</v>
      </c>
      <c r="H23" s="28"/>
      <c r="I23" s="28"/>
      <c r="J23" s="27">
        <v>2</v>
      </c>
      <c r="K23" s="13"/>
      <c r="L23" s="13"/>
      <c r="M23" s="13"/>
      <c r="N23" s="14"/>
      <c r="O23" s="13"/>
      <c r="P23" s="13"/>
      <c r="Q23" s="12"/>
      <c r="R23" s="13"/>
      <c r="S23" s="21">
        <f t="shared" si="1"/>
        <v>5</v>
      </c>
    </row>
    <row r="24" spans="2:19" ht="31.5" x14ac:dyDescent="0.25">
      <c r="B24" s="6" t="s">
        <v>64</v>
      </c>
      <c r="C24" s="50">
        <v>6</v>
      </c>
      <c r="D24" s="50">
        <v>2</v>
      </c>
      <c r="E24" s="50">
        <v>1</v>
      </c>
      <c r="F24" s="14">
        <f t="shared" si="0"/>
        <v>9</v>
      </c>
      <c r="G24" s="28">
        <v>2</v>
      </c>
      <c r="H24" s="28">
        <v>3</v>
      </c>
      <c r="I24" s="28">
        <v>2</v>
      </c>
      <c r="J24" s="27">
        <v>7</v>
      </c>
      <c r="K24" s="13"/>
      <c r="L24" s="13"/>
      <c r="M24" s="13"/>
      <c r="N24" s="14"/>
      <c r="O24" s="13"/>
      <c r="P24" s="13"/>
      <c r="Q24" s="12"/>
      <c r="R24" s="13"/>
      <c r="S24" s="21">
        <f t="shared" si="1"/>
        <v>16</v>
      </c>
    </row>
    <row r="25" spans="2:19" ht="15.75" x14ac:dyDescent="0.25">
      <c r="B25" s="6" t="s">
        <v>65</v>
      </c>
      <c r="C25" s="50"/>
      <c r="D25" s="50"/>
      <c r="E25" s="50"/>
      <c r="F25" s="14">
        <f t="shared" si="0"/>
        <v>0</v>
      </c>
      <c r="G25" s="28"/>
      <c r="H25" s="28"/>
      <c r="I25" s="28"/>
      <c r="J25" s="27"/>
      <c r="K25" s="13"/>
      <c r="L25" s="13"/>
      <c r="M25" s="13"/>
      <c r="N25" s="14"/>
      <c r="O25" s="13"/>
      <c r="P25" s="13"/>
      <c r="Q25" s="12"/>
      <c r="R25" s="13"/>
      <c r="S25" s="21">
        <f t="shared" si="1"/>
        <v>0</v>
      </c>
    </row>
    <row r="26" spans="2:19" ht="31.5" x14ac:dyDescent="0.25">
      <c r="B26" s="6" t="s">
        <v>74</v>
      </c>
      <c r="C26" s="50">
        <v>3</v>
      </c>
      <c r="D26" s="50">
        <v>1</v>
      </c>
      <c r="E26" s="50"/>
      <c r="F26" s="14">
        <f t="shared" si="0"/>
        <v>4</v>
      </c>
      <c r="G26" s="28">
        <v>1</v>
      </c>
      <c r="H26" s="28"/>
      <c r="I26" s="28"/>
      <c r="J26" s="27">
        <v>1</v>
      </c>
      <c r="K26" s="13"/>
      <c r="L26" s="13"/>
      <c r="M26" s="13"/>
      <c r="N26" s="14"/>
      <c r="O26" s="13"/>
      <c r="P26" s="13"/>
      <c r="Q26" s="12"/>
      <c r="R26" s="13"/>
      <c r="S26" s="21">
        <f t="shared" si="1"/>
        <v>5</v>
      </c>
    </row>
    <row r="27" spans="2:19" ht="15.75" x14ac:dyDescent="0.25">
      <c r="B27" s="6" t="s">
        <v>66</v>
      </c>
      <c r="C27" s="50"/>
      <c r="D27" s="50"/>
      <c r="E27" s="50"/>
      <c r="F27" s="14">
        <f t="shared" si="0"/>
        <v>0</v>
      </c>
      <c r="G27" s="28"/>
      <c r="H27" s="28">
        <v>5</v>
      </c>
      <c r="I27" s="28"/>
      <c r="J27" s="27">
        <v>5</v>
      </c>
      <c r="K27" s="13"/>
      <c r="L27" s="13"/>
      <c r="M27" s="13"/>
      <c r="N27" s="14"/>
      <c r="O27" s="13"/>
      <c r="P27" s="13"/>
      <c r="Q27" s="12"/>
      <c r="R27" s="13"/>
      <c r="S27" s="21">
        <f t="shared" si="1"/>
        <v>5</v>
      </c>
    </row>
    <row r="28" spans="2:19" ht="15.75" x14ac:dyDescent="0.25">
      <c r="B28" s="4" t="s">
        <v>67</v>
      </c>
      <c r="C28" s="50"/>
      <c r="D28" s="50"/>
      <c r="E28" s="50"/>
      <c r="F28" s="14">
        <f t="shared" si="0"/>
        <v>0</v>
      </c>
      <c r="G28" s="28"/>
      <c r="H28" s="28">
        <v>2</v>
      </c>
      <c r="I28" s="28">
        <v>1</v>
      </c>
      <c r="J28" s="27">
        <v>3</v>
      </c>
      <c r="K28" s="13"/>
      <c r="L28" s="13"/>
      <c r="M28" s="13"/>
      <c r="N28" s="14"/>
      <c r="O28" s="13"/>
      <c r="P28" s="13"/>
      <c r="Q28" s="34"/>
      <c r="R28" s="13"/>
      <c r="S28" s="21">
        <f t="shared" si="1"/>
        <v>3</v>
      </c>
    </row>
    <row r="29" spans="2:19" ht="15.75" x14ac:dyDescent="0.25">
      <c r="B29" s="24" t="s">
        <v>5</v>
      </c>
      <c r="C29" s="18">
        <f t="shared" ref="C29:J29" si="2">SUM(C8:C28)</f>
        <v>17</v>
      </c>
      <c r="D29" s="18">
        <f t="shared" si="2"/>
        <v>7</v>
      </c>
      <c r="E29" s="18">
        <f t="shared" si="2"/>
        <v>2</v>
      </c>
      <c r="F29" s="18">
        <f t="shared" si="2"/>
        <v>26</v>
      </c>
      <c r="G29" s="18">
        <f t="shared" si="2"/>
        <v>8</v>
      </c>
      <c r="H29" s="18">
        <f t="shared" si="2"/>
        <v>10</v>
      </c>
      <c r="I29" s="18">
        <f t="shared" si="2"/>
        <v>3</v>
      </c>
      <c r="J29" s="18">
        <f t="shared" si="2"/>
        <v>21</v>
      </c>
      <c r="K29" s="18">
        <f>SUM(K22:K28)</f>
        <v>0</v>
      </c>
      <c r="L29" s="18">
        <f>SUM(L22:L28)</f>
        <v>0</v>
      </c>
      <c r="M29" s="18">
        <f>SUM(M22:M28)</f>
        <v>0</v>
      </c>
      <c r="N29" s="18">
        <f>SUM(N8:N28)</f>
        <v>0</v>
      </c>
      <c r="O29" s="18">
        <f>SUM(O22:O28)</f>
        <v>0</v>
      </c>
      <c r="P29" s="18">
        <f>SUM(P8:P28)</f>
        <v>0</v>
      </c>
      <c r="Q29" s="18">
        <f>SUM(Q8:Q28)</f>
        <v>0</v>
      </c>
      <c r="R29" s="18">
        <f>SUM(R8:R28)</f>
        <v>0</v>
      </c>
      <c r="S29" s="18">
        <f>SUM(S8:S28)</f>
        <v>47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0"/>
  <sheetViews>
    <sheetView showGridLines="0" view="pageBreakPreview" zoomScale="85" zoomScaleNormal="45" zoomScaleSheetLayoutView="85" workbookViewId="0">
      <selection activeCell="J14" sqref="J14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4" t="s">
        <v>68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6"/>
    </row>
    <row r="6" spans="2:19" ht="15.75" x14ac:dyDescent="0.25">
      <c r="B6" s="132" t="s">
        <v>79</v>
      </c>
      <c r="C6" s="137" t="s">
        <v>1</v>
      </c>
      <c r="D6" s="137"/>
      <c r="E6" s="137"/>
      <c r="F6" s="137"/>
      <c r="G6" s="137" t="s">
        <v>2</v>
      </c>
      <c r="H6" s="137"/>
      <c r="I6" s="137"/>
      <c r="J6" s="137"/>
      <c r="K6" s="137" t="s">
        <v>3</v>
      </c>
      <c r="L6" s="137"/>
      <c r="M6" s="137"/>
      <c r="N6" s="137"/>
      <c r="O6" s="137" t="s">
        <v>4</v>
      </c>
      <c r="P6" s="137"/>
      <c r="Q6" s="137"/>
      <c r="R6" s="137"/>
      <c r="S6" s="138" t="s">
        <v>5</v>
      </c>
    </row>
    <row r="7" spans="2:19" ht="16.5" thickBot="1" x14ac:dyDescent="0.3">
      <c r="B7" s="133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39"/>
    </row>
    <row r="8" spans="2:19" ht="15.75" x14ac:dyDescent="0.25">
      <c r="B8" s="7" t="s">
        <v>80</v>
      </c>
      <c r="C8" s="12"/>
      <c r="D8" s="12"/>
      <c r="E8" s="12"/>
      <c r="F8" s="21">
        <v>537</v>
      </c>
      <c r="G8" s="12"/>
      <c r="H8" s="12"/>
      <c r="I8" s="12"/>
      <c r="J8" s="18">
        <v>1116</v>
      </c>
      <c r="K8" s="12"/>
      <c r="L8" s="12"/>
      <c r="M8" s="12"/>
      <c r="N8" s="14"/>
      <c r="O8" s="12"/>
      <c r="P8" s="12"/>
      <c r="Q8" s="12"/>
      <c r="R8" s="29"/>
      <c r="S8" s="18">
        <f>F8+J8+N8+Q8</f>
        <v>1653</v>
      </c>
    </row>
    <row r="9" spans="2:19" ht="15.75" x14ac:dyDescent="0.25">
      <c r="B9" s="7" t="s">
        <v>81</v>
      </c>
      <c r="C9" s="12"/>
      <c r="D9" s="12"/>
      <c r="E9" s="12"/>
      <c r="F9" s="21">
        <v>41</v>
      </c>
      <c r="G9" s="12"/>
      <c r="H9" s="12"/>
      <c r="I9" s="12"/>
      <c r="J9" s="21">
        <v>92</v>
      </c>
      <c r="K9" s="12"/>
      <c r="L9" s="12"/>
      <c r="M9" s="12"/>
      <c r="N9" s="14"/>
      <c r="O9" s="12"/>
      <c r="P9" s="12"/>
      <c r="Q9" s="12"/>
      <c r="R9" s="29"/>
      <c r="S9" s="18">
        <f t="shared" ref="S9:S10" si="0">F9+J9+N9+Q9</f>
        <v>133</v>
      </c>
    </row>
    <row r="10" spans="2:19" ht="15.75" x14ac:dyDescent="0.25">
      <c r="B10" s="7" t="s">
        <v>82</v>
      </c>
      <c r="C10" s="12"/>
      <c r="D10" s="12"/>
      <c r="E10" s="12"/>
      <c r="F10" s="21">
        <v>28</v>
      </c>
      <c r="G10" s="12"/>
      <c r="H10" s="12"/>
      <c r="I10" s="12"/>
      <c r="J10" s="21">
        <v>46</v>
      </c>
      <c r="K10" s="12"/>
      <c r="L10" s="12"/>
      <c r="M10" s="12"/>
      <c r="N10" s="14"/>
      <c r="O10" s="12"/>
      <c r="P10" s="12"/>
      <c r="Q10" s="12"/>
      <c r="R10" s="29"/>
      <c r="S10" s="18">
        <f t="shared" si="0"/>
        <v>74</v>
      </c>
    </row>
    <row r="11" spans="2:19" ht="15.75" x14ac:dyDescent="0.25">
      <c r="B11" s="7" t="s">
        <v>83</v>
      </c>
      <c r="C11" s="12"/>
      <c r="D11" s="12"/>
      <c r="E11" s="12"/>
      <c r="F11" s="21">
        <v>5</v>
      </c>
      <c r="G11" s="12"/>
      <c r="H11" s="12"/>
      <c r="I11" s="12"/>
      <c r="J11" s="21"/>
      <c r="K11" s="12"/>
      <c r="L11" s="12"/>
      <c r="M11" s="12"/>
      <c r="N11" s="14"/>
      <c r="O11" s="12"/>
      <c r="P11" s="12"/>
      <c r="Q11" s="12"/>
      <c r="R11" s="29"/>
      <c r="S11" s="18">
        <f>R11+N11+J11+F11</f>
        <v>5</v>
      </c>
    </row>
    <row r="12" spans="2:19" ht="15.75" x14ac:dyDescent="0.25">
      <c r="B12" s="7" t="s">
        <v>84</v>
      </c>
      <c r="C12" s="12"/>
      <c r="D12" s="12"/>
      <c r="E12" s="12"/>
      <c r="F12" s="21">
        <v>0</v>
      </c>
      <c r="G12" s="12"/>
      <c r="H12" s="12"/>
      <c r="I12" s="12"/>
      <c r="J12" s="21">
        <v>4</v>
      </c>
      <c r="K12" s="12"/>
      <c r="L12" s="12"/>
      <c r="M12" s="12"/>
      <c r="N12" s="14"/>
      <c r="O12" s="12"/>
      <c r="P12" s="12"/>
      <c r="Q12" s="12"/>
      <c r="R12" s="29"/>
      <c r="S12" s="18">
        <f>R12+N12+J12+F12</f>
        <v>4</v>
      </c>
    </row>
    <row r="13" spans="2:19" ht="15.75" x14ac:dyDescent="0.25">
      <c r="B13" s="7" t="s">
        <v>85</v>
      </c>
      <c r="C13" s="12"/>
      <c r="D13" s="12"/>
      <c r="E13" s="12"/>
      <c r="F13" s="21">
        <v>8</v>
      </c>
      <c r="G13" s="12"/>
      <c r="H13" s="12"/>
      <c r="I13" s="12"/>
      <c r="J13" s="21">
        <v>10</v>
      </c>
      <c r="K13" s="12"/>
      <c r="L13" s="12"/>
      <c r="M13" s="12"/>
      <c r="N13" s="14"/>
      <c r="O13" s="12"/>
      <c r="P13" s="12"/>
      <c r="Q13" s="12"/>
      <c r="R13" s="29"/>
      <c r="S13" s="18">
        <f>R13+N13+J13+F13</f>
        <v>18</v>
      </c>
    </row>
    <row r="14" spans="2:19" ht="15.75" x14ac:dyDescent="0.25">
      <c r="B14" s="24" t="s">
        <v>5</v>
      </c>
      <c r="C14" s="18">
        <f>SUM(C8:C13)</f>
        <v>0</v>
      </c>
      <c r="D14" s="18">
        <f>SUM(D8:D13)</f>
        <v>0</v>
      </c>
      <c r="E14" s="18">
        <f>SUM(E8:E13)</f>
        <v>0</v>
      </c>
      <c r="F14" s="18">
        <f>SUM(F8:F13)</f>
        <v>619</v>
      </c>
      <c r="G14" s="18"/>
      <c r="H14" s="18"/>
      <c r="I14" s="18"/>
      <c r="J14" s="18">
        <f>SUM(J8:J13)</f>
        <v>1268</v>
      </c>
      <c r="K14" s="18"/>
      <c r="L14" s="18"/>
      <c r="M14" s="18"/>
      <c r="N14" s="18"/>
      <c r="O14" s="18"/>
      <c r="P14" s="18"/>
      <c r="Q14" s="18"/>
      <c r="R14" s="18"/>
      <c r="S14" s="18">
        <f>SUM(S8:S13)</f>
        <v>1887</v>
      </c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x14ac:dyDescent="0.25">
      <c r="B19"/>
    </row>
    <row r="20" spans="2:19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2:19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2:19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2:19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19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2:19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2:19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2:19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2:19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2:19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2:19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2:19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2:19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2:19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2:19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19" ht="15.75" x14ac:dyDescent="0.25"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ht="15.75" x14ac:dyDescent="0.25"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ht="15.75" x14ac:dyDescent="0.25"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ht="15.75" x14ac:dyDescent="0.25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2:19" ht="15.75" x14ac:dyDescent="0.25"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ht="15.75" x14ac:dyDescent="0.25"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19" ht="15.75" x14ac:dyDescent="0.25"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ht="15.75" x14ac:dyDescent="0.25"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19" ht="15.75" x14ac:dyDescent="0.25"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19" ht="15.75" x14ac:dyDescent="0.25"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B4" sqref="B4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4" t="s">
        <v>69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6"/>
    </row>
    <row r="6" spans="2:19" ht="15.75" x14ac:dyDescent="0.25">
      <c r="B6" s="132" t="s">
        <v>79</v>
      </c>
      <c r="C6" s="137" t="s">
        <v>1</v>
      </c>
      <c r="D6" s="137"/>
      <c r="E6" s="137"/>
      <c r="F6" s="137"/>
      <c r="G6" s="137" t="s">
        <v>2</v>
      </c>
      <c r="H6" s="137"/>
      <c r="I6" s="137"/>
      <c r="J6" s="137"/>
      <c r="K6" s="137" t="s">
        <v>3</v>
      </c>
      <c r="L6" s="137"/>
      <c r="M6" s="137"/>
      <c r="N6" s="137"/>
      <c r="O6" s="137" t="s">
        <v>4</v>
      </c>
      <c r="P6" s="137"/>
      <c r="Q6" s="137"/>
      <c r="R6" s="137"/>
      <c r="S6" s="138" t="s">
        <v>5</v>
      </c>
    </row>
    <row r="7" spans="2:19" ht="16.5" thickBot="1" x14ac:dyDescent="0.3">
      <c r="B7" s="133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39"/>
    </row>
    <row r="8" spans="2:19" ht="15.75" x14ac:dyDescent="0.25">
      <c r="B8" s="15" t="s">
        <v>70</v>
      </c>
      <c r="C8" s="39">
        <v>31</v>
      </c>
      <c r="D8" s="39">
        <v>170</v>
      </c>
      <c r="E8" s="42">
        <v>862</v>
      </c>
      <c r="F8" s="14">
        <f>SUM(C8:E8)</f>
        <v>1063</v>
      </c>
      <c r="G8" s="30">
        <v>986</v>
      </c>
      <c r="H8" s="30">
        <v>1782</v>
      </c>
      <c r="I8" s="30">
        <v>185</v>
      </c>
      <c r="J8" s="8">
        <f>G8+H8+I8</f>
        <v>2953</v>
      </c>
      <c r="K8" s="22"/>
      <c r="L8" s="19"/>
      <c r="M8" s="19"/>
      <c r="N8" s="14"/>
      <c r="O8" s="45"/>
      <c r="P8" s="45"/>
      <c r="Q8" s="48"/>
      <c r="R8" s="13"/>
      <c r="S8" s="10">
        <f>+SUM(R8,N8,J8,F8)</f>
        <v>4016</v>
      </c>
    </row>
    <row r="9" spans="2:19" ht="15.75" x14ac:dyDescent="0.25">
      <c r="B9" s="31" t="s">
        <v>71</v>
      </c>
      <c r="C9" s="40">
        <v>10464</v>
      </c>
      <c r="D9" s="40">
        <v>11717</v>
      </c>
      <c r="E9" s="40">
        <v>7803</v>
      </c>
      <c r="F9" s="10">
        <f>SUM(C9:E9)</f>
        <v>29984</v>
      </c>
      <c r="G9" s="32">
        <v>8138</v>
      </c>
      <c r="H9" s="32">
        <v>9126</v>
      </c>
      <c r="I9" s="32">
        <v>5329</v>
      </c>
      <c r="J9" s="8">
        <f t="shared" ref="J9:J11" si="0">G9+H9+I9</f>
        <v>22593</v>
      </c>
      <c r="K9" s="16"/>
      <c r="L9" s="12"/>
      <c r="M9" s="12"/>
      <c r="N9" s="14"/>
      <c r="O9" s="46"/>
      <c r="P9" s="46"/>
      <c r="Q9" s="48"/>
      <c r="R9" s="13"/>
      <c r="S9" s="10">
        <f>R9+N9+J9+F9</f>
        <v>52577</v>
      </c>
    </row>
    <row r="10" spans="2:19" ht="15.75" x14ac:dyDescent="0.25">
      <c r="B10" s="4" t="s">
        <v>72</v>
      </c>
      <c r="C10" s="41">
        <v>329</v>
      </c>
      <c r="D10" s="41">
        <v>68</v>
      </c>
      <c r="E10" s="40">
        <v>308</v>
      </c>
      <c r="F10" s="14">
        <f>SUM(C10:E10)</f>
        <v>705</v>
      </c>
      <c r="G10" s="32">
        <v>363</v>
      </c>
      <c r="H10" s="32">
        <v>555</v>
      </c>
      <c r="I10" s="32">
        <v>60</v>
      </c>
      <c r="J10" s="8">
        <f t="shared" si="0"/>
        <v>978</v>
      </c>
      <c r="K10" s="16"/>
      <c r="L10" s="12"/>
      <c r="M10" s="12"/>
      <c r="N10" s="14"/>
      <c r="O10" s="47"/>
      <c r="P10" s="47"/>
      <c r="Q10" s="45"/>
      <c r="R10" s="13"/>
      <c r="S10" s="10">
        <f>R10+N10+J10+F10</f>
        <v>1683</v>
      </c>
    </row>
    <row r="11" spans="2:19" ht="15" customHeight="1" x14ac:dyDescent="0.25">
      <c r="B11" s="31" t="s">
        <v>73</v>
      </c>
      <c r="C11" s="40">
        <v>525</v>
      </c>
      <c r="D11" s="40">
        <v>742</v>
      </c>
      <c r="E11" s="40">
        <v>2439</v>
      </c>
      <c r="F11" s="10">
        <f>SUM(C11:E11)</f>
        <v>3706</v>
      </c>
      <c r="G11" s="32">
        <v>1520</v>
      </c>
      <c r="H11" s="32">
        <v>4778</v>
      </c>
      <c r="I11" s="32">
        <v>1268</v>
      </c>
      <c r="J11" s="8">
        <f t="shared" si="0"/>
        <v>7566</v>
      </c>
      <c r="K11" s="16"/>
      <c r="L11" s="12"/>
      <c r="M11" s="12"/>
      <c r="N11" s="14"/>
      <c r="O11" s="46"/>
      <c r="P11" s="47"/>
      <c r="Q11" s="48"/>
      <c r="R11" s="13"/>
      <c r="S11" s="10">
        <f>R11+N11+J11+F11</f>
        <v>11272</v>
      </c>
    </row>
    <row r="12" spans="2:19" ht="15.75" x14ac:dyDescent="0.25">
      <c r="B12" s="24" t="s">
        <v>5</v>
      </c>
      <c r="C12" s="18">
        <f t="shared" ref="C12:J12" si="1">SUM(C8:C11)</f>
        <v>11349</v>
      </c>
      <c r="D12" s="18">
        <f t="shared" si="1"/>
        <v>12697</v>
      </c>
      <c r="E12" s="18">
        <f t="shared" si="1"/>
        <v>11412</v>
      </c>
      <c r="F12" s="18">
        <f t="shared" si="1"/>
        <v>35458</v>
      </c>
      <c r="G12" s="18">
        <f t="shared" si="1"/>
        <v>11007</v>
      </c>
      <c r="H12" s="18">
        <f t="shared" si="1"/>
        <v>16241</v>
      </c>
      <c r="I12" s="18">
        <f t="shared" si="1"/>
        <v>6842</v>
      </c>
      <c r="J12" s="18">
        <f t="shared" si="1"/>
        <v>34090</v>
      </c>
      <c r="K12" s="18">
        <f>+SUM(K8)</f>
        <v>0</v>
      </c>
      <c r="L12" s="18">
        <f>+SUM(L8)</f>
        <v>0</v>
      </c>
      <c r="M12" s="18">
        <f>+SUM(M8)</f>
        <v>0</v>
      </c>
      <c r="N12" s="18">
        <f t="shared" ref="N12:S12" si="2">SUM(N8:N11)</f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69548</v>
      </c>
    </row>
    <row r="63" spans="2:26" ht="15" customHeight="1" x14ac:dyDescent="0.25">
      <c r="B63" s="140"/>
      <c r="C63" s="140"/>
      <c r="D63" s="140"/>
      <c r="E63" s="141"/>
      <c r="F63" s="141"/>
      <c r="G63" s="141"/>
      <c r="H63" s="141"/>
      <c r="I63" s="141"/>
      <c r="J63" s="141"/>
      <c r="K63" s="141"/>
      <c r="L63" s="141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2:26" ht="15.75" customHeight="1" x14ac:dyDescent="0.25">
      <c r="B64" s="140"/>
      <c r="C64" s="140"/>
      <c r="D64" s="140"/>
      <c r="E64" s="141"/>
      <c r="F64" s="141"/>
      <c r="G64" s="141"/>
      <c r="H64" s="141"/>
      <c r="I64" s="141"/>
      <c r="J64" s="141"/>
      <c r="K64" s="141"/>
      <c r="L64" s="141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2:26" ht="15" customHeight="1" x14ac:dyDescent="0.25">
      <c r="B65" s="33"/>
      <c r="C65" s="33"/>
      <c r="D65" s="33"/>
      <c r="E65" s="140"/>
      <c r="F65" s="140"/>
      <c r="G65" s="140"/>
      <c r="H65" s="140"/>
      <c r="I65" s="140"/>
      <c r="J65" s="140"/>
      <c r="K65" s="140"/>
      <c r="L65" s="140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2:26" ht="15" customHeight="1" x14ac:dyDescent="0.25">
      <c r="B66" s="33"/>
      <c r="C66" s="33"/>
      <c r="D66" s="33"/>
      <c r="E66" s="140"/>
      <c r="F66" s="140"/>
      <c r="G66" s="140"/>
      <c r="H66" s="140"/>
      <c r="I66" s="140"/>
      <c r="J66" s="140"/>
      <c r="K66" s="140"/>
      <c r="L66" s="140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2:26" ht="15" customHeight="1" x14ac:dyDescent="0.25">
      <c r="B67" s="33"/>
      <c r="C67" s="33"/>
      <c r="D67" s="33"/>
      <c r="E67" s="140"/>
      <c r="F67" s="140"/>
      <c r="G67" s="140"/>
      <c r="H67" s="140"/>
      <c r="I67" s="140"/>
      <c r="J67" s="140"/>
      <c r="K67" s="140"/>
      <c r="L67" s="140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2:26" ht="15" customHeight="1" x14ac:dyDescent="0.25">
      <c r="B68" s="33"/>
      <c r="C68" s="33"/>
      <c r="D68" s="33"/>
      <c r="E68" s="140"/>
      <c r="F68" s="140"/>
      <c r="G68" s="140"/>
      <c r="H68" s="140"/>
      <c r="I68" s="140"/>
      <c r="J68" s="140"/>
      <c r="K68" s="140"/>
      <c r="L68" s="140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2:26" ht="15" customHeight="1" x14ac:dyDescent="0.25">
      <c r="B69" s="33"/>
      <c r="C69" s="33"/>
      <c r="D69" s="33"/>
      <c r="E69" s="140"/>
      <c r="F69" s="140"/>
      <c r="G69" s="140"/>
      <c r="H69" s="140"/>
      <c r="I69" s="140"/>
      <c r="J69" s="140"/>
      <c r="K69" s="140"/>
      <c r="L69" s="140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2:26" ht="15" customHeight="1" x14ac:dyDescent="0.25">
      <c r="B70" s="33"/>
      <c r="C70" s="33"/>
      <c r="D70" s="33"/>
      <c r="E70" s="140"/>
      <c r="F70" s="140"/>
      <c r="G70" s="140"/>
      <c r="H70" s="140"/>
      <c r="I70" s="140"/>
      <c r="J70" s="140"/>
      <c r="K70" s="140"/>
      <c r="L70" s="140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2:26" ht="15.75" customHeight="1" x14ac:dyDescent="0.25">
      <c r="B71" s="33"/>
      <c r="C71" s="33"/>
      <c r="D71" s="33"/>
      <c r="E71" s="140"/>
      <c r="F71" s="140"/>
      <c r="G71" s="140"/>
      <c r="H71" s="140"/>
      <c r="I71" s="140"/>
      <c r="J71" s="140"/>
      <c r="K71" s="140"/>
      <c r="L71" s="140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2:26" ht="15" customHeight="1" x14ac:dyDescent="0.25">
      <c r="B72" s="140"/>
      <c r="C72" s="140"/>
      <c r="D72" s="140"/>
      <c r="E72" s="141"/>
      <c r="F72" s="141"/>
      <c r="G72" s="141"/>
      <c r="H72" s="141"/>
      <c r="I72" s="141"/>
      <c r="J72" s="141"/>
      <c r="K72" s="141"/>
      <c r="L72" s="141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</row>
    <row r="73" spans="2:26" ht="15.75" customHeight="1" x14ac:dyDescent="0.25">
      <c r="B73" s="140"/>
      <c r="C73" s="140"/>
      <c r="D73" s="140"/>
      <c r="E73" s="141"/>
      <c r="F73" s="141"/>
      <c r="G73" s="141"/>
      <c r="H73" s="141"/>
      <c r="I73" s="141"/>
      <c r="J73" s="141"/>
      <c r="K73" s="141"/>
      <c r="L73" s="141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purl.org/dc/elements/1.1/"/>
    <ds:schemaRef ds:uri="http://purl.org/dc/terms/"/>
    <ds:schemaRef ds:uri="b5543330-759f-4a1e-9a80-b73827cce5f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2025-07-16T15:38:40Z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