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4\segundo trimestre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ENEVIAL!$A$1:$AA$78</definedName>
    <definedName name="_xlnm.Print_Area" localSheetId="0">'LICENCIA DE CONDUCIR'!$A$1:$X$1513</definedName>
    <definedName name="_xlnm.Print_Area" localSheetId="4">'TRÁNSITO Y VIALIDAD'!$A$1:$T$150</definedName>
    <definedName name="_xlnm.Print_Area" localSheetId="1">'TRANSPORTE DE CARGA '!$A$4:$T$227</definedName>
    <definedName name="_xlnm.Print_Area" localSheetId="3">'TRANSPORTE DE PASAJEROS'!$A$1:$U$73</definedName>
    <definedName name="_xlnm.Print_Area" localSheetId="2">'VEHICULOS DE MOTOR'!$A$1:$U$53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1" l="1"/>
  <c r="J13" i="4" l="1"/>
  <c r="K391" i="1" l="1"/>
  <c r="K141" i="1" l="1"/>
  <c r="K142" i="1"/>
  <c r="K143" i="1"/>
  <c r="K144" i="1"/>
  <c r="K145" i="1"/>
  <c r="K78" i="1" l="1"/>
  <c r="F9" i="5" l="1"/>
  <c r="G511" i="1"/>
  <c r="G918" i="1"/>
  <c r="K918" i="1"/>
  <c r="O918" i="1"/>
  <c r="S918" i="1"/>
  <c r="R919" i="1"/>
  <c r="Q919" i="1"/>
  <c r="P919" i="1"/>
  <c r="N919" i="1"/>
  <c r="M919" i="1"/>
  <c r="L919" i="1"/>
  <c r="J919" i="1"/>
  <c r="I919" i="1"/>
  <c r="H919" i="1"/>
  <c r="F919" i="1"/>
  <c r="E919" i="1"/>
  <c r="D919" i="1"/>
  <c r="S917" i="1"/>
  <c r="O917" i="1"/>
  <c r="K917" i="1"/>
  <c r="G917" i="1"/>
  <c r="S916" i="1"/>
  <c r="O916" i="1"/>
  <c r="K916" i="1"/>
  <c r="G916" i="1"/>
  <c r="S915" i="1"/>
  <c r="O915" i="1"/>
  <c r="K915" i="1"/>
  <c r="G915" i="1"/>
  <c r="S914" i="1"/>
  <c r="O914" i="1"/>
  <c r="K914" i="1"/>
  <c r="G914" i="1"/>
  <c r="S913" i="1"/>
  <c r="O913" i="1"/>
  <c r="K913" i="1"/>
  <c r="G913" i="1"/>
  <c r="S912" i="1"/>
  <c r="O912" i="1"/>
  <c r="K912" i="1"/>
  <c r="G912" i="1"/>
  <c r="S911" i="1"/>
  <c r="O911" i="1"/>
  <c r="K911" i="1"/>
  <c r="G911" i="1"/>
  <c r="S910" i="1"/>
  <c r="O910" i="1"/>
  <c r="K910" i="1"/>
  <c r="G910" i="1"/>
  <c r="S909" i="1"/>
  <c r="O909" i="1"/>
  <c r="K909" i="1"/>
  <c r="G909" i="1"/>
  <c r="S908" i="1"/>
  <c r="O908" i="1"/>
  <c r="K908" i="1"/>
  <c r="G908" i="1"/>
  <c r="S907" i="1"/>
  <c r="O907" i="1"/>
  <c r="K907" i="1"/>
  <c r="G907" i="1"/>
  <c r="O919" i="1" l="1"/>
  <c r="T918" i="1"/>
  <c r="S919" i="1"/>
  <c r="T907" i="1"/>
  <c r="T908" i="1"/>
  <c r="T909" i="1"/>
  <c r="T911" i="1"/>
  <c r="T912" i="1"/>
  <c r="T913" i="1"/>
  <c r="T914" i="1"/>
  <c r="T915" i="1"/>
  <c r="T916" i="1"/>
  <c r="T917" i="1"/>
  <c r="K919" i="1"/>
  <c r="G919" i="1"/>
  <c r="T910" i="1"/>
  <c r="G79" i="1"/>
  <c r="G454" i="1"/>
  <c r="K454" i="1"/>
  <c r="O454" i="1"/>
  <c r="S454" i="1"/>
  <c r="G391" i="1"/>
  <c r="G390" i="1"/>
  <c r="K390" i="1"/>
  <c r="O390" i="1"/>
  <c r="S390" i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8" i="6"/>
  <c r="R12" i="5"/>
  <c r="R9" i="5"/>
  <c r="R10" i="5"/>
  <c r="R11" i="5"/>
  <c r="R8" i="5"/>
  <c r="G7" i="1"/>
  <c r="K7" i="1"/>
  <c r="O7" i="1"/>
  <c r="S7" i="1"/>
  <c r="R34" i="1"/>
  <c r="G8" i="1"/>
  <c r="K8" i="1"/>
  <c r="O8" i="1"/>
  <c r="S8" i="1"/>
  <c r="G9" i="1"/>
  <c r="K9" i="1"/>
  <c r="O9" i="1"/>
  <c r="S9" i="1"/>
  <c r="G10" i="1"/>
  <c r="K10" i="1"/>
  <c r="O10" i="1"/>
  <c r="S10" i="1"/>
  <c r="G11" i="1"/>
  <c r="K11" i="1"/>
  <c r="O11" i="1"/>
  <c r="S11" i="1"/>
  <c r="G12" i="1"/>
  <c r="K12" i="1"/>
  <c r="O12" i="1"/>
  <c r="S12" i="1"/>
  <c r="G13" i="1"/>
  <c r="K13" i="1"/>
  <c r="O13" i="1"/>
  <c r="S13" i="1"/>
  <c r="G14" i="1"/>
  <c r="K14" i="1"/>
  <c r="O14" i="1"/>
  <c r="S14" i="1"/>
  <c r="G15" i="1"/>
  <c r="K15" i="1"/>
  <c r="O15" i="1"/>
  <c r="S15" i="1"/>
  <c r="G16" i="1"/>
  <c r="K16" i="1"/>
  <c r="O16" i="1"/>
  <c r="S16" i="1"/>
  <c r="G17" i="1"/>
  <c r="K17" i="1"/>
  <c r="O17" i="1"/>
  <c r="S17" i="1"/>
  <c r="G18" i="1"/>
  <c r="K18" i="1"/>
  <c r="O18" i="1"/>
  <c r="S18" i="1"/>
  <c r="G19" i="1"/>
  <c r="K19" i="1"/>
  <c r="O19" i="1"/>
  <c r="S19" i="1"/>
  <c r="G20" i="1"/>
  <c r="K20" i="1"/>
  <c r="O20" i="1"/>
  <c r="S20" i="1"/>
  <c r="G21" i="1"/>
  <c r="K21" i="1"/>
  <c r="O21" i="1"/>
  <c r="S21" i="1"/>
  <c r="G22" i="1"/>
  <c r="K22" i="1"/>
  <c r="O22" i="1"/>
  <c r="S22" i="1"/>
  <c r="G23" i="1"/>
  <c r="K23" i="1"/>
  <c r="O23" i="1"/>
  <c r="S23" i="1"/>
  <c r="G24" i="1"/>
  <c r="K24" i="1"/>
  <c r="O24" i="1"/>
  <c r="S24" i="1"/>
  <c r="G25" i="1"/>
  <c r="K25" i="1"/>
  <c r="O25" i="1"/>
  <c r="S25" i="1"/>
  <c r="G26" i="1"/>
  <c r="K26" i="1"/>
  <c r="O26" i="1"/>
  <c r="S26" i="1"/>
  <c r="G27" i="1"/>
  <c r="K27" i="1"/>
  <c r="O27" i="1"/>
  <c r="S27" i="1"/>
  <c r="G28" i="1"/>
  <c r="K28" i="1"/>
  <c r="O28" i="1"/>
  <c r="S28" i="1"/>
  <c r="G29" i="1"/>
  <c r="K29" i="1"/>
  <c r="O29" i="1"/>
  <c r="S29" i="1"/>
  <c r="G30" i="1"/>
  <c r="K30" i="1"/>
  <c r="O30" i="1"/>
  <c r="S30" i="1"/>
  <c r="G31" i="1"/>
  <c r="K31" i="1"/>
  <c r="O31" i="1"/>
  <c r="S31" i="1"/>
  <c r="G32" i="1"/>
  <c r="K32" i="1"/>
  <c r="O32" i="1"/>
  <c r="S32" i="1"/>
  <c r="G33" i="1"/>
  <c r="K33" i="1"/>
  <c r="O33" i="1"/>
  <c r="S33" i="1"/>
  <c r="D34" i="1"/>
  <c r="E34" i="1"/>
  <c r="F34" i="1"/>
  <c r="H34" i="1"/>
  <c r="I34" i="1"/>
  <c r="J34" i="1"/>
  <c r="L34" i="1"/>
  <c r="M34" i="1"/>
  <c r="N34" i="1"/>
  <c r="P34" i="1"/>
  <c r="Q34" i="1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R11" i="8"/>
  <c r="R12" i="8"/>
  <c r="R13" i="8"/>
  <c r="R14" i="8"/>
  <c r="R15" i="8"/>
  <c r="R16" i="8"/>
  <c r="R17" i="8"/>
  <c r="R10" i="8"/>
  <c r="R10" i="4"/>
  <c r="R11" i="4"/>
  <c r="R12" i="4"/>
  <c r="R13" i="4"/>
  <c r="R14" i="4"/>
  <c r="R9" i="4"/>
  <c r="R12" i="2"/>
  <c r="R13" i="2"/>
  <c r="R14" i="2"/>
  <c r="R15" i="2"/>
  <c r="R11" i="2"/>
  <c r="O16" i="2"/>
  <c r="P16" i="2"/>
  <c r="Q16" i="2"/>
  <c r="Q12" i="5"/>
  <c r="P12" i="5"/>
  <c r="O12" i="5"/>
  <c r="S1106" i="1"/>
  <c r="S1105" i="1"/>
  <c r="S1104" i="1"/>
  <c r="S1103" i="1"/>
  <c r="S1062" i="1"/>
  <c r="S1061" i="1"/>
  <c r="S1060" i="1"/>
  <c r="S1059" i="1"/>
  <c r="S1058" i="1"/>
  <c r="S1023" i="1"/>
  <c r="S1022" i="1"/>
  <c r="S1021" i="1"/>
  <c r="S1020" i="1"/>
  <c r="S1019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682" i="1"/>
  <c r="S681" i="1"/>
  <c r="S680" i="1"/>
  <c r="S679" i="1"/>
  <c r="S678" i="1"/>
  <c r="S677" i="1"/>
  <c r="S676" i="1"/>
  <c r="S675" i="1"/>
  <c r="S674" i="1"/>
  <c r="S673" i="1"/>
  <c r="S672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462" i="1"/>
  <c r="S461" i="1"/>
  <c r="S460" i="1"/>
  <c r="S459" i="1"/>
  <c r="S458" i="1"/>
  <c r="S457" i="1"/>
  <c r="S456" i="1"/>
  <c r="S455" i="1"/>
  <c r="S453" i="1"/>
  <c r="S452" i="1"/>
  <c r="S451" i="1"/>
  <c r="S450" i="1"/>
  <c r="S449" i="1"/>
  <c r="S399" i="1"/>
  <c r="S398" i="1"/>
  <c r="S397" i="1"/>
  <c r="S396" i="1"/>
  <c r="S395" i="1"/>
  <c r="S394" i="1"/>
  <c r="S393" i="1"/>
  <c r="S392" i="1"/>
  <c r="S389" i="1"/>
  <c r="S388" i="1"/>
  <c r="S387" i="1"/>
  <c r="S335" i="1"/>
  <c r="S334" i="1"/>
  <c r="S333" i="1"/>
  <c r="S332" i="1"/>
  <c r="S331" i="1"/>
  <c r="S330" i="1"/>
  <c r="S329" i="1"/>
  <c r="S328" i="1"/>
  <c r="S327" i="1"/>
  <c r="S326" i="1"/>
  <c r="S325" i="1"/>
  <c r="S322" i="1"/>
  <c r="S324" i="1"/>
  <c r="S323" i="1"/>
  <c r="S321" i="1"/>
  <c r="S320" i="1"/>
  <c r="S278" i="1"/>
  <c r="S277" i="1"/>
  <c r="S276" i="1"/>
  <c r="S275" i="1"/>
  <c r="S274" i="1"/>
  <c r="S273" i="1"/>
  <c r="S272" i="1"/>
  <c r="S271" i="1"/>
  <c r="S270" i="1"/>
  <c r="S269" i="1"/>
  <c r="S268" i="1"/>
  <c r="S229" i="1"/>
  <c r="S228" i="1"/>
  <c r="S227" i="1"/>
  <c r="S226" i="1"/>
  <c r="S225" i="1"/>
  <c r="S224" i="1"/>
  <c r="S188" i="1"/>
  <c r="S187" i="1"/>
  <c r="S186" i="1"/>
  <c r="S185" i="1"/>
  <c r="S184" i="1"/>
  <c r="S183" i="1"/>
  <c r="S145" i="1"/>
  <c r="S144" i="1"/>
  <c r="S143" i="1"/>
  <c r="S142" i="1"/>
  <c r="S141" i="1"/>
  <c r="S140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8" i="1"/>
  <c r="S77" i="1"/>
  <c r="S76" i="1"/>
  <c r="O331" i="1"/>
  <c r="O388" i="1"/>
  <c r="O389" i="1"/>
  <c r="O392" i="1"/>
  <c r="O393" i="1"/>
  <c r="O394" i="1"/>
  <c r="O395" i="1"/>
  <c r="O396" i="1"/>
  <c r="O397" i="1"/>
  <c r="O398" i="1"/>
  <c r="O399" i="1"/>
  <c r="O387" i="1"/>
  <c r="T919" i="1" l="1"/>
  <c r="T454" i="1"/>
  <c r="T390" i="1"/>
  <c r="O34" i="1"/>
  <c r="K34" i="1"/>
  <c r="G34" i="1"/>
  <c r="S34" i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O673" i="1" l="1"/>
  <c r="O674" i="1"/>
  <c r="O675" i="1"/>
  <c r="O676" i="1"/>
  <c r="O677" i="1"/>
  <c r="O678" i="1"/>
  <c r="O679" i="1"/>
  <c r="O680" i="1"/>
  <c r="O681" i="1"/>
  <c r="O682" i="1"/>
  <c r="O672" i="1"/>
  <c r="N10" i="4"/>
  <c r="N11" i="4"/>
  <c r="N12" i="4"/>
  <c r="N13" i="4"/>
  <c r="N14" i="4"/>
  <c r="N9" i="4"/>
  <c r="N12" i="2" l="1"/>
  <c r="N13" i="2"/>
  <c r="N14" i="2"/>
  <c r="N15" i="2"/>
  <c r="N11" i="2"/>
  <c r="N10" i="8"/>
  <c r="N11" i="8"/>
  <c r="N12" i="8"/>
  <c r="N13" i="8"/>
  <c r="N14" i="8"/>
  <c r="N15" i="8"/>
  <c r="N16" i="8"/>
  <c r="N17" i="8"/>
  <c r="N9" i="5"/>
  <c r="N10" i="5"/>
  <c r="N11" i="5"/>
  <c r="N8" i="5"/>
  <c r="O618" i="1"/>
  <c r="O619" i="1"/>
  <c r="O620" i="1"/>
  <c r="O621" i="1"/>
  <c r="O622" i="1"/>
  <c r="O623" i="1"/>
  <c r="O624" i="1"/>
  <c r="O625" i="1"/>
  <c r="O626" i="1"/>
  <c r="O627" i="1"/>
  <c r="O628" i="1"/>
  <c r="O629" i="1"/>
  <c r="O617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32" i="1"/>
  <c r="O792" i="1"/>
  <c r="O793" i="1"/>
  <c r="O794" i="1"/>
  <c r="O795" i="1"/>
  <c r="O796" i="1"/>
  <c r="O797" i="1"/>
  <c r="O798" i="1"/>
  <c r="O799" i="1"/>
  <c r="O800" i="1"/>
  <c r="O801" i="1"/>
  <c r="O802" i="1"/>
  <c r="O791" i="1"/>
  <c r="O848" i="1"/>
  <c r="O849" i="1"/>
  <c r="O850" i="1"/>
  <c r="O851" i="1"/>
  <c r="O852" i="1"/>
  <c r="O853" i="1"/>
  <c r="O854" i="1"/>
  <c r="O855" i="1"/>
  <c r="O856" i="1"/>
  <c r="O857" i="1"/>
  <c r="O858" i="1"/>
  <c r="O847" i="1"/>
  <c r="O966" i="1"/>
  <c r="O967" i="1"/>
  <c r="O968" i="1"/>
  <c r="O969" i="1"/>
  <c r="O970" i="1"/>
  <c r="O971" i="1"/>
  <c r="O972" i="1"/>
  <c r="O973" i="1"/>
  <c r="O974" i="1"/>
  <c r="O975" i="1"/>
  <c r="O976" i="1"/>
  <c r="O965" i="1"/>
  <c r="G969" i="1"/>
  <c r="K969" i="1"/>
  <c r="O1020" i="1"/>
  <c r="O1021" i="1"/>
  <c r="O1022" i="1"/>
  <c r="O1023" i="1"/>
  <c r="O1019" i="1"/>
  <c r="O1059" i="1"/>
  <c r="O1060" i="1"/>
  <c r="O1061" i="1"/>
  <c r="O1062" i="1"/>
  <c r="O1058" i="1"/>
  <c r="O1104" i="1"/>
  <c r="O1105" i="1"/>
  <c r="O1106" i="1"/>
  <c r="O1103" i="1"/>
  <c r="O566" i="1"/>
  <c r="O567" i="1"/>
  <c r="O568" i="1"/>
  <c r="O569" i="1"/>
  <c r="O570" i="1"/>
  <c r="O571" i="1"/>
  <c r="O572" i="1"/>
  <c r="O573" i="1"/>
  <c r="O574" i="1"/>
  <c r="O575" i="1"/>
  <c r="O576" i="1"/>
  <c r="O565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04" i="1"/>
  <c r="O450" i="1"/>
  <c r="O451" i="1"/>
  <c r="O452" i="1"/>
  <c r="O453" i="1"/>
  <c r="O455" i="1"/>
  <c r="O456" i="1"/>
  <c r="O457" i="1"/>
  <c r="O458" i="1"/>
  <c r="O459" i="1"/>
  <c r="O460" i="1"/>
  <c r="O461" i="1"/>
  <c r="O462" i="1"/>
  <c r="O449" i="1"/>
  <c r="O321" i="1"/>
  <c r="O323" i="1"/>
  <c r="O324" i="1"/>
  <c r="O322" i="1"/>
  <c r="O325" i="1"/>
  <c r="O326" i="1"/>
  <c r="O327" i="1"/>
  <c r="O328" i="1"/>
  <c r="O329" i="1"/>
  <c r="O330" i="1"/>
  <c r="O332" i="1"/>
  <c r="O333" i="1"/>
  <c r="O334" i="1"/>
  <c r="O335" i="1"/>
  <c r="O320" i="1"/>
  <c r="O269" i="1"/>
  <c r="O270" i="1"/>
  <c r="O271" i="1"/>
  <c r="O272" i="1"/>
  <c r="O273" i="1"/>
  <c r="O274" i="1"/>
  <c r="O275" i="1"/>
  <c r="O276" i="1"/>
  <c r="O277" i="1"/>
  <c r="O278" i="1"/>
  <c r="O268" i="1"/>
  <c r="O225" i="1"/>
  <c r="O226" i="1"/>
  <c r="O227" i="1"/>
  <c r="O228" i="1"/>
  <c r="O229" i="1"/>
  <c r="O224" i="1"/>
  <c r="O184" i="1"/>
  <c r="O185" i="1"/>
  <c r="O186" i="1"/>
  <c r="O187" i="1"/>
  <c r="O188" i="1"/>
  <c r="O183" i="1"/>
  <c r="O141" i="1"/>
  <c r="O142" i="1"/>
  <c r="O143" i="1"/>
  <c r="O144" i="1"/>
  <c r="O145" i="1"/>
  <c r="O140" i="1"/>
  <c r="O77" i="1"/>
  <c r="O78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76" i="1"/>
  <c r="J15" i="2"/>
  <c r="J14" i="2"/>
  <c r="J13" i="2"/>
  <c r="J12" i="2"/>
  <c r="J11" i="2"/>
  <c r="J29" i="6"/>
  <c r="I29" i="6"/>
  <c r="H29" i="6"/>
  <c r="G29" i="6"/>
  <c r="N12" i="5" l="1"/>
  <c r="T969" i="1"/>
  <c r="K1104" i="1"/>
  <c r="K1105" i="1"/>
  <c r="K1106" i="1"/>
  <c r="K1103" i="1"/>
  <c r="K1059" i="1"/>
  <c r="K1060" i="1"/>
  <c r="K1061" i="1"/>
  <c r="K1062" i="1"/>
  <c r="K1058" i="1"/>
  <c r="K1020" i="1"/>
  <c r="K1021" i="1"/>
  <c r="K1022" i="1"/>
  <c r="K1023" i="1"/>
  <c r="K1019" i="1"/>
  <c r="K966" i="1"/>
  <c r="K967" i="1"/>
  <c r="K970" i="1"/>
  <c r="K968" i="1"/>
  <c r="K971" i="1"/>
  <c r="K972" i="1"/>
  <c r="K973" i="1"/>
  <c r="K974" i="1"/>
  <c r="K975" i="1"/>
  <c r="K976" i="1"/>
  <c r="K965" i="1"/>
  <c r="K848" i="1"/>
  <c r="K849" i="1"/>
  <c r="K851" i="1"/>
  <c r="K852" i="1"/>
  <c r="K850" i="1"/>
  <c r="K853" i="1"/>
  <c r="K854" i="1"/>
  <c r="K855" i="1"/>
  <c r="K856" i="1"/>
  <c r="K857" i="1"/>
  <c r="K858" i="1"/>
  <c r="K847" i="1"/>
  <c r="K792" i="1"/>
  <c r="K793" i="1"/>
  <c r="K795" i="1"/>
  <c r="K796" i="1"/>
  <c r="K794" i="1"/>
  <c r="K797" i="1"/>
  <c r="K798" i="1"/>
  <c r="K799" i="1"/>
  <c r="K800" i="1"/>
  <c r="K801" i="1"/>
  <c r="K802" i="1"/>
  <c r="K791" i="1"/>
  <c r="K733" i="1"/>
  <c r="K734" i="1"/>
  <c r="K736" i="1"/>
  <c r="K737" i="1"/>
  <c r="K735" i="1"/>
  <c r="K738" i="1"/>
  <c r="K739" i="1"/>
  <c r="K740" i="1"/>
  <c r="K741" i="1"/>
  <c r="K742" i="1"/>
  <c r="K743" i="1"/>
  <c r="K744" i="1"/>
  <c r="K732" i="1"/>
  <c r="K673" i="1"/>
  <c r="K675" i="1"/>
  <c r="K676" i="1"/>
  <c r="K674" i="1"/>
  <c r="K677" i="1"/>
  <c r="K678" i="1"/>
  <c r="K679" i="1"/>
  <c r="K680" i="1"/>
  <c r="K681" i="1"/>
  <c r="K682" i="1"/>
  <c r="K672" i="1"/>
  <c r="K618" i="1"/>
  <c r="K619" i="1"/>
  <c r="K621" i="1"/>
  <c r="K622" i="1"/>
  <c r="K623" i="1"/>
  <c r="K620" i="1"/>
  <c r="K624" i="1"/>
  <c r="K625" i="1"/>
  <c r="K626" i="1"/>
  <c r="K627" i="1"/>
  <c r="K628" i="1"/>
  <c r="K629" i="1"/>
  <c r="K617" i="1"/>
  <c r="K566" i="1"/>
  <c r="K567" i="1"/>
  <c r="K568" i="1"/>
  <c r="K569" i="1"/>
  <c r="K570" i="1"/>
  <c r="K571" i="1"/>
  <c r="K572" i="1"/>
  <c r="K573" i="1"/>
  <c r="K574" i="1"/>
  <c r="K575" i="1"/>
  <c r="K576" i="1"/>
  <c r="K565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04" i="1"/>
  <c r="K450" i="1"/>
  <c r="K451" i="1"/>
  <c r="K452" i="1"/>
  <c r="K453" i="1"/>
  <c r="K455" i="1"/>
  <c r="K456" i="1"/>
  <c r="K457" i="1"/>
  <c r="K458" i="1"/>
  <c r="K459" i="1"/>
  <c r="K460" i="1"/>
  <c r="K461" i="1"/>
  <c r="K462" i="1"/>
  <c r="K449" i="1"/>
  <c r="K388" i="1"/>
  <c r="K389" i="1"/>
  <c r="K392" i="1"/>
  <c r="K393" i="1"/>
  <c r="K394" i="1"/>
  <c r="K395" i="1"/>
  <c r="K396" i="1"/>
  <c r="K397" i="1"/>
  <c r="K398" i="1"/>
  <c r="K399" i="1"/>
  <c r="K387" i="1"/>
  <c r="K321" i="1"/>
  <c r="K323" i="1"/>
  <c r="K324" i="1"/>
  <c r="K322" i="1"/>
  <c r="K325" i="1"/>
  <c r="K326" i="1"/>
  <c r="K327" i="1"/>
  <c r="K328" i="1"/>
  <c r="K329" i="1"/>
  <c r="K330" i="1"/>
  <c r="K331" i="1"/>
  <c r="K332" i="1"/>
  <c r="K333" i="1"/>
  <c r="K334" i="1"/>
  <c r="K335" i="1"/>
  <c r="K320" i="1"/>
  <c r="K269" i="1"/>
  <c r="K270" i="1"/>
  <c r="K271" i="1"/>
  <c r="K272" i="1"/>
  <c r="K273" i="1"/>
  <c r="K274" i="1"/>
  <c r="K275" i="1"/>
  <c r="K276" i="1"/>
  <c r="K277" i="1"/>
  <c r="K278" i="1"/>
  <c r="K268" i="1"/>
  <c r="K225" i="1"/>
  <c r="K226" i="1"/>
  <c r="K227" i="1"/>
  <c r="K228" i="1"/>
  <c r="K229" i="1"/>
  <c r="K224" i="1"/>
  <c r="K140" i="1"/>
  <c r="K184" i="1"/>
  <c r="K185" i="1"/>
  <c r="K186" i="1"/>
  <c r="K187" i="1"/>
  <c r="K188" i="1"/>
  <c r="K183" i="1"/>
  <c r="J146" i="1"/>
  <c r="K77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76" i="1"/>
  <c r="I99" i="1"/>
  <c r="H99" i="1"/>
  <c r="I15" i="4"/>
  <c r="H15" i="4"/>
  <c r="G15" i="4"/>
  <c r="J14" i="4"/>
  <c r="J12" i="4"/>
  <c r="J11" i="4"/>
  <c r="J10" i="4"/>
  <c r="J9" i="4"/>
  <c r="J15" i="4" l="1"/>
  <c r="J17" i="8"/>
  <c r="J16" i="8"/>
  <c r="J15" i="8"/>
  <c r="J14" i="8"/>
  <c r="J13" i="8"/>
  <c r="J12" i="8"/>
  <c r="J11" i="8"/>
  <c r="J10" i="8"/>
  <c r="I12" i="5"/>
  <c r="H12" i="5"/>
  <c r="G12" i="5"/>
  <c r="J8" i="5"/>
  <c r="J11" i="5"/>
  <c r="J10" i="5"/>
  <c r="J9" i="5"/>
  <c r="F10" i="6"/>
  <c r="S10" i="6" s="1"/>
  <c r="E12" i="5"/>
  <c r="D12" i="5"/>
  <c r="C12" i="5"/>
  <c r="J12" i="5" l="1"/>
  <c r="F14" i="4"/>
  <c r="F13" i="4"/>
  <c r="F12" i="4"/>
  <c r="F11" i="4"/>
  <c r="F10" i="4"/>
  <c r="S10" i="4" s="1"/>
  <c r="F9" i="4"/>
  <c r="S9" i="4" s="1"/>
  <c r="E15" i="4"/>
  <c r="D15" i="4"/>
  <c r="C15" i="4"/>
  <c r="E29" i="6" l="1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S17" i="6" s="1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9" i="6"/>
  <c r="S9" i="6" s="1"/>
  <c r="S8" i="6"/>
  <c r="G98" i="1"/>
  <c r="T98" i="1" s="1"/>
  <c r="G97" i="1"/>
  <c r="T97" i="1" s="1"/>
  <c r="G96" i="1"/>
  <c r="T96" i="1" s="1"/>
  <c r="G95" i="1"/>
  <c r="T95" i="1" s="1"/>
  <c r="F15" i="2"/>
  <c r="S15" i="2" s="1"/>
  <c r="F14" i="2"/>
  <c r="S14" i="2" s="1"/>
  <c r="F13" i="2"/>
  <c r="S13" i="2" s="1"/>
  <c r="F12" i="2"/>
  <c r="S12" i="2" s="1"/>
  <c r="F11" i="2"/>
  <c r="S11" i="2" s="1"/>
  <c r="G1062" i="1"/>
  <c r="G1061" i="1"/>
  <c r="G1060" i="1"/>
  <c r="G1059" i="1"/>
  <c r="G1058" i="1"/>
  <c r="T7" i="1"/>
  <c r="T14" i="1"/>
  <c r="R16" i="2"/>
  <c r="E16" i="2"/>
  <c r="G16" i="2"/>
  <c r="H16" i="2"/>
  <c r="I16" i="2"/>
  <c r="K16" i="2"/>
  <c r="L16" i="2"/>
  <c r="M16" i="2"/>
  <c r="R1063" i="1"/>
  <c r="Q1063" i="1"/>
  <c r="P1063" i="1"/>
  <c r="N1063" i="1"/>
  <c r="M1063" i="1"/>
  <c r="L1063" i="1"/>
  <c r="J1063" i="1"/>
  <c r="I1063" i="1"/>
  <c r="H1063" i="1"/>
  <c r="F1063" i="1"/>
  <c r="E1063" i="1"/>
  <c r="D1063" i="1"/>
  <c r="K1063" i="1"/>
  <c r="G332" i="1"/>
  <c r="G333" i="1"/>
  <c r="G334" i="1"/>
  <c r="G335" i="1"/>
  <c r="G331" i="1"/>
  <c r="G94" i="1"/>
  <c r="T94" i="1" s="1"/>
  <c r="P279" i="1"/>
  <c r="P146" i="1"/>
  <c r="K12" i="5"/>
  <c r="L12" i="5"/>
  <c r="M12" i="5"/>
  <c r="F11" i="5"/>
  <c r="S11" i="5" s="1"/>
  <c r="F10" i="5"/>
  <c r="S10" i="5" s="1"/>
  <c r="S9" i="5"/>
  <c r="F8" i="5"/>
  <c r="S8" i="5" l="1"/>
  <c r="F12" i="5"/>
  <c r="F16" i="2"/>
  <c r="G1063" i="1"/>
  <c r="T1062" i="1"/>
  <c r="T31" i="1"/>
  <c r="T32" i="1"/>
  <c r="T29" i="1"/>
  <c r="T24" i="1"/>
  <c r="T19" i="1"/>
  <c r="T17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1063" i="1"/>
  <c r="T1059" i="1"/>
  <c r="T1061" i="1"/>
  <c r="T1060" i="1"/>
  <c r="S1063" i="1"/>
  <c r="T1058" i="1"/>
  <c r="T333" i="1"/>
  <c r="T335" i="1"/>
  <c r="T332" i="1"/>
  <c r="T334" i="1"/>
  <c r="T331" i="1"/>
  <c r="T623" i="1"/>
  <c r="T34" i="1" l="1"/>
  <c r="T1063" i="1"/>
  <c r="S16" i="2"/>
  <c r="G1104" i="1"/>
  <c r="G1105" i="1"/>
  <c r="G1106" i="1"/>
  <c r="E1107" i="1"/>
  <c r="F1107" i="1"/>
  <c r="H1107" i="1"/>
  <c r="I1107" i="1"/>
  <c r="J1107" i="1"/>
  <c r="L1107" i="1"/>
  <c r="M1107" i="1"/>
  <c r="N1107" i="1"/>
  <c r="P1107" i="1"/>
  <c r="Q1107" i="1"/>
  <c r="R1107" i="1"/>
  <c r="G1020" i="1"/>
  <c r="G1021" i="1"/>
  <c r="G1022" i="1"/>
  <c r="G1023" i="1"/>
  <c r="E1024" i="1"/>
  <c r="F1024" i="1"/>
  <c r="H1024" i="1"/>
  <c r="I1024" i="1"/>
  <c r="J1024" i="1"/>
  <c r="L1024" i="1"/>
  <c r="M1024" i="1"/>
  <c r="N1024" i="1"/>
  <c r="P1024" i="1"/>
  <c r="Q1024" i="1"/>
  <c r="R1024" i="1"/>
  <c r="G966" i="1"/>
  <c r="G967" i="1"/>
  <c r="G970" i="1"/>
  <c r="G968" i="1"/>
  <c r="G971" i="1"/>
  <c r="G972" i="1"/>
  <c r="G973" i="1"/>
  <c r="G974" i="1"/>
  <c r="G975" i="1"/>
  <c r="G976" i="1"/>
  <c r="E977" i="1"/>
  <c r="F977" i="1"/>
  <c r="H977" i="1"/>
  <c r="I977" i="1"/>
  <c r="J977" i="1"/>
  <c r="L977" i="1"/>
  <c r="M977" i="1"/>
  <c r="N977" i="1"/>
  <c r="P977" i="1"/>
  <c r="Q977" i="1"/>
  <c r="R977" i="1"/>
  <c r="G848" i="1"/>
  <c r="G849" i="1"/>
  <c r="G851" i="1"/>
  <c r="G852" i="1"/>
  <c r="G850" i="1"/>
  <c r="G853" i="1"/>
  <c r="G854" i="1"/>
  <c r="G855" i="1"/>
  <c r="G856" i="1"/>
  <c r="G857" i="1"/>
  <c r="G858" i="1"/>
  <c r="E859" i="1"/>
  <c r="F859" i="1"/>
  <c r="H859" i="1"/>
  <c r="I859" i="1"/>
  <c r="J859" i="1"/>
  <c r="L859" i="1"/>
  <c r="M859" i="1"/>
  <c r="N859" i="1"/>
  <c r="P859" i="1"/>
  <c r="Q859" i="1"/>
  <c r="R859" i="1"/>
  <c r="G792" i="1"/>
  <c r="G793" i="1"/>
  <c r="G795" i="1"/>
  <c r="G796" i="1"/>
  <c r="G794" i="1"/>
  <c r="G797" i="1"/>
  <c r="G798" i="1"/>
  <c r="G799" i="1"/>
  <c r="G800" i="1"/>
  <c r="G801" i="1"/>
  <c r="G802" i="1"/>
  <c r="E803" i="1"/>
  <c r="F803" i="1"/>
  <c r="H803" i="1"/>
  <c r="I803" i="1"/>
  <c r="J803" i="1"/>
  <c r="L803" i="1"/>
  <c r="M803" i="1"/>
  <c r="N803" i="1"/>
  <c r="P803" i="1"/>
  <c r="Q803" i="1"/>
  <c r="R803" i="1"/>
  <c r="G733" i="1"/>
  <c r="G734" i="1"/>
  <c r="G736" i="1"/>
  <c r="G737" i="1"/>
  <c r="G735" i="1"/>
  <c r="G738" i="1"/>
  <c r="G739" i="1"/>
  <c r="G740" i="1"/>
  <c r="G741" i="1"/>
  <c r="G742" i="1"/>
  <c r="G743" i="1"/>
  <c r="G744" i="1"/>
  <c r="E745" i="1"/>
  <c r="F745" i="1"/>
  <c r="H745" i="1"/>
  <c r="I745" i="1"/>
  <c r="J745" i="1"/>
  <c r="L745" i="1"/>
  <c r="M745" i="1"/>
  <c r="N745" i="1"/>
  <c r="P745" i="1"/>
  <c r="Q745" i="1"/>
  <c r="R745" i="1"/>
  <c r="G673" i="1"/>
  <c r="G675" i="1"/>
  <c r="G676" i="1"/>
  <c r="G674" i="1"/>
  <c r="G677" i="1"/>
  <c r="G678" i="1"/>
  <c r="G679" i="1"/>
  <c r="G680" i="1"/>
  <c r="G681" i="1"/>
  <c r="G682" i="1"/>
  <c r="E683" i="1"/>
  <c r="F683" i="1"/>
  <c r="H683" i="1"/>
  <c r="I683" i="1"/>
  <c r="J683" i="1"/>
  <c r="L683" i="1"/>
  <c r="M683" i="1"/>
  <c r="N683" i="1"/>
  <c r="P683" i="1"/>
  <c r="Q683" i="1"/>
  <c r="R683" i="1"/>
  <c r="G618" i="1"/>
  <c r="G619" i="1"/>
  <c r="G621" i="1"/>
  <c r="G622" i="1"/>
  <c r="G620" i="1"/>
  <c r="G624" i="1"/>
  <c r="G625" i="1"/>
  <c r="G626" i="1"/>
  <c r="G627" i="1"/>
  <c r="G628" i="1"/>
  <c r="G629" i="1"/>
  <c r="E630" i="1"/>
  <c r="F630" i="1"/>
  <c r="H630" i="1"/>
  <c r="I630" i="1"/>
  <c r="J630" i="1"/>
  <c r="L630" i="1"/>
  <c r="M630" i="1"/>
  <c r="N630" i="1"/>
  <c r="P630" i="1"/>
  <c r="Q630" i="1"/>
  <c r="R630" i="1"/>
  <c r="G566" i="1"/>
  <c r="G567" i="1"/>
  <c r="G568" i="1"/>
  <c r="G569" i="1"/>
  <c r="G570" i="1"/>
  <c r="G571" i="1"/>
  <c r="G572" i="1"/>
  <c r="G573" i="1"/>
  <c r="G574" i="1"/>
  <c r="G575" i="1"/>
  <c r="G576" i="1"/>
  <c r="E577" i="1"/>
  <c r="F577" i="1"/>
  <c r="H577" i="1"/>
  <c r="I577" i="1"/>
  <c r="J577" i="1"/>
  <c r="L577" i="1"/>
  <c r="M577" i="1"/>
  <c r="N577" i="1"/>
  <c r="P577" i="1"/>
  <c r="Q577" i="1"/>
  <c r="R577" i="1"/>
  <c r="G505" i="1"/>
  <c r="G506" i="1"/>
  <c r="G507" i="1"/>
  <c r="G508" i="1"/>
  <c r="G509" i="1"/>
  <c r="G510" i="1"/>
  <c r="G512" i="1"/>
  <c r="G513" i="1"/>
  <c r="G514" i="1"/>
  <c r="G515" i="1"/>
  <c r="G516" i="1"/>
  <c r="G517" i="1"/>
  <c r="E518" i="1"/>
  <c r="F518" i="1"/>
  <c r="H518" i="1"/>
  <c r="I518" i="1"/>
  <c r="J518" i="1"/>
  <c r="L518" i="1"/>
  <c r="M518" i="1"/>
  <c r="N518" i="1"/>
  <c r="P518" i="1"/>
  <c r="Q518" i="1"/>
  <c r="R518" i="1"/>
  <c r="G450" i="1"/>
  <c r="G451" i="1"/>
  <c r="G452" i="1"/>
  <c r="G453" i="1"/>
  <c r="G455" i="1"/>
  <c r="G456" i="1"/>
  <c r="G457" i="1"/>
  <c r="G458" i="1"/>
  <c r="G459" i="1"/>
  <c r="G460" i="1"/>
  <c r="G461" i="1"/>
  <c r="G462" i="1"/>
  <c r="E463" i="1"/>
  <c r="F463" i="1"/>
  <c r="H463" i="1"/>
  <c r="I463" i="1"/>
  <c r="J463" i="1"/>
  <c r="L463" i="1"/>
  <c r="M463" i="1"/>
  <c r="N463" i="1"/>
  <c r="P463" i="1"/>
  <c r="Q463" i="1"/>
  <c r="R463" i="1"/>
  <c r="G388" i="1"/>
  <c r="G389" i="1"/>
  <c r="G392" i="1"/>
  <c r="G393" i="1"/>
  <c r="G394" i="1"/>
  <c r="G395" i="1"/>
  <c r="G396" i="1"/>
  <c r="G397" i="1"/>
  <c r="G398" i="1"/>
  <c r="G399" i="1"/>
  <c r="E400" i="1"/>
  <c r="F400" i="1"/>
  <c r="H400" i="1"/>
  <c r="I400" i="1"/>
  <c r="J400" i="1"/>
  <c r="L400" i="1"/>
  <c r="M400" i="1"/>
  <c r="N400" i="1"/>
  <c r="P400" i="1"/>
  <c r="Q400" i="1"/>
  <c r="R400" i="1"/>
  <c r="G321" i="1"/>
  <c r="G323" i="1"/>
  <c r="G324" i="1"/>
  <c r="G322" i="1"/>
  <c r="G325" i="1"/>
  <c r="G326" i="1"/>
  <c r="G327" i="1"/>
  <c r="G328" i="1"/>
  <c r="G329" i="1"/>
  <c r="G330" i="1"/>
  <c r="G320" i="1"/>
  <c r="E336" i="1"/>
  <c r="F336" i="1"/>
  <c r="H336" i="1"/>
  <c r="I336" i="1"/>
  <c r="J336" i="1"/>
  <c r="L336" i="1"/>
  <c r="M336" i="1"/>
  <c r="N336" i="1"/>
  <c r="P336" i="1"/>
  <c r="Q336" i="1"/>
  <c r="R336" i="1"/>
  <c r="Q279" i="1"/>
  <c r="R279" i="1"/>
  <c r="G269" i="1"/>
  <c r="G270" i="1"/>
  <c r="G271" i="1"/>
  <c r="G272" i="1"/>
  <c r="G273" i="1"/>
  <c r="G274" i="1"/>
  <c r="G275" i="1"/>
  <c r="G276" i="1"/>
  <c r="G277" i="1"/>
  <c r="G278" i="1"/>
  <c r="E279" i="1"/>
  <c r="F279" i="1"/>
  <c r="H279" i="1"/>
  <c r="I279" i="1"/>
  <c r="J279" i="1"/>
  <c r="L279" i="1"/>
  <c r="M279" i="1"/>
  <c r="N279" i="1"/>
  <c r="G225" i="1"/>
  <c r="G226" i="1"/>
  <c r="G227" i="1"/>
  <c r="G228" i="1"/>
  <c r="G229" i="1"/>
  <c r="E230" i="1"/>
  <c r="F230" i="1"/>
  <c r="H230" i="1"/>
  <c r="I230" i="1"/>
  <c r="J230" i="1"/>
  <c r="L230" i="1"/>
  <c r="M230" i="1"/>
  <c r="N230" i="1"/>
  <c r="P230" i="1"/>
  <c r="Q230" i="1"/>
  <c r="R230" i="1"/>
  <c r="G184" i="1"/>
  <c r="G185" i="1"/>
  <c r="G186" i="1"/>
  <c r="G187" i="1"/>
  <c r="G188" i="1"/>
  <c r="E189" i="1"/>
  <c r="F189" i="1"/>
  <c r="H189" i="1"/>
  <c r="I189" i="1"/>
  <c r="J189" i="1"/>
  <c r="L189" i="1"/>
  <c r="M189" i="1"/>
  <c r="N189" i="1"/>
  <c r="P189" i="1"/>
  <c r="Q189" i="1"/>
  <c r="R189" i="1"/>
  <c r="G141" i="1"/>
  <c r="G142" i="1"/>
  <c r="G143" i="1"/>
  <c r="G144" i="1"/>
  <c r="G145" i="1"/>
  <c r="E146" i="1"/>
  <c r="F146" i="1"/>
  <c r="H146" i="1"/>
  <c r="I146" i="1"/>
  <c r="L146" i="1"/>
  <c r="M146" i="1"/>
  <c r="N146" i="1"/>
  <c r="Q146" i="1"/>
  <c r="R146" i="1"/>
  <c r="G77" i="1"/>
  <c r="T77" i="1" s="1"/>
  <c r="G78" i="1"/>
  <c r="T78" i="1" s="1"/>
  <c r="G80" i="1"/>
  <c r="T80" i="1" s="1"/>
  <c r="G81" i="1"/>
  <c r="T81" i="1" s="1"/>
  <c r="G82" i="1"/>
  <c r="T82" i="1" s="1"/>
  <c r="G83" i="1"/>
  <c r="T83" i="1" s="1"/>
  <c r="G84" i="1"/>
  <c r="T84" i="1" s="1"/>
  <c r="G85" i="1"/>
  <c r="T85" i="1" s="1"/>
  <c r="G86" i="1"/>
  <c r="T86" i="1" s="1"/>
  <c r="G87" i="1"/>
  <c r="T87" i="1" s="1"/>
  <c r="G88" i="1"/>
  <c r="T88" i="1" s="1"/>
  <c r="G89" i="1"/>
  <c r="T89" i="1" s="1"/>
  <c r="G90" i="1"/>
  <c r="T90" i="1" s="1"/>
  <c r="G91" i="1"/>
  <c r="T91" i="1" s="1"/>
  <c r="G92" i="1"/>
  <c r="T92" i="1" s="1"/>
  <c r="G93" i="1"/>
  <c r="T93" i="1" s="1"/>
  <c r="G76" i="1"/>
  <c r="T76" i="1" s="1"/>
  <c r="E99" i="1"/>
  <c r="F99" i="1"/>
  <c r="J99" i="1"/>
  <c r="L99" i="1"/>
  <c r="M99" i="1"/>
  <c r="N99" i="1"/>
  <c r="P99" i="1"/>
  <c r="Q99" i="1"/>
  <c r="R99" i="1"/>
  <c r="D99" i="1"/>
  <c r="T330" i="1" l="1"/>
  <c r="S1024" i="1"/>
  <c r="T737" i="1"/>
  <c r="K1107" i="1"/>
  <c r="O1107" i="1"/>
  <c r="S279" i="1"/>
  <c r="T273" i="1"/>
  <c r="T185" i="1"/>
  <c r="T142" i="1"/>
  <c r="S146" i="1"/>
  <c r="S463" i="1"/>
  <c r="T275" i="1"/>
  <c r="T274" i="1"/>
  <c r="S803" i="1"/>
  <c r="T225" i="1"/>
  <c r="S630" i="1"/>
  <c r="S683" i="1"/>
  <c r="S977" i="1"/>
  <c r="S189" i="1"/>
  <c r="S577" i="1"/>
  <c r="O99" i="1"/>
  <c r="S1107" i="1"/>
  <c r="T227" i="1"/>
  <c r="S336" i="1"/>
  <c r="S859" i="1"/>
  <c r="K99" i="1"/>
  <c r="S99" i="1"/>
  <c r="T229" i="1"/>
  <c r="S400" i="1"/>
  <c r="S745" i="1"/>
  <c r="S518" i="1"/>
  <c r="G336" i="1"/>
  <c r="T276" i="1"/>
  <c r="T272" i="1"/>
  <c r="T278" i="1"/>
  <c r="T270" i="1"/>
  <c r="T277" i="1"/>
  <c r="T269" i="1"/>
  <c r="T271" i="1"/>
  <c r="T228" i="1"/>
  <c r="S230" i="1"/>
  <c r="T226" i="1"/>
  <c r="T186" i="1"/>
  <c r="T188" i="1"/>
  <c r="T184" i="1"/>
  <c r="T187" i="1"/>
  <c r="T145" i="1"/>
  <c r="T141" i="1"/>
  <c r="T144" i="1"/>
  <c r="T143" i="1"/>
  <c r="G99" i="1"/>
  <c r="G1103" i="1"/>
  <c r="T1023" i="1"/>
  <c r="T1021" i="1"/>
  <c r="T1022" i="1"/>
  <c r="O1024" i="1"/>
  <c r="K1024" i="1"/>
  <c r="G1107" i="1" l="1"/>
  <c r="T1103" i="1"/>
  <c r="T99" i="1"/>
  <c r="G1019" i="1"/>
  <c r="G1024" i="1" s="1"/>
  <c r="D1024" i="1"/>
  <c r="O977" i="1"/>
  <c r="K977" i="1"/>
  <c r="G965" i="1" l="1"/>
  <c r="G977" i="1" s="1"/>
  <c r="O859" i="1"/>
  <c r="K859" i="1"/>
  <c r="G847" i="1" l="1"/>
  <c r="G859" i="1" s="1"/>
  <c r="O803" i="1"/>
  <c r="K803" i="1"/>
  <c r="T796" i="1" l="1"/>
  <c r="D803" i="1"/>
  <c r="T794" i="1"/>
  <c r="G791" i="1"/>
  <c r="G803" i="1" s="1"/>
  <c r="O745" i="1"/>
  <c r="K745" i="1"/>
  <c r="G732" i="1" l="1"/>
  <c r="G745" i="1" s="1"/>
  <c r="O683" i="1"/>
  <c r="K683" i="1"/>
  <c r="G672" i="1" l="1"/>
  <c r="G683" i="1" s="1"/>
  <c r="O630" i="1"/>
  <c r="K630" i="1"/>
  <c r="T622" i="1" l="1"/>
  <c r="G617" i="1"/>
  <c r="G630" i="1" s="1"/>
  <c r="O577" i="1"/>
  <c r="K577" i="1"/>
  <c r="D577" i="1" l="1"/>
  <c r="G565" i="1"/>
  <c r="G577" i="1" s="1"/>
  <c r="O518" i="1"/>
  <c r="K518" i="1"/>
  <c r="G504" i="1" l="1"/>
  <c r="G518" i="1" s="1"/>
  <c r="D518" i="1"/>
  <c r="O463" i="1"/>
  <c r="K463" i="1"/>
  <c r="G449" i="1" l="1"/>
  <c r="G463" i="1" s="1"/>
  <c r="O400" i="1"/>
  <c r="K400" i="1"/>
  <c r="G387" i="1" l="1"/>
  <c r="G400" i="1" s="1"/>
  <c r="D400" i="1"/>
  <c r="O336" i="1"/>
  <c r="K336" i="1"/>
  <c r="D336" i="1" l="1"/>
  <c r="O279" i="1"/>
  <c r="K279" i="1"/>
  <c r="D279" i="1" l="1"/>
  <c r="G268" i="1"/>
  <c r="G279" i="1" s="1"/>
  <c r="O230" i="1"/>
  <c r="K230" i="1"/>
  <c r="T268" i="1" l="1"/>
  <c r="T279" i="1" s="1"/>
  <c r="G224" i="1"/>
  <c r="G230" i="1" s="1"/>
  <c r="O189" i="1"/>
  <c r="K189" i="1"/>
  <c r="G183" i="1" l="1"/>
  <c r="G189" i="1" s="1"/>
  <c r="K146" i="1"/>
  <c r="O146" i="1" l="1"/>
  <c r="G140" i="1"/>
  <c r="G146" i="1" l="1"/>
  <c r="T140" i="1"/>
  <c r="Q18" i="8"/>
  <c r="P18" i="8"/>
  <c r="O18" i="8"/>
  <c r="I18" i="8"/>
  <c r="H18" i="8"/>
  <c r="G18" i="8"/>
  <c r="F17" i="8"/>
  <c r="S17" i="8" s="1"/>
  <c r="E18" i="8"/>
  <c r="D18" i="8"/>
  <c r="C18" i="8"/>
  <c r="F16" i="8"/>
  <c r="S16" i="8" s="1"/>
  <c r="F15" i="8"/>
  <c r="S15" i="8" s="1"/>
  <c r="F14" i="8"/>
  <c r="S14" i="8" s="1"/>
  <c r="F13" i="8"/>
  <c r="S13" i="8" s="1"/>
  <c r="F12" i="8"/>
  <c r="F11" i="8"/>
  <c r="F10" i="8"/>
  <c r="S12" i="8" l="1"/>
  <c r="S11" i="8"/>
  <c r="S10" i="8"/>
  <c r="R18" i="8"/>
  <c r="F18" i="8"/>
  <c r="J18" i="8"/>
  <c r="N18" i="8"/>
  <c r="M18" i="8"/>
  <c r="L18" i="8"/>
  <c r="K18" i="8"/>
  <c r="S18" i="8" l="1"/>
  <c r="D1107" i="1"/>
  <c r="T1106" i="1"/>
  <c r="D977" i="1"/>
  <c r="D859" i="1"/>
  <c r="D745" i="1"/>
  <c r="D683" i="1"/>
  <c r="D630" i="1"/>
  <c r="D463" i="1"/>
  <c r="T1104" i="1" l="1"/>
  <c r="T1105" i="1"/>
  <c r="T852" i="1"/>
  <c r="T858" i="1"/>
  <c r="T629" i="1"/>
  <c r="T676" i="1"/>
  <c r="T674" i="1"/>
  <c r="T678" i="1"/>
  <c r="T682" i="1"/>
  <c r="T848" i="1"/>
  <c r="T853" i="1"/>
  <c r="T855" i="1"/>
  <c r="T857" i="1"/>
  <c r="T968" i="1"/>
  <c r="T972" i="1"/>
  <c r="T976" i="1"/>
  <c r="T734" i="1"/>
  <c r="T735" i="1"/>
  <c r="T455" i="1"/>
  <c r="T458" i="1"/>
  <c r="T618" i="1"/>
  <c r="T628" i="1"/>
  <c r="T849" i="1"/>
  <c r="T850" i="1"/>
  <c r="T801" i="1"/>
  <c r="T506" i="1"/>
  <c r="T508" i="1"/>
  <c r="T509" i="1"/>
  <c r="T511" i="1"/>
  <c r="T673" i="1"/>
  <c r="T973" i="1"/>
  <c r="T626" i="1"/>
  <c r="T736" i="1"/>
  <c r="T738" i="1"/>
  <c r="T740" i="1"/>
  <c r="T512" i="1"/>
  <c r="T514" i="1"/>
  <c r="T567" i="1"/>
  <c r="T570" i="1"/>
  <c r="T741" i="1"/>
  <c r="T967" i="1"/>
  <c r="T975" i="1"/>
  <c r="T460" i="1"/>
  <c r="T574" i="1"/>
  <c r="T621" i="1"/>
  <c r="T459" i="1"/>
  <c r="T461" i="1"/>
  <c r="T517" i="1"/>
  <c r="T624" i="1"/>
  <c r="T799" i="1"/>
  <c r="T966" i="1"/>
  <c r="T793" i="1"/>
  <c r="T851" i="1"/>
  <c r="T505" i="1"/>
  <c r="T627" i="1"/>
  <c r="T681" i="1"/>
  <c r="T792" i="1"/>
  <c r="T802" i="1"/>
  <c r="T573" i="1"/>
  <c r="T744" i="1"/>
  <c r="T798" i="1"/>
  <c r="T970" i="1"/>
  <c r="T452" i="1"/>
  <c r="T449" i="1"/>
  <c r="T620" i="1"/>
  <c r="T617" i="1"/>
  <c r="T625" i="1"/>
  <c r="T739" i="1"/>
  <c r="T453" i="1"/>
  <c r="T456" i="1"/>
  <c r="T504" i="1"/>
  <c r="T516" i="1"/>
  <c r="T569" i="1"/>
  <c r="T572" i="1"/>
  <c r="T680" i="1"/>
  <c r="T733" i="1"/>
  <c r="T743" i="1"/>
  <c r="T795" i="1"/>
  <c r="T797" i="1"/>
  <c r="T974" i="1"/>
  <c r="T1020" i="1"/>
  <c r="T507" i="1"/>
  <c r="T510" i="1"/>
  <c r="T672" i="1"/>
  <c r="T451" i="1"/>
  <c r="T515" i="1"/>
  <c r="T568" i="1"/>
  <c r="T571" i="1"/>
  <c r="T619" i="1"/>
  <c r="T679" i="1"/>
  <c r="T854" i="1"/>
  <c r="T971" i="1"/>
  <c r="T1019" i="1"/>
  <c r="T575" i="1"/>
  <c r="T800" i="1"/>
  <c r="T457" i="1"/>
  <c r="T450" i="1"/>
  <c r="T462" i="1"/>
  <c r="T513" i="1"/>
  <c r="T566" i="1"/>
  <c r="T576" i="1"/>
  <c r="T675" i="1"/>
  <c r="T677" i="1"/>
  <c r="T742" i="1"/>
  <c r="T791" i="1"/>
  <c r="T856" i="1"/>
  <c r="T965" i="1"/>
  <c r="T847" i="1"/>
  <c r="T732" i="1"/>
  <c r="T565" i="1"/>
  <c r="D230" i="1"/>
  <c r="D189" i="1"/>
  <c r="D146" i="1"/>
  <c r="R29" i="6"/>
  <c r="Q29" i="6"/>
  <c r="P29" i="6"/>
  <c r="O29" i="6"/>
  <c r="N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N15" i="4" l="1"/>
  <c r="T1107" i="1"/>
  <c r="T1024" i="1"/>
  <c r="T977" i="1"/>
  <c r="T859" i="1"/>
  <c r="T803" i="1"/>
  <c r="T745" i="1"/>
  <c r="T683" i="1"/>
  <c r="T630" i="1"/>
  <c r="T577" i="1"/>
  <c r="T518" i="1"/>
  <c r="T463" i="1"/>
  <c r="T322" i="1"/>
  <c r="T183" i="1"/>
  <c r="T189" i="1" s="1"/>
  <c r="T388" i="1"/>
  <c r="T389" i="1"/>
  <c r="T392" i="1"/>
  <c r="T396" i="1"/>
  <c r="T398" i="1"/>
  <c r="T224" i="1"/>
  <c r="T230" i="1" s="1"/>
  <c r="T328" i="1"/>
  <c r="T321" i="1"/>
  <c r="T327" i="1"/>
  <c r="T397" i="1"/>
  <c r="T323" i="1"/>
  <c r="T325" i="1"/>
  <c r="T329" i="1"/>
  <c r="T394" i="1"/>
  <c r="T324" i="1"/>
  <c r="T393" i="1"/>
  <c r="T395" i="1"/>
  <c r="T399" i="1"/>
  <c r="T326" i="1"/>
  <c r="T387" i="1"/>
  <c r="T320" i="1"/>
  <c r="S12" i="5"/>
  <c r="S29" i="6"/>
  <c r="F15" i="4"/>
  <c r="R15" i="4"/>
  <c r="S11" i="4"/>
  <c r="S15" i="4" s="1"/>
  <c r="T400" i="1" l="1"/>
  <c r="T336" i="1"/>
  <c r="T146" i="1"/>
</calcChain>
</file>

<file path=xl/sharedStrings.xml><?xml version="1.0" encoding="utf-8"?>
<sst xmlns="http://schemas.openxmlformats.org/spreadsheetml/2006/main" count="929" uniqueCount="143">
  <si>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</si>
  <si>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</si>
  <si>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</si>
  <si>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</si>
  <si>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</si>
  <si>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</si>
  <si>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</si>
  <si>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</si>
  <si>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</si>
  <si>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</si>
  <si>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</si>
  <si>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</si>
  <si>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</si>
  <si>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</si>
  <si>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</si>
  <si>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</si>
  <si>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</si>
  <si>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</si>
  <si>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</si>
  <si>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</si>
  <si>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</si>
  <si>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</si>
  <si>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</si>
  <si>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</si>
  <si>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</si>
  <si>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Licencia de Motorista</t>
  </si>
  <si>
    <t xml:space="preserve">Duplicados </t>
  </si>
  <si>
    <t>SAMBIL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</si>
  <si>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</si>
  <si>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</si>
  <si>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</si>
  <si>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</si>
  <si>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</si>
  <si>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</si>
  <si>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</si>
  <si>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</si>
  <si>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Licencia de Conducir Categoría 5</t>
  </si>
  <si>
    <t>Licencia de Conducir Policías</t>
  </si>
  <si>
    <t>MAO</t>
  </si>
  <si>
    <t>Renovación Policías</t>
  </si>
  <si>
    <t>HIGUEY</t>
  </si>
  <si>
    <t>Duplicados Policías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</si>
  <si>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</si>
  <si>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</si>
  <si>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</si>
  <si>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</si>
  <si>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</si>
  <si>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</si>
  <si>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</si>
  <si>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</si>
  <si>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</si>
  <si>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</si>
  <si>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</si>
  <si>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</si>
  <si>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</si>
  <si>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</si>
  <si>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</si>
  <si>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</si>
  <si>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</si>
  <si>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</si>
  <si>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</si>
  <si>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</si>
  <si>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</si>
  <si>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</si>
  <si>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</si>
  <si>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</si>
  <si>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</si>
  <si>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</si>
  <si>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</si>
  <si>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</si>
  <si>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</si>
  <si>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</si>
  <si>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</si>
  <si>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</si>
  <si>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</si>
  <si>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</si>
  <si>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</si>
  <si>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</si>
  <si>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</si>
  <si>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</si>
  <si>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</si>
  <si>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</si>
  <si>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</si>
  <si>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</si>
  <si>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</si>
  <si>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</si>
  <si>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</si>
  <si>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</si>
  <si>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</si>
  <si>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</si>
  <si>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</si>
  <si>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</si>
  <si>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</si>
  <si>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</si>
  <si>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</si>
  <si>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</si>
  <si>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</si>
  <si>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</si>
  <si>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</si>
  <si>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</si>
  <si>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</si>
  <si>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</si>
  <si>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</si>
  <si>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</si>
  <si>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</si>
  <si>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</si>
  <si>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</si>
  <si>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</si>
  <si>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</si>
  <si>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</si>
  <si>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</si>
  <si>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</si>
  <si>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</si>
  <si>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</si>
  <si>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</si>
  <si>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</si>
  <si>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</si>
  <si>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</si>
  <si>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</si>
  <si>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</si>
  <si>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</si>
  <si>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</si>
  <si>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</si>
  <si>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</si>
  <si>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</si>
  <si>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</si>
  <si>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</si>
  <si>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</si>
  <si>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</si>
  <si>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</si>
  <si>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SERVICIOS DE LICENCIAS DE CONDUCIR NUEVA YORK</t>
  </si>
  <si>
    <t>Duplicados</t>
  </si>
  <si>
    <t>SERVICIOS DE LICENCIAS DE CONDUCIR BONAO</t>
  </si>
  <si>
    <t>Licencia de conducir categoria 5</t>
  </si>
  <si>
    <t>Renovacion Permiso de Aprendizaje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</si>
  <si>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</si>
  <si>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</si>
  <si>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</si>
  <si>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</si>
  <si>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</si>
  <si>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</si>
  <si>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>Cambio de Civil a Policía</t>
  </si>
  <si>
    <t xml:space="preserve">Cambio de Civil a Policía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</si>
</sst>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4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0" borderId="2" xfId="0" applyFont="1" applyBorder="1"/>
    <xf numFmtId="0" fontId="15" fillId="0" borderId="15" xfId="0" applyFont="1" applyBorder="1"/>
    <xf numFmtId="0" fontId="17" fillId="0" borderId="1" xfId="0" applyFont="1" applyBorder="1"/>
    <xf numFmtId="0" fontId="17" fillId="0" borderId="11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1" fontId="14" fillId="2" borderId="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16" fillId="2" borderId="2" xfId="0" applyFont="1" applyFill="1" applyBorder="1"/>
    <xf numFmtId="0" fontId="16" fillId="2" borderId="15" xfId="0" applyFont="1" applyFill="1" applyBorder="1"/>
    <xf numFmtId="0" fontId="15" fillId="2" borderId="2" xfId="0" applyFont="1" applyFill="1" applyBorder="1"/>
    <xf numFmtId="0" fontId="15" fillId="2" borderId="15" xfId="0" applyFont="1" applyFill="1" applyBorder="1"/>
    <xf numFmtId="0" fontId="2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2" fillId="0" borderId="7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5" fillId="0" borderId="2" xfId="2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0" borderId="1" xfId="12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5" fillId="0" borderId="1" xfId="12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LICENCIA DE CONDUCIR</a:t>
            </a:r>
            <a:endParaRPr lang="es-DO"/>
          </a:p>
        </c:rich>
      </c:tx>
      <c:layout>
        <c:manualLayout>
          <c:xMode val="edge"/>
          <c:yMode val="edge"/>
          <c:x val="0.3323230078064486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6054653695623603E-3"/>
          <c:y val="0.29383420062888121"/>
          <c:w val="0.98649567047038611"/>
          <c:h val="0.67639852230056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</c:f>
              <c:numCache>
                <c:formatCode>#,##0</c:formatCode>
                <c:ptCount val="1"/>
                <c:pt idx="0">
                  <c:v>30459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</c:f>
              <c:numCache>
                <c:formatCode>#,##0</c:formatCode>
                <c:ptCount val="1"/>
                <c:pt idx="0">
                  <c:v>26055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828-4BE1-8B6C-44AB3FD5E1B7}"/>
            </c:ext>
          </c:extLst>
        </c:ser>
        <c:ser>
          <c:idx val="2"/>
          <c:order val="2"/>
          <c:tx>
            <c:strRef>
              <c:f>'LICENCIA DE CONDUCIR'!$C$9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</c:f>
              <c:numCache>
                <c:formatCode>#,##0</c:formatCode>
                <c:ptCount val="1"/>
                <c:pt idx="0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28-4BE1-8B6C-44AB3FD5E1B7}"/>
            </c:ext>
          </c:extLst>
        </c:ser>
        <c:ser>
          <c:idx val="3"/>
          <c:order val="3"/>
          <c:tx>
            <c:strRef>
              <c:f>'LICENCIA DE CONDUCIR'!$C$10</c:f>
              <c:strCache>
                <c:ptCount val="1"/>
                <c:pt idx="0">
                  <c:v>Renovacion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</c:f>
              <c:numCache>
                <c:formatCode>#,##0</c:formatCode>
                <c:ptCount val="1"/>
                <c:pt idx="0">
                  <c:v>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28-4BE1-8B6C-44AB3FD5E1B7}"/>
            </c:ext>
          </c:extLst>
        </c:ser>
        <c:ser>
          <c:idx val="4"/>
          <c:order val="4"/>
          <c:tx>
            <c:strRef>
              <c:f>'LICENCIA DE CONDUCIR'!$C$11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CONDUCIR'!$K$11</c:f>
              <c:numCache>
                <c:formatCode>#,##0</c:formatCode>
                <c:ptCount val="1"/>
                <c:pt idx="0">
                  <c:v>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828-4BE1-8B6C-44AB3FD5E1B7}"/>
            </c:ext>
          </c:extLst>
        </c:ser>
        <c:ser>
          <c:idx val="5"/>
          <c:order val="5"/>
          <c:tx>
            <c:strRef>
              <c:f>'LICENCIA DE CONDUCIR'!$C$12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CONDUCIR'!$K$12</c:f>
              <c:numCache>
                <c:formatCode>#,##0</c:formatCode>
                <c:ptCount val="1"/>
                <c:pt idx="0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828-4BE1-8B6C-44AB3FD5E1B7}"/>
            </c:ext>
          </c:extLst>
        </c:ser>
        <c:ser>
          <c:idx val="6"/>
          <c:order val="6"/>
          <c:tx>
            <c:strRef>
              <c:f>'LICENCIA DE CONDUCIR'!$C$13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CONDUCIR'!$K$13</c:f>
              <c:numCache>
                <c:formatCode>#,##0</c:formatCode>
                <c:ptCount val="1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828-4BE1-8B6C-44AB3FD5E1B7}"/>
            </c:ext>
          </c:extLst>
        </c:ser>
        <c:ser>
          <c:idx val="7"/>
          <c:order val="7"/>
          <c:tx>
            <c:strRef>
              <c:f>'LICENCIA DE CONDUCIR'!$C$14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CONDUCIR'!$K$14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828-4BE1-8B6C-44AB3FD5E1B7}"/>
            </c:ext>
          </c:extLst>
        </c:ser>
        <c:ser>
          <c:idx val="8"/>
          <c:order val="8"/>
          <c:tx>
            <c:strRef>
              <c:f>'LICENCIA DE CONDUCIR'!$C$15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CONDUCIR'!$K$15</c:f>
              <c:numCache>
                <c:formatCode>#,##0</c:formatCode>
                <c:ptCount val="1"/>
                <c:pt idx="0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828-4BE1-8B6C-44AB3FD5E1B7}"/>
            </c:ext>
          </c:extLst>
        </c:ser>
        <c:ser>
          <c:idx val="9"/>
          <c:order val="9"/>
          <c:tx>
            <c:strRef>
              <c:f>'LICENCIA DE CONDUCIR'!$C$16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CONDUCIR'!$K$16</c:f>
              <c:numCache>
                <c:formatCode>#,##0</c:formatCode>
                <c:ptCount val="1"/>
                <c:pt idx="0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828-4BE1-8B6C-44AB3FD5E1B7}"/>
            </c:ext>
          </c:extLst>
        </c:ser>
        <c:ser>
          <c:idx val="10"/>
          <c:order val="10"/>
          <c:tx>
            <c:strRef>
              <c:f>'LICENCIA DE CONDUCIR'!$C$17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CONDUCIR'!$K$17</c:f>
              <c:numCache>
                <c:formatCode>#,##0</c:formatCode>
                <c:ptCount val="1"/>
                <c:pt idx="0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828-4BE1-8B6C-44AB3FD5E1B7}"/>
            </c:ext>
          </c:extLst>
        </c:ser>
        <c:ser>
          <c:idx val="11"/>
          <c:order val="11"/>
          <c:tx>
            <c:strRef>
              <c:f>'LICENCIA DE CONDUCIR'!$C$18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CONDUCIR'!$K$18</c:f>
              <c:numCache>
                <c:formatCode>#,##0</c:formatCode>
                <c:ptCount val="1"/>
                <c:pt idx="0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828-4BE1-8B6C-44AB3FD5E1B7}"/>
            </c:ext>
          </c:extLst>
        </c:ser>
        <c:ser>
          <c:idx val="12"/>
          <c:order val="12"/>
          <c:tx>
            <c:strRef>
              <c:f>'LICENCIA DE CONDUCIR'!$C$19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CONDUCIR'!$K$19</c:f>
              <c:numCache>
                <c:formatCode>#,##0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828-4BE1-8B6C-44AB3FD5E1B7}"/>
            </c:ext>
          </c:extLst>
        </c:ser>
        <c:ser>
          <c:idx val="13"/>
          <c:order val="13"/>
          <c:tx>
            <c:strRef>
              <c:f>'LICENCIA DE CONDUCIR'!$C$20</c:f>
              <c:strCache>
                <c:ptCount val="1"/>
                <c:pt idx="0">
                  <c:v>Cambio de Civil a Policía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CONDUCIR'!$K$20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828-4BE1-8B6C-44AB3FD5E1B7}"/>
            </c:ext>
          </c:extLst>
        </c:ser>
        <c:ser>
          <c:idx val="14"/>
          <c:order val="14"/>
          <c:tx>
            <c:strRef>
              <c:f>'LICENCIA DE CONDUCIR'!$C$21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CONDUCIR'!$K$21</c:f>
              <c:numCache>
                <c:formatCode>#,##0</c:formatCode>
                <c:ptCount val="1"/>
                <c:pt idx="0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828-4BE1-8B6C-44AB3FD5E1B7}"/>
            </c:ext>
          </c:extLst>
        </c:ser>
        <c:ser>
          <c:idx val="15"/>
          <c:order val="15"/>
          <c:tx>
            <c:strRef>
              <c:f>'LICENCIA DE CONDUCIR'!$C$22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CONDUCIR'!$K$22</c:f>
              <c:numCache>
                <c:formatCode>#,##0</c:formatCode>
                <c:ptCount val="1"/>
                <c:pt idx="0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828-4BE1-8B6C-44AB3FD5E1B7}"/>
            </c:ext>
          </c:extLst>
        </c:ser>
        <c:ser>
          <c:idx val="16"/>
          <c:order val="16"/>
          <c:tx>
            <c:strRef>
              <c:f>'LICENCIA DE CONDUCIR'!$C$23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CONDUCIR'!$K$23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828-4BE1-8B6C-44AB3FD5E1B7}"/>
            </c:ext>
          </c:extLst>
        </c:ser>
        <c:ser>
          <c:idx val="17"/>
          <c:order val="17"/>
          <c:tx>
            <c:strRef>
              <c:f>'LICENCIA DE CONDUCIR'!$C$24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CONDUCIR'!$K$24</c:f>
              <c:numCache>
                <c:formatCode>#,##0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828-4BE1-8B6C-44AB3FD5E1B7}"/>
            </c:ext>
          </c:extLst>
        </c:ser>
        <c:ser>
          <c:idx val="18"/>
          <c:order val="18"/>
          <c:tx>
            <c:strRef>
              <c:f>'LICENCIA DE CONDUCIR'!$C$25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CONDUCIR'!$K$25</c:f>
              <c:numCache>
                <c:formatCode>#,##0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828-4BE1-8B6C-44AB3FD5E1B7}"/>
            </c:ext>
          </c:extLst>
        </c:ser>
        <c:ser>
          <c:idx val="19"/>
          <c:order val="19"/>
          <c:tx>
            <c:strRef>
              <c:f>'LICENCIA DE CONDUCIR'!$C$26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CONDUCIR'!$K$26</c:f>
              <c:numCache>
                <c:formatCode>#,##0</c:formatCode>
                <c:ptCount val="1"/>
                <c:pt idx="0">
                  <c:v>57572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828-4BE1-8B6C-44AB3FD5E1B7}"/>
            </c:ext>
          </c:extLst>
        </c:ser>
        <c:ser>
          <c:idx val="20"/>
          <c:order val="20"/>
          <c:tx>
            <c:strRef>
              <c:f>'LICENCIA DE CONDUCIR'!$C$27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</c:f>
              <c:numCache>
                <c:formatCode>#,##0</c:formatCode>
                <c:ptCount val="1"/>
                <c:pt idx="0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828-4BE1-8B6C-44AB3FD5E1B7}"/>
            </c:ext>
          </c:extLst>
        </c:ser>
        <c:ser>
          <c:idx val="21"/>
          <c:order val="21"/>
          <c:tx>
            <c:strRef>
              <c:f>'LICENCIA DE CONDUCIR'!$C$28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CONDUCIR'!$K$28</c:f>
              <c:numCache>
                <c:formatCode>#,##0</c:formatCode>
                <c:ptCount val="1"/>
                <c:pt idx="0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828-4BE1-8B6C-44AB3FD5E1B7}"/>
            </c:ext>
          </c:extLst>
        </c:ser>
        <c:ser>
          <c:idx val="22"/>
          <c:order val="22"/>
          <c:tx>
            <c:strRef>
              <c:f>'LICENCIA DE CONDUCIR'!$C$29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CONDUCIR'!$K$29</c:f>
              <c:numCache>
                <c:formatCode>#,##0</c:formatCode>
                <c:ptCount val="1"/>
                <c:pt idx="0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828-4BE1-8B6C-44AB3FD5E1B7}"/>
            </c:ext>
          </c:extLst>
        </c:ser>
        <c:ser>
          <c:idx val="23"/>
          <c:order val="23"/>
          <c:tx>
            <c:strRef>
              <c:f>'LICENCIA DE CONDUCIR'!$C$30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CONDUCIR'!$K$30</c:f>
              <c:numCache>
                <c:formatCode>#,##0</c:formatCode>
                <c:ptCount val="1"/>
                <c:pt idx="0">
                  <c:v>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828-4BE1-8B6C-44AB3FD5E1B7}"/>
            </c:ext>
          </c:extLst>
        </c:ser>
        <c:ser>
          <c:idx val="24"/>
          <c:order val="24"/>
          <c:tx>
            <c:strRef>
              <c:f>'LICENCIA DE CONDUCIR'!$C$31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CONDUCIR'!$K$31</c:f>
              <c:numCache>
                <c:formatCode>#,##0</c:formatCode>
                <c:ptCount val="1"/>
                <c:pt idx="0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828-4BE1-8B6C-44AB3FD5E1B7}"/>
            </c:ext>
          </c:extLst>
        </c:ser>
        <c:ser>
          <c:idx val="25"/>
          <c:order val="25"/>
          <c:tx>
            <c:strRef>
              <c:f>'LICENCIA DE CONDUCIR'!$C$32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</c:f>
              <c:numCache>
                <c:formatCode>#,##0</c:formatCode>
                <c:ptCount val="1"/>
                <c:pt idx="0">
                  <c:v>5462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828-4BE1-8B6C-44AB3FD5E1B7}"/>
            </c:ext>
          </c:extLst>
        </c:ser>
        <c:ser>
          <c:idx val="26"/>
          <c:order val="26"/>
          <c:tx>
            <c:strRef>
              <c:f>'LICENCIA DE CONDUCIR'!$C$33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CONDUCIR'!$K$33</c:f>
              <c:numCache>
                <c:formatCode>#,##0</c:formatCode>
                <c:ptCount val="1"/>
                <c:pt idx="0">
                  <c:v>15047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828-4BE1-8B6C-44AB3FD5E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9166575552834902E-3"/>
          <c:y val="6.8554628321149169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</a:t>
            </a:r>
            <a:r>
              <a:rPr lang="es-DO" baseline="0"/>
              <a:t> francisco de macoris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CONDUCIR'!$C$504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CONDUCIR'!$K$504</c:f>
              <c:numCache>
                <c:formatCode>#,##0</c:formatCode>
                <c:ptCount val="1"/>
                <c:pt idx="0">
                  <c:v>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5-4E97-BEF0-13B920160D0E}"/>
            </c:ext>
          </c:extLst>
        </c:ser>
        <c:ser>
          <c:idx val="1"/>
          <c:order val="1"/>
          <c:tx>
            <c:strRef>
              <c:f>'LICENCIA DE CONDUCIR'!$C$505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CONDUCIR'!$K$505</c:f>
              <c:numCache>
                <c:formatCode>#,##0</c:formatCode>
                <c:ptCount val="1"/>
                <c:pt idx="0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5-4E97-BEF0-13B920160D0E}"/>
            </c:ext>
          </c:extLst>
        </c:ser>
        <c:ser>
          <c:idx val="2"/>
          <c:order val="2"/>
          <c:tx>
            <c:strRef>
              <c:f>'LICENCIA DE CONDUCIR'!$C$506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CONDUCIR'!$K$506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5-4E97-BEF0-13B920160D0E}"/>
            </c:ext>
          </c:extLst>
        </c:ser>
        <c:ser>
          <c:idx val="3"/>
          <c:order val="3"/>
          <c:tx>
            <c:strRef>
              <c:f>'LICENCIA DE CONDUCIR'!$C$507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CONDUCIR'!$K$507</c:f>
              <c:numCache>
                <c:formatCode>#,##0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5-4E97-BEF0-13B920160D0E}"/>
            </c:ext>
          </c:extLst>
        </c:ser>
        <c:ser>
          <c:idx val="4"/>
          <c:order val="4"/>
          <c:tx>
            <c:strRef>
              <c:f>'LICENCIA DE CONDUCIR'!$C$508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CONDUCIR'!$K$508</c:f>
              <c:numCache>
                <c:formatCode>#,##0</c:formatCode>
                <c:ptCount val="1"/>
                <c:pt idx="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5-4E97-BEF0-13B920160D0E}"/>
            </c:ext>
          </c:extLst>
        </c:ser>
        <c:ser>
          <c:idx val="5"/>
          <c:order val="5"/>
          <c:tx>
            <c:strRef>
              <c:f>'LICENCIA DE CONDUCIR'!$C$509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CONDUCIR'!$K$509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5-4E97-BEF0-13B920160D0E}"/>
            </c:ext>
          </c:extLst>
        </c:ser>
        <c:ser>
          <c:idx val="6"/>
          <c:order val="6"/>
          <c:tx>
            <c:strRef>
              <c:f>'LICENCIA DE CONDUCIR'!$C$510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CONDUCIR'!$K$510</c:f>
              <c:numCache>
                <c:formatCode>#,##0</c:formatCode>
                <c:ptCount val="1"/>
                <c:pt idx="0">
                  <c:v>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C5-4E97-BEF0-13B920160D0E}"/>
            </c:ext>
          </c:extLst>
        </c:ser>
        <c:ser>
          <c:idx val="7"/>
          <c:order val="7"/>
          <c:tx>
            <c:strRef>
              <c:f>'LICENCIA DE CONDUCIR'!$C$511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CONDUCIR'!$K$511</c:f>
              <c:numCache>
                <c:formatCode>#,##0</c:formatCode>
                <c:ptCount val="1"/>
                <c:pt idx="0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C5-4E97-BEF0-13B920160D0E}"/>
            </c:ext>
          </c:extLst>
        </c:ser>
        <c:ser>
          <c:idx val="8"/>
          <c:order val="8"/>
          <c:tx>
            <c:strRef>
              <c:f>'LICENCIA DE CONDUCIR'!$C$512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CONDUCIR'!$K$512</c:f>
              <c:numCache>
                <c:formatCode>#,##0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C5-4E97-BEF0-13B920160D0E}"/>
            </c:ext>
          </c:extLst>
        </c:ser>
        <c:ser>
          <c:idx val="9"/>
          <c:order val="9"/>
          <c:tx>
            <c:strRef>
              <c:f>'LICENCIA DE CONDUCIR'!$C$513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CONDUCIR'!$K$513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C5-4E97-BEF0-13B920160D0E}"/>
            </c:ext>
          </c:extLst>
        </c:ser>
        <c:ser>
          <c:idx val="10"/>
          <c:order val="10"/>
          <c:tx>
            <c:strRef>
              <c:f>'LICENCIA DE CONDUCIR'!$C$514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CONDUCIR'!$K$514</c:f>
              <c:numCache>
                <c:formatCode>#,##0</c:formatCode>
                <c:ptCount val="1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C5-4E97-BEF0-13B920160D0E}"/>
            </c:ext>
          </c:extLst>
        </c:ser>
        <c:ser>
          <c:idx val="11"/>
          <c:order val="11"/>
          <c:tx>
            <c:strRef>
              <c:f>'LICENCIA DE CONDUCIR'!$C$515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CONDUCIR'!$K$515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C5-4E97-BEF0-13B920160D0E}"/>
            </c:ext>
          </c:extLst>
        </c:ser>
        <c:ser>
          <c:idx val="12"/>
          <c:order val="12"/>
          <c:tx>
            <c:strRef>
              <c:f>'LICENCIA DE CONDUCIR'!$C$516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CONDUCIR'!$K$516</c:f>
              <c:numCache>
                <c:formatCode>#,##0</c:formatCode>
                <c:ptCount val="1"/>
                <c:pt idx="0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C5-4E97-BEF0-13B920160D0E}"/>
            </c:ext>
          </c:extLst>
        </c:ser>
        <c:ser>
          <c:idx val="13"/>
          <c:order val="13"/>
          <c:tx>
            <c:strRef>
              <c:f>'LICENCIA DE CONDUCIR'!$C$517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CONDUCIR'!$K$517</c:f>
              <c:numCache>
                <c:formatCode>#,##0</c:formatCode>
                <c:ptCount val="1"/>
                <c:pt idx="0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6-4F10-9B4F-FC0AB8616C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9311"/>
        <c:axId val="66490607"/>
      </c:barChart>
      <c:catAx>
        <c:axId val="1932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0607"/>
        <c:crosses val="autoZero"/>
        <c:auto val="1"/>
        <c:lblAlgn val="ctr"/>
        <c:lblOffset val="100"/>
        <c:noMultiLvlLbl val="0"/>
      </c:catAx>
      <c:valAx>
        <c:axId val="6649060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0594640268832802E-2"/>
          <c:y val="7.193751180077293E-2"/>
          <c:w val="0.78408363747889664"/>
          <c:h val="0.156933623960896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puerto plata</a:t>
            </a:r>
          </a:p>
        </c:rich>
      </c:tx>
      <c:layout>
        <c:manualLayout>
          <c:xMode val="edge"/>
          <c:yMode val="edge"/>
          <c:x val="0.428280823800660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CONDUCIR'!$C$565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CONDUCIR'!$K$565</c:f>
              <c:numCache>
                <c:formatCode>#,##0</c:formatCode>
                <c:ptCount val="1"/>
                <c:pt idx="0">
                  <c:v>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5-4A5A-B5B9-3A37AAC6FFF8}"/>
            </c:ext>
          </c:extLst>
        </c:ser>
        <c:ser>
          <c:idx val="1"/>
          <c:order val="1"/>
          <c:tx>
            <c:strRef>
              <c:f>'LICENCIA DE CONDUCIR'!$C$566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CONDUCIR'!$K$566</c:f>
              <c:numCache>
                <c:formatCode>#,##0</c:formatCode>
                <c:ptCount val="1"/>
                <c:pt idx="0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5-4A5A-B5B9-3A37AAC6FFF8}"/>
            </c:ext>
          </c:extLst>
        </c:ser>
        <c:ser>
          <c:idx val="2"/>
          <c:order val="2"/>
          <c:tx>
            <c:strRef>
              <c:f>'LICENCIA DE CONDUCIR'!$C$567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CONDUCIR'!$K$567</c:f>
              <c:numCache>
                <c:formatCode>#,##0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5-4A5A-B5B9-3A37AAC6FFF8}"/>
            </c:ext>
          </c:extLst>
        </c:ser>
        <c:ser>
          <c:idx val="3"/>
          <c:order val="3"/>
          <c:tx>
            <c:strRef>
              <c:f>'LICENCIA DE CONDUCIR'!$C$568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CONDUCIR'!$K$568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85-4A5A-B5B9-3A37AAC6FFF8}"/>
            </c:ext>
          </c:extLst>
        </c:ser>
        <c:ser>
          <c:idx val="4"/>
          <c:order val="4"/>
          <c:tx>
            <c:strRef>
              <c:f>'LICENCIA DE CONDUCIR'!$C$569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CONDUCIR'!$K$569</c:f>
              <c:numCache>
                <c:formatCode>#,##0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5-4A5A-B5B9-3A37AAC6FFF8}"/>
            </c:ext>
          </c:extLst>
        </c:ser>
        <c:ser>
          <c:idx val="5"/>
          <c:order val="5"/>
          <c:tx>
            <c:strRef>
              <c:f>'LICENCIA DE CONDUCIR'!$C$570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CONDUCIR'!$K$570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85-4A5A-B5B9-3A37AAC6FFF8}"/>
            </c:ext>
          </c:extLst>
        </c:ser>
        <c:ser>
          <c:idx val="6"/>
          <c:order val="6"/>
          <c:tx>
            <c:strRef>
              <c:f>'LICENCIA DE CONDUCIR'!$C$571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CONDUCIR'!$K$571</c:f>
              <c:numCache>
                <c:formatCode>#,##0</c:formatCode>
                <c:ptCount val="1"/>
                <c:pt idx="0">
                  <c:v>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85-4A5A-B5B9-3A37AAC6FFF8}"/>
            </c:ext>
          </c:extLst>
        </c:ser>
        <c:ser>
          <c:idx val="7"/>
          <c:order val="7"/>
          <c:tx>
            <c:strRef>
              <c:f>'LICENCIA DE CONDUCIR'!$C$572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CONDUCIR'!$K$572</c:f>
              <c:numCache>
                <c:formatCode>#,##0</c:formatCode>
                <c:ptCount val="1"/>
                <c:pt idx="0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85-4A5A-B5B9-3A37AAC6FFF8}"/>
            </c:ext>
          </c:extLst>
        </c:ser>
        <c:ser>
          <c:idx val="8"/>
          <c:order val="8"/>
          <c:tx>
            <c:strRef>
              <c:f>'LICENCIA DE CONDUCIR'!$C$573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CONDUCIR'!$K$573</c:f>
              <c:numCache>
                <c:formatCode>#,##0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85-4A5A-B5B9-3A37AAC6FFF8}"/>
            </c:ext>
          </c:extLst>
        </c:ser>
        <c:ser>
          <c:idx val="9"/>
          <c:order val="9"/>
          <c:tx>
            <c:strRef>
              <c:f>'LICENCIA DE CONDUCIR'!$C$574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CONDUCIR'!$K$574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85-4A5A-B5B9-3A37AAC6FFF8}"/>
            </c:ext>
          </c:extLst>
        </c:ser>
        <c:ser>
          <c:idx val="10"/>
          <c:order val="10"/>
          <c:tx>
            <c:strRef>
              <c:f>'LICENCIA DE CONDUCIR'!$C$575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CONDUCIR'!$K$575</c:f>
              <c:numCache>
                <c:formatCode>#,##0</c:formatCode>
                <c:ptCount val="1"/>
                <c:pt idx="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85-4A5A-B5B9-3A37AAC6FFF8}"/>
            </c:ext>
          </c:extLst>
        </c:ser>
        <c:ser>
          <c:idx val="11"/>
          <c:order val="11"/>
          <c:tx>
            <c:strRef>
              <c:f>'LICENCIA DE CONDUCIR'!$C$576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CONDUCIR'!$K$576</c:f>
              <c:numCache>
                <c:formatCode>#,##0</c:formatCode>
                <c:ptCount val="1"/>
                <c:pt idx="0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F-4454-B87E-449C0C266A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5471"/>
        <c:axId val="64141071"/>
      </c:barChart>
      <c:catAx>
        <c:axId val="1932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1071"/>
        <c:crosses val="autoZero"/>
        <c:auto val="1"/>
        <c:lblAlgn val="ctr"/>
        <c:lblOffset val="100"/>
        <c:noMultiLvlLbl val="0"/>
      </c:catAx>
      <c:valAx>
        <c:axId val="64141071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779813179480788E-3"/>
          <c:y val="3.5068184858476091E-2"/>
          <c:w val="0.81764003349703862"/>
          <c:h val="0.15019279930012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Mao</a:t>
            </a:r>
          </a:p>
        </c:rich>
      </c:tx>
      <c:layout>
        <c:manualLayout>
          <c:xMode val="edge"/>
          <c:yMode val="edge"/>
          <c:x val="0.472984996528576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86361446375181E-2"/>
          <c:y val="0.26352046813470925"/>
          <c:w val="0.97270324645102768"/>
          <c:h val="0.6738042948905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CONDUCIR'!$C$617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CONDUCIR'!$K$617</c:f>
              <c:numCache>
                <c:formatCode>#,##0</c:formatCode>
                <c:ptCount val="1"/>
                <c:pt idx="0">
                  <c:v>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3-48EC-AA0C-8759325B26A7}"/>
            </c:ext>
          </c:extLst>
        </c:ser>
        <c:ser>
          <c:idx val="1"/>
          <c:order val="1"/>
          <c:tx>
            <c:strRef>
              <c:f>'LICENCIA DE CONDUCIR'!$C$618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CONDUCIR'!$K$618</c:f>
              <c:numCache>
                <c:formatCode>#,##0</c:formatCode>
                <c:ptCount val="1"/>
                <c:pt idx="0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3-48EC-AA0C-8759325B26A7}"/>
            </c:ext>
          </c:extLst>
        </c:ser>
        <c:ser>
          <c:idx val="2"/>
          <c:order val="2"/>
          <c:tx>
            <c:strRef>
              <c:f>'LICENCIA DE CONDUCIR'!$C$619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CONDUCIR'!$K$619</c:f>
              <c:numCache>
                <c:formatCode>#,##0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13-48EC-AA0C-8759325B26A7}"/>
            </c:ext>
          </c:extLst>
        </c:ser>
        <c:ser>
          <c:idx val="3"/>
          <c:order val="3"/>
          <c:tx>
            <c:strRef>
              <c:f>'LICENCIA DE CONDUCIR'!$C$620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CONDUCIR'!$K$620</c:f>
              <c:numCache>
                <c:formatCode>#,##0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13-48EC-AA0C-8759325B26A7}"/>
            </c:ext>
          </c:extLst>
        </c:ser>
        <c:ser>
          <c:idx val="4"/>
          <c:order val="4"/>
          <c:tx>
            <c:strRef>
              <c:f>'LICENCIA DE CONDUCIR'!$C$621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CONDUCIR'!$K$621</c:f>
              <c:numCache>
                <c:formatCode>#,##0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13-48EC-AA0C-8759325B26A7}"/>
            </c:ext>
          </c:extLst>
        </c:ser>
        <c:ser>
          <c:idx val="5"/>
          <c:order val="5"/>
          <c:tx>
            <c:strRef>
              <c:f>'LICENCIA DE CONDUCIR'!$C$622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CONDUCIR'!$K$622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13-48EC-AA0C-8759325B26A7}"/>
            </c:ext>
          </c:extLst>
        </c:ser>
        <c:ser>
          <c:idx val="6"/>
          <c:order val="6"/>
          <c:tx>
            <c:strRef>
              <c:f>'LICENCIA DE CONDUCIR'!$C$623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CONDUCIR'!$K$623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13-48EC-AA0C-8759325B26A7}"/>
            </c:ext>
          </c:extLst>
        </c:ser>
        <c:ser>
          <c:idx val="7"/>
          <c:order val="7"/>
          <c:tx>
            <c:strRef>
              <c:f>'LICENCIA DE CONDUCIR'!$C$624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CONDUCIR'!$K$624</c:f>
              <c:numCache>
                <c:formatCode>#,##0</c:formatCode>
                <c:ptCount val="1"/>
                <c:pt idx="0">
                  <c:v>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13-48EC-AA0C-8759325B26A7}"/>
            </c:ext>
          </c:extLst>
        </c:ser>
        <c:ser>
          <c:idx val="8"/>
          <c:order val="8"/>
          <c:tx>
            <c:strRef>
              <c:f>'LICENCIA DE CONDUCIR'!$C$625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CONDUCIR'!$K$625</c:f>
              <c:numCache>
                <c:formatCode>#,##0</c:formatCode>
                <c:ptCount val="1"/>
                <c:pt idx="0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13-48EC-AA0C-8759325B26A7}"/>
            </c:ext>
          </c:extLst>
        </c:ser>
        <c:ser>
          <c:idx val="9"/>
          <c:order val="9"/>
          <c:tx>
            <c:strRef>
              <c:f>'LICENCIA DE CONDUCIR'!$C$626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CONDUCIR'!$K$626</c:f>
              <c:numCache>
                <c:formatCode>#,##0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13-48EC-AA0C-8759325B26A7}"/>
            </c:ext>
          </c:extLst>
        </c:ser>
        <c:ser>
          <c:idx val="10"/>
          <c:order val="10"/>
          <c:tx>
            <c:strRef>
              <c:f>'LICENCIA DE CONDUCIR'!$C$627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CONDUCIR'!$K$627</c:f>
              <c:numCache>
                <c:formatCode>#,##0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13-48EC-AA0C-8759325B26A7}"/>
            </c:ext>
          </c:extLst>
        </c:ser>
        <c:ser>
          <c:idx val="11"/>
          <c:order val="11"/>
          <c:tx>
            <c:strRef>
              <c:f>'LICENCIA DE CONDUCIR'!$C$628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CONDUCIR'!$K$628</c:f>
              <c:numCache>
                <c:formatCode>#,##0</c:formatCode>
                <c:ptCount val="1"/>
                <c:pt idx="0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13-48EC-AA0C-8759325B26A7}"/>
            </c:ext>
          </c:extLst>
        </c:ser>
        <c:ser>
          <c:idx val="12"/>
          <c:order val="12"/>
          <c:tx>
            <c:strRef>
              <c:f>'LICENCIA DE CONDUCIR'!$C$629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CONDUCIR'!$K$629</c:f>
              <c:numCache>
                <c:formatCode>#,##0</c:formatCode>
                <c:ptCount val="1"/>
                <c:pt idx="0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13-48EC-AA0C-8759325B26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3951"/>
        <c:axId val="64124703"/>
      </c:barChart>
      <c:catAx>
        <c:axId val="19313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4703"/>
        <c:crosses val="autoZero"/>
        <c:auto val="1"/>
        <c:lblAlgn val="ctr"/>
        <c:lblOffset val="100"/>
        <c:noMultiLvlLbl val="0"/>
      </c:catAx>
      <c:valAx>
        <c:axId val="641247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8909006681771326E-2"/>
          <c:y val="4.7618199616366687E-2"/>
          <c:w val="0.97207816539651093"/>
          <c:h val="0.27418660738793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926933946929416E-3"/>
          <c:y val="0.19909275760227019"/>
          <c:w val="0.9862146132106141"/>
          <c:h val="0.772859651498479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CONDUCIR'!$C$672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CONDUCIR'!$K$672</c:f>
              <c:numCache>
                <c:formatCode>#,##0</c:formatCode>
                <c:ptCount val="1"/>
                <c:pt idx="0">
                  <c:v>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C-4A89-BFEF-551253FCCFD4}"/>
            </c:ext>
          </c:extLst>
        </c:ser>
        <c:ser>
          <c:idx val="1"/>
          <c:order val="1"/>
          <c:tx>
            <c:strRef>
              <c:f>'LICENCIA DE CONDUCIR'!$C$673</c:f>
              <c:strCache>
                <c:ptCount val="1"/>
                <c:pt idx="0">
                  <c:v>Licencia de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CONDUCIR'!$K$673</c:f>
              <c:numCache>
                <c:formatCode>#,##0</c:formatCode>
                <c:ptCount val="1"/>
                <c:pt idx="0">
                  <c:v>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C-4A89-BFEF-551253FCCFD4}"/>
            </c:ext>
          </c:extLst>
        </c:ser>
        <c:ser>
          <c:idx val="2"/>
          <c:order val="2"/>
          <c:tx>
            <c:strRef>
              <c:f>'LICENCIA DE CONDUCIR'!$C$674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CONDUCIR'!$K$674</c:f>
              <c:numCache>
                <c:formatCode>#,##0</c:formatCode>
                <c:ptCount val="1"/>
                <c:pt idx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FC-4A89-BFEF-551253FCCFD4}"/>
            </c:ext>
          </c:extLst>
        </c:ser>
        <c:ser>
          <c:idx val="3"/>
          <c:order val="3"/>
          <c:tx>
            <c:strRef>
              <c:f>'LICENCIA DE CONDUCIR'!$C$675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CONDUCIR'!$K$675</c:f>
              <c:numCache>
                <c:formatCode>#,##0</c:formatCode>
                <c:ptCount val="1"/>
                <c:pt idx="0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FC-4A89-BFEF-551253FCCFD4}"/>
            </c:ext>
          </c:extLst>
        </c:ser>
        <c:ser>
          <c:idx val="4"/>
          <c:order val="4"/>
          <c:tx>
            <c:strRef>
              <c:f>'LICENCIA DE CONDUCIR'!$C$676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CONDUCIR'!$K$676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FC-4A89-BFEF-551253FCCFD4}"/>
            </c:ext>
          </c:extLst>
        </c:ser>
        <c:ser>
          <c:idx val="5"/>
          <c:order val="5"/>
          <c:tx>
            <c:strRef>
              <c:f>'LICENCIA DE CONDUCIR'!$C$677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CONDUCIR'!$K$677</c:f>
              <c:numCache>
                <c:formatCode>#,##0</c:formatCode>
                <c:ptCount val="1"/>
                <c:pt idx="0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FC-4A89-BFEF-551253FCCFD4}"/>
            </c:ext>
          </c:extLst>
        </c:ser>
        <c:ser>
          <c:idx val="6"/>
          <c:order val="6"/>
          <c:tx>
            <c:strRef>
              <c:f>'LICENCIA DE CONDUCIR'!$C$678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CONDUCIR'!$K$678</c:f>
              <c:numCache>
                <c:formatCode>#,##0</c:formatCode>
                <c:ptCount val="1"/>
                <c:pt idx="0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FC-4A89-BFEF-551253FCCFD4}"/>
            </c:ext>
          </c:extLst>
        </c:ser>
        <c:ser>
          <c:idx val="7"/>
          <c:order val="7"/>
          <c:tx>
            <c:strRef>
              <c:f>'LICENCIA DE CONDUCIR'!$C$679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CONDUCIR'!$K$679</c:f>
              <c:numCache>
                <c:formatCode>#,##0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FC-4A89-BFEF-551253FCCFD4}"/>
            </c:ext>
          </c:extLst>
        </c:ser>
        <c:ser>
          <c:idx val="8"/>
          <c:order val="8"/>
          <c:tx>
            <c:strRef>
              <c:f>'LICENCIA DE CONDUCIR'!$C$680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CONDUCIR'!$K$680</c:f>
              <c:numCache>
                <c:formatCode>#,##0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FC-4A89-BFEF-551253FCCFD4}"/>
            </c:ext>
          </c:extLst>
        </c:ser>
        <c:ser>
          <c:idx val="9"/>
          <c:order val="9"/>
          <c:tx>
            <c:strRef>
              <c:f>'LICENCIA DE CONDUCIR'!$C$681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CONDUCIR'!$K$681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FC-4A89-BFEF-551253FCCFD4}"/>
            </c:ext>
          </c:extLst>
        </c:ser>
        <c:ser>
          <c:idx val="10"/>
          <c:order val="10"/>
          <c:tx>
            <c:strRef>
              <c:f>'LICENCIA DE CONDUCIR'!$C$682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CONDUCIR'!$K$682</c:f>
              <c:numCache>
                <c:formatCode>#,##0</c:formatCode>
                <c:ptCount val="1"/>
                <c:pt idx="0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FC-4A89-BFEF-551253FCCF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6831"/>
        <c:axId val="64147519"/>
      </c:barChart>
      <c:catAx>
        <c:axId val="19316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7519"/>
        <c:crosses val="autoZero"/>
        <c:auto val="1"/>
        <c:lblAlgn val="ctr"/>
        <c:lblOffset val="100"/>
        <c:noMultiLvlLbl val="0"/>
      </c:catAx>
      <c:valAx>
        <c:axId val="6414751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1432301687417258E-3"/>
          <c:y val="5.9264421724193016E-2"/>
          <c:w val="0.98270062239985234"/>
          <c:h val="0.11370639845634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CONDUCIR'!$C$732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CONDUCIR'!$K$732</c:f>
              <c:numCache>
                <c:formatCode>#,##0</c:formatCode>
                <c:ptCount val="1"/>
                <c:pt idx="0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4-4679-A0AF-D99F8B70A753}"/>
            </c:ext>
          </c:extLst>
        </c:ser>
        <c:ser>
          <c:idx val="1"/>
          <c:order val="1"/>
          <c:tx>
            <c:strRef>
              <c:f>'LICENCIA DE CONDUCIR'!$C$733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CONDUCIR'!$K$733</c:f>
              <c:numCache>
                <c:formatCode>#,##0</c:formatCode>
                <c:ptCount val="1"/>
                <c:pt idx="0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4-4679-A0AF-D99F8B70A753}"/>
            </c:ext>
          </c:extLst>
        </c:ser>
        <c:ser>
          <c:idx val="2"/>
          <c:order val="2"/>
          <c:tx>
            <c:strRef>
              <c:f>'LICENCIA DE CONDUCIR'!$C$734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CONDUCIR'!$K$734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4-4679-A0AF-D99F8B70A753}"/>
            </c:ext>
          </c:extLst>
        </c:ser>
        <c:ser>
          <c:idx val="3"/>
          <c:order val="3"/>
          <c:tx>
            <c:strRef>
              <c:f>'LICENCIA DE CONDUCIR'!$C$735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CONDUCIR'!$K$735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D4-4679-A0AF-D99F8B70A753}"/>
            </c:ext>
          </c:extLst>
        </c:ser>
        <c:ser>
          <c:idx val="4"/>
          <c:order val="4"/>
          <c:tx>
            <c:strRef>
              <c:f>'LICENCIA DE CONDUCIR'!$C$736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CONDUCIR'!$K$736</c:f>
              <c:numCache>
                <c:formatCode>#,##0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D4-4679-A0AF-D99F8B70A753}"/>
            </c:ext>
          </c:extLst>
        </c:ser>
        <c:ser>
          <c:idx val="5"/>
          <c:order val="5"/>
          <c:tx>
            <c:strRef>
              <c:f>'LICENCIA DE CONDUCIR'!$C$737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CONDUCIR'!$K$737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D4-4679-A0AF-D99F8B70A753}"/>
            </c:ext>
          </c:extLst>
        </c:ser>
        <c:ser>
          <c:idx val="6"/>
          <c:order val="6"/>
          <c:tx>
            <c:strRef>
              <c:f>'LICENCIA DE CONDUCIR'!$C$738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CONDUCIR'!$K$738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D4-4679-A0AF-D99F8B70A753}"/>
            </c:ext>
          </c:extLst>
        </c:ser>
        <c:ser>
          <c:idx val="7"/>
          <c:order val="7"/>
          <c:tx>
            <c:strRef>
              <c:f>'LICENCIA DE CONDUCIR'!$C$739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CONDUCIR'!$K$739</c:f>
              <c:numCache>
                <c:formatCode>#,##0</c:formatCode>
                <c:ptCount val="1"/>
                <c:pt idx="0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D4-4679-A0AF-D99F8B70A753}"/>
            </c:ext>
          </c:extLst>
        </c:ser>
        <c:ser>
          <c:idx val="8"/>
          <c:order val="8"/>
          <c:tx>
            <c:strRef>
              <c:f>'LICENCIA DE CONDUCIR'!$C$740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CONDUCIR'!$K$740</c:f>
              <c:numCache>
                <c:formatCode>#,##0</c:formatCode>
                <c:ptCount val="1"/>
                <c:pt idx="0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D4-4679-A0AF-D99F8B70A753}"/>
            </c:ext>
          </c:extLst>
        </c:ser>
        <c:ser>
          <c:idx val="9"/>
          <c:order val="9"/>
          <c:tx>
            <c:strRef>
              <c:f>'LICENCIA DE CONDUCIR'!$C$741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CONDUCIR'!$K$741</c:f>
              <c:numCache>
                <c:formatCode>#,##0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D4-4679-A0AF-D99F8B70A753}"/>
            </c:ext>
          </c:extLst>
        </c:ser>
        <c:ser>
          <c:idx val="10"/>
          <c:order val="10"/>
          <c:tx>
            <c:strRef>
              <c:f>'LICENCIA DE CONDUCIR'!$C$742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CONDUCIR'!$K$742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D4-4679-A0AF-D99F8B70A753}"/>
            </c:ext>
          </c:extLst>
        </c:ser>
        <c:ser>
          <c:idx val="11"/>
          <c:order val="11"/>
          <c:tx>
            <c:strRef>
              <c:f>'LICENCIA DE CONDUCIR'!$C$743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CONDUCIR'!$K$743</c:f>
              <c:numCache>
                <c:formatCode>#,##0</c:formatCode>
                <c:ptCount val="1"/>
                <c:pt idx="0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D4-4679-A0AF-D99F8B70A753}"/>
            </c:ext>
          </c:extLst>
        </c:ser>
        <c:ser>
          <c:idx val="12"/>
          <c:order val="12"/>
          <c:tx>
            <c:strRef>
              <c:f>'LICENCIA DE CONDUCIR'!$C$744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CONDUCIR'!$K$744</c:f>
              <c:numCache>
                <c:formatCode>#,##0</c:formatCode>
                <c:ptCount val="1"/>
                <c:pt idx="0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D4-4679-A0AF-D99F8B70A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4991"/>
        <c:axId val="64105855"/>
      </c:barChart>
      <c:catAx>
        <c:axId val="1932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5855"/>
        <c:crosses val="autoZero"/>
        <c:auto val="1"/>
        <c:lblAlgn val="ctr"/>
        <c:lblOffset val="100"/>
        <c:noMultiLvlLbl val="0"/>
      </c:catAx>
      <c:valAx>
        <c:axId val="641058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232480250108293E-3"/>
          <c:y val="5.4549763033175352E-2"/>
          <c:w val="0.98351190761322771"/>
          <c:h val="0.106240486342938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99959949582328E-2"/>
          <c:y val="0.23164273677971839"/>
          <c:w val="0.97268512732374135"/>
          <c:h val="0.74346776627858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CONDUCIR'!$C$791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CONDUCIR'!$K$791</c:f>
              <c:numCache>
                <c:formatCode>#,##0</c:formatCode>
                <c:ptCount val="1"/>
                <c:pt idx="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B59-AC17-448D7FAD45DA}"/>
            </c:ext>
          </c:extLst>
        </c:ser>
        <c:ser>
          <c:idx val="1"/>
          <c:order val="1"/>
          <c:tx>
            <c:strRef>
              <c:f>'LICENCIA DE CONDUCIR'!$C$792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CONDUCIR'!$K$792</c:f>
              <c:numCache>
                <c:formatCode>#,##0</c:formatCode>
                <c:ptCount val="1"/>
                <c:pt idx="0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9-4B59-AC17-448D7FAD45DA}"/>
            </c:ext>
          </c:extLst>
        </c:ser>
        <c:ser>
          <c:idx val="2"/>
          <c:order val="2"/>
          <c:tx>
            <c:strRef>
              <c:f>'LICENCIA DE CONDUCIR'!$C$793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CONDUCIR'!$K$793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9-4B59-AC17-448D7FAD45DA}"/>
            </c:ext>
          </c:extLst>
        </c:ser>
        <c:ser>
          <c:idx val="3"/>
          <c:order val="3"/>
          <c:tx>
            <c:strRef>
              <c:f>'LICENCIA DE CONDUCIR'!$C$794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CONDUCIR'!$K$794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79-4B59-AC17-448D7FAD45DA}"/>
            </c:ext>
          </c:extLst>
        </c:ser>
        <c:ser>
          <c:idx val="4"/>
          <c:order val="4"/>
          <c:tx>
            <c:strRef>
              <c:f>'LICENCIA DE CONDUCIR'!$C$795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CONDUCIR'!$K$795</c:f>
              <c:numCache>
                <c:formatCode>#,##0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9-4B59-AC17-448D7FAD45DA}"/>
            </c:ext>
          </c:extLst>
        </c:ser>
        <c:ser>
          <c:idx val="5"/>
          <c:order val="5"/>
          <c:tx>
            <c:strRef>
              <c:f>'LICENCIA DE CONDUCIR'!$C$796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CONDUCIR'!$K$796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79-4B59-AC17-448D7FAD45DA}"/>
            </c:ext>
          </c:extLst>
        </c:ser>
        <c:ser>
          <c:idx val="6"/>
          <c:order val="6"/>
          <c:tx>
            <c:strRef>
              <c:f>'LICENCIA DE CONDUCIR'!$C$797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CONDUCIR'!$K$797</c:f>
              <c:numCache>
                <c:formatCode>#,##0</c:formatCode>
                <c:ptCount val="1"/>
                <c:pt idx="0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79-4B59-AC17-448D7FAD45DA}"/>
            </c:ext>
          </c:extLst>
        </c:ser>
        <c:ser>
          <c:idx val="7"/>
          <c:order val="7"/>
          <c:tx>
            <c:strRef>
              <c:f>'LICENCIA DE CONDUCIR'!$C$798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CONDUCIR'!$K$798</c:f>
              <c:numCache>
                <c:formatCode>#,##0</c:formatCode>
                <c:ptCount val="1"/>
                <c:pt idx="0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79-4B59-AC17-448D7FAD45DA}"/>
            </c:ext>
          </c:extLst>
        </c:ser>
        <c:ser>
          <c:idx val="8"/>
          <c:order val="8"/>
          <c:tx>
            <c:strRef>
              <c:f>'LICENCIA DE CONDUCIR'!$C$799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CONDUCIR'!$K$799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79-4B59-AC17-448D7FAD45DA}"/>
            </c:ext>
          </c:extLst>
        </c:ser>
        <c:ser>
          <c:idx val="9"/>
          <c:order val="9"/>
          <c:tx>
            <c:strRef>
              <c:f>'LICENCIA DE CONDUCIR'!$C$800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CONDUCIR'!$K$800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79-4B59-AC17-448D7FAD45DA}"/>
            </c:ext>
          </c:extLst>
        </c:ser>
        <c:ser>
          <c:idx val="10"/>
          <c:order val="10"/>
          <c:tx>
            <c:strRef>
              <c:f>'LICENCIA DE CONDUCIR'!$C$801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CONDUCIR'!$K$801</c:f>
              <c:numCache>
                <c:formatCode>#,##0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79-4B59-AC17-448D7FAD45DA}"/>
            </c:ext>
          </c:extLst>
        </c:ser>
        <c:ser>
          <c:idx val="11"/>
          <c:order val="11"/>
          <c:tx>
            <c:strRef>
              <c:f>'LICENCIA DE CONDUCIR'!$C$802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CONDUCIR'!$K$802</c:f>
              <c:numCache>
                <c:formatCode>#,##0</c:formatCode>
                <c:ptCount val="1"/>
                <c:pt idx="0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79-4B59-AC17-448D7FAD45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4271"/>
        <c:axId val="64156447"/>
      </c:barChart>
      <c:catAx>
        <c:axId val="15694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6447"/>
        <c:crosses val="autoZero"/>
        <c:auto val="1"/>
        <c:lblAlgn val="ctr"/>
        <c:lblOffset val="100"/>
        <c:noMultiLvlLbl val="0"/>
      </c:catAx>
      <c:valAx>
        <c:axId val="6415644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9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1023143604390795E-2"/>
          <c:y val="5.2591384713023048E-2"/>
          <c:w val="0.96794925021663558"/>
          <c:h val="0.15573360874799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NAGUA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CONDUCIR'!$C$847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CONDUCIR'!$K$847</c:f>
              <c:numCache>
                <c:formatCode>#,##0</c:formatCode>
                <c:ptCount val="1"/>
                <c:pt idx="0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CONDUCIR'!$C$848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CONDUCIR'!$K$848</c:f>
              <c:numCache>
                <c:formatCode>#,##0</c:formatCode>
                <c:ptCount val="1"/>
                <c:pt idx="0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'LICENCIA DE CONDUCIR'!$C$849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CONDUCIR'!$K$849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'LICENCIA DE CONDUCIR'!$C$850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CONDUCIR'!$K$850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'LICENCIA DE CONDUCIR'!$C$851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CONDUCIR'!$K$851</c:f>
              <c:numCache>
                <c:formatCode>#,##0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'LICENCIA DE CONDUCIR'!$C$852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CONDUCIR'!$K$852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ser>
          <c:idx val="6"/>
          <c:order val="6"/>
          <c:tx>
            <c:strRef>
              <c:f>'LICENCIA DE CONDUCIR'!$C$853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CONDUCIR'!$K$853</c:f>
              <c:numCache>
                <c:formatCode>#,##0</c:formatCode>
                <c:ptCount val="1"/>
                <c:pt idx="0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70-4578-B86F-83C3A1E02DDE}"/>
            </c:ext>
          </c:extLst>
        </c:ser>
        <c:ser>
          <c:idx val="7"/>
          <c:order val="7"/>
          <c:tx>
            <c:strRef>
              <c:f>'LICENCIA DE CONDUCIR'!$C$854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CONDUCIR'!$K$854</c:f>
              <c:numCache>
                <c:formatCode>#,##0</c:formatCode>
                <c:ptCount val="1"/>
                <c:pt idx="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0-4578-B86F-83C3A1E02DDE}"/>
            </c:ext>
          </c:extLst>
        </c:ser>
        <c:ser>
          <c:idx val="8"/>
          <c:order val="8"/>
          <c:tx>
            <c:strRef>
              <c:f>'LICENCIA DE CONDUCIR'!$C$855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CONDUCIR'!$K$855</c:f>
              <c:numCache>
                <c:formatCode>#,##0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70-4578-B86F-83C3A1E02DDE}"/>
            </c:ext>
          </c:extLst>
        </c:ser>
        <c:ser>
          <c:idx val="9"/>
          <c:order val="9"/>
          <c:tx>
            <c:strRef>
              <c:f>'LICENCIA DE CONDUCIR'!$C$856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CONDUCIR'!$K$856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70-4578-B86F-83C3A1E02DDE}"/>
            </c:ext>
          </c:extLst>
        </c:ser>
        <c:ser>
          <c:idx val="10"/>
          <c:order val="10"/>
          <c:tx>
            <c:strRef>
              <c:f>'LICENCIA DE CONDUCIR'!$C$857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CONDUCIR'!$K$857</c:f>
              <c:numCache>
                <c:formatCode>#,##0</c:formatCode>
                <c:ptCount val="1"/>
                <c:pt idx="0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70-4578-B86F-83C3A1E02DDE}"/>
            </c:ext>
          </c:extLst>
        </c:ser>
        <c:ser>
          <c:idx val="11"/>
          <c:order val="11"/>
          <c:tx>
            <c:strRef>
              <c:f>'LICENCIA DE CONDUCIR'!$C$858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CONDUCIR'!$K$858</c:f>
              <c:numCache>
                <c:formatCode>#,##0</c:formatCode>
                <c:ptCount val="1"/>
                <c:pt idx="0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8.702408276469932E-3"/>
          <c:y val="0.21566593274996704"/>
          <c:w val="0.98632478699411863"/>
          <c:h val="0.73115897706353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CONDUCIR'!$C$965</c:f>
              <c:strCache>
                <c:ptCount val="1"/>
                <c:pt idx="0">
                  <c:v>Carnet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CONDUCIR'!$K$965</c:f>
              <c:numCache>
                <c:formatCode>#,##0</c:formatCode>
                <c:ptCount val="1"/>
                <c:pt idx="0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A-4829-8FF4-638A9CE103E6}"/>
            </c:ext>
          </c:extLst>
        </c:ser>
        <c:ser>
          <c:idx val="1"/>
          <c:order val="1"/>
          <c:tx>
            <c:strRef>
              <c:f>'LICENCIA DE CONDUCIR'!$C$966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CONDUCIR'!$K$966</c:f>
              <c:numCache>
                <c:formatCode>#,##0</c:formatCode>
                <c:ptCount val="1"/>
                <c:pt idx="0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A-4829-8FF4-638A9CE103E6}"/>
            </c:ext>
          </c:extLst>
        </c:ser>
        <c:ser>
          <c:idx val="2"/>
          <c:order val="2"/>
          <c:tx>
            <c:strRef>
              <c:f>'LICENCIA DE CONDUCIR'!$C$967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CONDUCIR'!$K$967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A-4829-8FF4-638A9CE103E6}"/>
            </c:ext>
          </c:extLst>
        </c:ser>
        <c:ser>
          <c:idx val="3"/>
          <c:order val="3"/>
          <c:tx>
            <c:strRef>
              <c:f>'LICENCIA DE CONDUCIR'!$C$968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CONDUCIR'!$K$968</c:f>
              <c:numCache>
                <c:formatCode>#,##0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A-4829-8FF4-638A9CE103E6}"/>
            </c:ext>
          </c:extLst>
        </c:ser>
        <c:ser>
          <c:idx val="4"/>
          <c:order val="4"/>
          <c:tx>
            <c:strRef>
              <c:f>'LICENCIA DE CONDUCIR'!$C$969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CONDUCIR'!$K$969</c:f>
              <c:numCache>
                <c:formatCode>#,##0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8A-4829-8FF4-638A9CE103E6}"/>
            </c:ext>
          </c:extLst>
        </c:ser>
        <c:ser>
          <c:idx val="5"/>
          <c:order val="5"/>
          <c:tx>
            <c:strRef>
              <c:f>'LICENCIA DE CONDUCIR'!$C$970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CONDUCIR'!$K$970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8A-4829-8FF4-638A9CE103E6}"/>
            </c:ext>
          </c:extLst>
        </c:ser>
        <c:ser>
          <c:idx val="6"/>
          <c:order val="6"/>
          <c:tx>
            <c:strRef>
              <c:f>'LICENCIA DE CONDUCIR'!$C$971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CONDUCIR'!$K$971</c:f>
              <c:numCache>
                <c:formatCode>#,##0</c:formatCode>
                <c:ptCount val="1"/>
                <c:pt idx="0">
                  <c:v>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8A-4829-8FF4-638A9CE103E6}"/>
            </c:ext>
          </c:extLst>
        </c:ser>
        <c:ser>
          <c:idx val="7"/>
          <c:order val="7"/>
          <c:tx>
            <c:strRef>
              <c:f>'LICENCIA DE CONDUCIR'!$C$972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CONDUCIR'!$K$972</c:f>
              <c:numCache>
                <c:formatCode>#,##0</c:formatCode>
                <c:ptCount val="1"/>
                <c:pt idx="0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8A-4829-8FF4-638A9CE103E6}"/>
            </c:ext>
          </c:extLst>
        </c:ser>
        <c:ser>
          <c:idx val="8"/>
          <c:order val="8"/>
          <c:tx>
            <c:strRef>
              <c:f>'LICENCIA DE CONDUCIR'!$C$973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CONDUCIR'!$K$973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8A-4829-8FF4-638A9CE103E6}"/>
            </c:ext>
          </c:extLst>
        </c:ser>
        <c:ser>
          <c:idx val="9"/>
          <c:order val="9"/>
          <c:tx>
            <c:strRef>
              <c:f>'LICENCIA DE CONDUCIR'!$C$974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CONDUCIR'!$K$974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8A-4829-8FF4-638A9CE103E6}"/>
            </c:ext>
          </c:extLst>
        </c:ser>
        <c:ser>
          <c:idx val="10"/>
          <c:order val="10"/>
          <c:tx>
            <c:strRef>
              <c:f>'LICENCIA DE CONDUCIR'!$C$975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CONDUCIR'!$K$975</c:f>
              <c:numCache>
                <c:formatCode>#,##0</c:formatCode>
                <c:ptCount val="1"/>
                <c:pt idx="0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8A-4829-8FF4-638A9CE103E6}"/>
            </c:ext>
          </c:extLst>
        </c:ser>
        <c:ser>
          <c:idx val="11"/>
          <c:order val="11"/>
          <c:tx>
            <c:strRef>
              <c:f>'LICENCIA DE CONDUCIR'!$C$976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CONDUCIR'!$K$976</c:f>
              <c:numCache>
                <c:formatCode>#,##0</c:formatCode>
                <c:ptCount val="1"/>
                <c:pt idx="0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8A-4829-8FF4-638A9CE103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3311"/>
        <c:axId val="64150495"/>
      </c:barChart>
      <c:catAx>
        <c:axId val="15693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0495"/>
        <c:crosses val="autoZero"/>
        <c:auto val="1"/>
        <c:lblAlgn val="ctr"/>
        <c:lblOffset val="100"/>
        <c:noMultiLvlLbl val="0"/>
      </c:catAx>
      <c:valAx>
        <c:axId val="641504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9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208326618164053E-3"/>
          <c:y val="5.8849547686124687E-2"/>
          <c:w val="0.98578617310418992"/>
          <c:h val="0.12014400865743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MADRID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512955961814006E-3"/>
          <c:y val="0.19853859616672115"/>
          <c:w val="0.98629740880763717"/>
          <c:h val="0.75657869352961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CONDUCIR'!$C$1058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CONDUCIR'!$K$1058</c:f>
              <c:numCache>
                <c:formatCode>#,##0</c:formatCode>
                <c:ptCount val="1"/>
                <c:pt idx="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F-4F4A-BDA2-34DDB4437A64}"/>
            </c:ext>
          </c:extLst>
        </c:ser>
        <c:ser>
          <c:idx val="1"/>
          <c:order val="1"/>
          <c:tx>
            <c:strRef>
              <c:f>'LICENCIA DE CONDUCIR'!$C$1059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CONDUCIR'!$K$1059</c:f>
              <c:numCache>
                <c:formatCode>#,##0</c:formatCode>
                <c:ptCount val="1"/>
                <c:pt idx="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F-4F4A-BDA2-34DDB4437A64}"/>
            </c:ext>
          </c:extLst>
        </c:ser>
        <c:ser>
          <c:idx val="2"/>
          <c:order val="2"/>
          <c:tx>
            <c:strRef>
              <c:f>'LICENCIA DE CONDUCIR'!$C$1060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CONDUCIR'!$K$1060</c:f>
              <c:numCache>
                <c:formatCode>#,##0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F-4F4A-BDA2-34DDB4437A64}"/>
            </c:ext>
          </c:extLst>
        </c:ser>
        <c:ser>
          <c:idx val="3"/>
          <c:order val="3"/>
          <c:tx>
            <c:strRef>
              <c:f>'LICENCIA DE CONDUCIR'!$C$1061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CONDUCIR'!$K$1061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1F-4F4A-BDA2-34DDB4437A64}"/>
            </c:ext>
          </c:extLst>
        </c:ser>
        <c:ser>
          <c:idx val="4"/>
          <c:order val="4"/>
          <c:tx>
            <c:strRef>
              <c:f>'LICENCIA DE CONDUCIR'!$C$1062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CONDUCIR'!$K$1062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1F-4F4A-BDA2-34DDB4437A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0831"/>
        <c:axId val="64114287"/>
      </c:barChart>
      <c:catAx>
        <c:axId val="1568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14287"/>
        <c:crosses val="autoZero"/>
        <c:auto val="1"/>
        <c:lblAlgn val="ctr"/>
        <c:lblOffset val="100"/>
        <c:noMultiLvlLbl val="0"/>
      </c:catAx>
      <c:valAx>
        <c:axId val="6411428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442232935811045E-3"/>
          <c:y val="7.2618284504784109E-2"/>
          <c:w val="0.98049264003126191"/>
          <c:h val="0.11119896814807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NUEVA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421636753301747E-3"/>
          <c:y val="0.24638660196209031"/>
          <c:w val="0.98631567264933961"/>
          <c:h val="0.70683334935586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CONDUCIR'!$C$1019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CONDUCIR'!$K$1019</c:f>
              <c:numCache>
                <c:formatCode>#,##0</c:formatCode>
                <c:ptCount val="1"/>
                <c:pt idx="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1-49B2-83F4-DAEE5232DD15}"/>
            </c:ext>
          </c:extLst>
        </c:ser>
        <c:ser>
          <c:idx val="1"/>
          <c:order val="1"/>
          <c:tx>
            <c:strRef>
              <c:f>'LICENCIA DE CONDUCIR'!$C$1020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CONDUCIR'!$K$1020</c:f>
              <c:numCache>
                <c:formatCode>#,##0</c:formatCode>
                <c:ptCount val="1"/>
                <c:pt idx="0">
                  <c:v>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1-49B2-83F4-DAEE5232DD15}"/>
            </c:ext>
          </c:extLst>
        </c:ser>
        <c:ser>
          <c:idx val="2"/>
          <c:order val="2"/>
          <c:tx>
            <c:strRef>
              <c:f>'LICENCIA DE CONDUCIR'!$C$1021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CONDUCIR'!$K$1021</c:f>
              <c:numCache>
                <c:formatCode>#,##0</c:formatCode>
                <c:ptCount val="1"/>
                <c:pt idx="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1-49B2-83F4-DAEE5232DD15}"/>
            </c:ext>
          </c:extLst>
        </c:ser>
        <c:ser>
          <c:idx val="3"/>
          <c:order val="3"/>
          <c:tx>
            <c:strRef>
              <c:f>'LICENCIA DE CONDUCIR'!$C$1022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CONDUCIR'!$K$1022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81-49B2-83F4-DAEE5232DD15}"/>
            </c:ext>
          </c:extLst>
        </c:ser>
        <c:ser>
          <c:idx val="4"/>
          <c:order val="4"/>
          <c:tx>
            <c:strRef>
              <c:f>'LICENCIA DE CONDUCIR'!$C$1023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CONDUCIR'!$K$1023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81-49B2-83F4-DAEE5232DD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8991"/>
        <c:axId val="64145039"/>
      </c:barChart>
      <c:catAx>
        <c:axId val="15688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5039"/>
        <c:crosses val="autoZero"/>
        <c:auto val="1"/>
        <c:lblAlgn val="ctr"/>
        <c:lblOffset val="100"/>
        <c:noMultiLvlLbl val="0"/>
      </c:catAx>
      <c:valAx>
        <c:axId val="641450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8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81062340682154"/>
          <c:y val="7.5688095958472354E-2"/>
          <c:w val="0.60037870420880735"/>
          <c:h val="0.13781922887135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sede central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3391285821684188"/>
          <c:w val="0.98649567047038611"/>
          <c:h val="0.73588459524600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CONDUCIR'!$C$76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CONDUCIR'!$K$76</c:f>
              <c:numCache>
                <c:formatCode>#,##0</c:formatCode>
                <c:ptCount val="1"/>
                <c:pt idx="0">
                  <c:v>11238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CONDUCIR'!$C$77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CONDUCIR'!$K$77</c:f>
              <c:numCache>
                <c:formatCode>#,##0</c:formatCode>
                <c:ptCount val="1"/>
                <c:pt idx="0">
                  <c:v>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33-4DA1-B81F-5561D18D9D80}"/>
            </c:ext>
          </c:extLst>
        </c:ser>
        <c:ser>
          <c:idx val="2"/>
          <c:order val="2"/>
          <c:tx>
            <c:strRef>
              <c:f>'LICENCIA DE CONDUCIR'!$C$78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CONDUCIR'!$K$78</c:f>
              <c:numCache>
                <c:formatCode>#,##0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33-4DA1-B81F-5561D18D9D80}"/>
            </c:ext>
          </c:extLst>
        </c:ser>
        <c:ser>
          <c:idx val="3"/>
          <c:order val="3"/>
          <c:tx>
            <c:strRef>
              <c:f>'LICENCIA DE CONDUCIR'!$C$79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CONDUCIR'!$K$79</c:f>
              <c:numCache>
                <c:formatCode>#,##0</c:formatCode>
                <c:ptCount val="1"/>
                <c:pt idx="0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33-4DA1-B81F-5561D18D9D80}"/>
            </c:ext>
          </c:extLst>
        </c:ser>
        <c:ser>
          <c:idx val="4"/>
          <c:order val="4"/>
          <c:tx>
            <c:strRef>
              <c:f>'LICENCIA DE CONDUCIR'!$C$80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CONDUCIR'!$K$80</c:f>
              <c:numCache>
                <c:formatCode>#,##0</c:formatCode>
                <c:ptCount val="1"/>
                <c:pt idx="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633-4DA1-B81F-5561D18D9D80}"/>
            </c:ext>
          </c:extLst>
        </c:ser>
        <c:ser>
          <c:idx val="5"/>
          <c:order val="5"/>
          <c:tx>
            <c:strRef>
              <c:f>'LICENCIA DE CONDUCIR'!$C$81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CONDUCIR'!$K$81</c:f>
              <c:numCache>
                <c:formatCode>#,##0</c:formatCode>
                <c:ptCount val="1"/>
                <c:pt idx="0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633-4DA1-B81F-5561D18D9D80}"/>
            </c:ext>
          </c:extLst>
        </c:ser>
        <c:ser>
          <c:idx val="6"/>
          <c:order val="6"/>
          <c:tx>
            <c:strRef>
              <c:f>'LICENCIA DE CONDUCIR'!$C$82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CONDUCIR'!$K$82</c:f>
              <c:numCache>
                <c:formatCode>#,##0</c:formatCode>
                <c:ptCount val="1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633-4DA1-B81F-5561D18D9D80}"/>
            </c:ext>
          </c:extLst>
        </c:ser>
        <c:ser>
          <c:idx val="7"/>
          <c:order val="7"/>
          <c:tx>
            <c:strRef>
              <c:f>'LICENCIA DE CONDUCIR'!$C$83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CONDUCIR'!$K$83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33-4DA1-B81F-5561D18D9D80}"/>
            </c:ext>
          </c:extLst>
        </c:ser>
        <c:ser>
          <c:idx val="8"/>
          <c:order val="8"/>
          <c:tx>
            <c:strRef>
              <c:f>'LICENCIA DE CONDUCIR'!$C$84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CONDUCIR'!$K$84</c:f>
              <c:numCache>
                <c:formatCode>#,##0</c:formatCode>
                <c:ptCount val="1"/>
                <c:pt idx="0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633-4DA1-B81F-5561D18D9D80}"/>
            </c:ext>
          </c:extLst>
        </c:ser>
        <c:ser>
          <c:idx val="9"/>
          <c:order val="9"/>
          <c:tx>
            <c:strRef>
              <c:f>'LICENCIA DE CONDUCIR'!$C$85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CONDUCIR'!$K$85</c:f>
              <c:numCache>
                <c:formatCode>#,##0</c:formatCode>
                <c:ptCount val="1"/>
                <c:pt idx="0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633-4DA1-B81F-5561D18D9D80}"/>
            </c:ext>
          </c:extLst>
        </c:ser>
        <c:ser>
          <c:idx val="10"/>
          <c:order val="10"/>
          <c:tx>
            <c:strRef>
              <c:f>'LICENCIA DE CONDUCIR'!$C$86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CONDUCIR'!$K$86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633-4DA1-B81F-5561D18D9D80}"/>
            </c:ext>
          </c:extLst>
        </c:ser>
        <c:ser>
          <c:idx val="11"/>
          <c:order val="11"/>
          <c:tx>
            <c:strRef>
              <c:f>'LICENCIA DE CONDUCIR'!$C$87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CONDUCIR'!$K$87</c:f>
              <c:numCache>
                <c:formatCode>#,##0</c:formatCode>
                <c:ptCount val="1"/>
                <c:pt idx="0">
                  <c:v>6244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633-4DA1-B81F-5561D18D9D80}"/>
            </c:ext>
          </c:extLst>
        </c:ser>
        <c:ser>
          <c:idx val="12"/>
          <c:order val="12"/>
          <c:tx>
            <c:strRef>
              <c:f>'LICENCIA DE CONDUCIR'!$C$88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CONDUCIR'!$K$88</c:f>
              <c:numCache>
                <c:formatCode>#,##0</c:formatCode>
                <c:ptCount val="1"/>
                <c:pt idx="0">
                  <c:v>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633-4DA1-B81F-5561D18D9D80}"/>
            </c:ext>
          </c:extLst>
        </c:ser>
        <c:ser>
          <c:idx val="13"/>
          <c:order val="13"/>
          <c:tx>
            <c:strRef>
              <c:f>'LICENCIA DE CONDUCIR'!$C$89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CONDUCIR'!$K$89</c:f>
              <c:numCache>
                <c:formatCode>#,##0</c:formatCode>
                <c:ptCount val="1"/>
                <c:pt idx="0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633-4DA1-B81F-5561D18D9D80}"/>
            </c:ext>
          </c:extLst>
        </c:ser>
        <c:ser>
          <c:idx val="14"/>
          <c:order val="14"/>
          <c:tx>
            <c:strRef>
              <c:f>'LICENCIA DE CONDUCIR'!$C$90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CONDUCIR'!$K$90</c:f>
              <c:numCache>
                <c:formatCode>#,##0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33-4DA1-B81F-5561D18D9D80}"/>
            </c:ext>
          </c:extLst>
        </c:ser>
        <c:ser>
          <c:idx val="15"/>
          <c:order val="15"/>
          <c:tx>
            <c:strRef>
              <c:f>'LICENCIA DE CONDUCIR'!$C$91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</c:f>
              <c:numCache>
                <c:formatCode>#,##0</c:formatCode>
                <c:ptCount val="1"/>
                <c:pt idx="0">
                  <c:v>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33-4DA1-B81F-5561D18D9D80}"/>
            </c:ext>
          </c:extLst>
        </c:ser>
        <c:ser>
          <c:idx val="16"/>
          <c:order val="16"/>
          <c:tx>
            <c:strRef>
              <c:f>'LICENCIA DE CONDUCIR'!$C$92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CONDUCIR'!$K$92</c:f>
              <c:numCache>
                <c:formatCode>#,##0</c:formatCode>
                <c:ptCount val="1"/>
                <c:pt idx="0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633-4DA1-B81F-5561D18D9D80}"/>
            </c:ext>
          </c:extLst>
        </c:ser>
        <c:ser>
          <c:idx val="17"/>
          <c:order val="17"/>
          <c:tx>
            <c:strRef>
              <c:f>'LICENCIA DE CONDUCIR'!$C$93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CONDUCIR'!$K$93</c:f>
              <c:numCache>
                <c:formatCode>#,##0</c:formatCode>
                <c:ptCount val="1"/>
                <c:pt idx="0">
                  <c:v>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633-4DA1-B81F-5561D18D9D80}"/>
            </c:ext>
          </c:extLst>
        </c:ser>
        <c:ser>
          <c:idx val="18"/>
          <c:order val="18"/>
          <c:tx>
            <c:strRef>
              <c:f>'LICENCIA DE CONDUCIR'!$C$94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CONDUCIR'!$K$94</c:f>
              <c:numCache>
                <c:formatCode>#,##0</c:formatCode>
                <c:ptCount val="1"/>
                <c:pt idx="0">
                  <c:v>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633-4DA1-B81F-5561D18D9D80}"/>
            </c:ext>
          </c:extLst>
        </c:ser>
        <c:ser>
          <c:idx val="19"/>
          <c:order val="19"/>
          <c:tx>
            <c:strRef>
              <c:f>'LICENCIA DE CONDUCIR'!$C$95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CONDUCIR'!$K$95</c:f>
              <c:numCache>
                <c:formatCode>#,##0</c:formatCode>
                <c:ptCount val="1"/>
                <c:pt idx="0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633-4DA1-B81F-5561D18D9D80}"/>
            </c:ext>
          </c:extLst>
        </c:ser>
        <c:ser>
          <c:idx val="20"/>
          <c:order val="20"/>
          <c:tx>
            <c:strRef>
              <c:f>'LICENCIA DE CONDUCIR'!$C$96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CONDUCIR'!$K$96</c:f>
              <c:numCache>
                <c:formatCode>#,##0</c:formatCode>
                <c:ptCount val="1"/>
                <c:pt idx="0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633-4DA1-B81F-5561D18D9D80}"/>
            </c:ext>
          </c:extLst>
        </c:ser>
        <c:ser>
          <c:idx val="21"/>
          <c:order val="21"/>
          <c:tx>
            <c:strRef>
              <c:f>'LICENCIA DE CONDUCIR'!$C$97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CONDUCIR'!$K$97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633-4DA1-B81F-5561D18D9D80}"/>
            </c:ext>
          </c:extLst>
        </c:ser>
        <c:ser>
          <c:idx val="22"/>
          <c:order val="22"/>
          <c:tx>
            <c:strRef>
              <c:f>'LICENCIA DE CONDUCIR'!$C$98</c:f>
              <c:strCache>
                <c:ptCount val="1"/>
                <c:pt idx="0">
                  <c:v>Cambio de Civil a Policía 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CONDUCIR'!$K$98</c:f>
              <c:numCache>
                <c:formatCode>#,##0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633-4DA1-B81F-5561D18D9D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444016506189821"/>
          <c:y val="5.2605849082290615E-2"/>
          <c:w val="0.77123077224449366"/>
          <c:h val="0.31407485538719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FUERZAS</a:t>
            </a:r>
            <a:r>
              <a:rPr lang="es-DO" baseline="0"/>
              <a:t> ARMADAS</a:t>
            </a:r>
            <a:endParaRPr lang="es-DO"/>
          </a:p>
        </c:rich>
      </c:tx>
      <c:layout>
        <c:manualLayout>
          <c:xMode val="edge"/>
          <c:yMode val="edge"/>
          <c:x val="0.4268685602940165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CONDUCIR'!$C$1103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CONDUCIR'!$K$1103</c:f>
              <c:numCache>
                <c:formatCode>#,##0</c:formatCode>
                <c:ptCount val="1"/>
                <c:pt idx="0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6-4092-8827-B8BFCA912FD6}"/>
            </c:ext>
          </c:extLst>
        </c:ser>
        <c:ser>
          <c:idx val="1"/>
          <c:order val="1"/>
          <c:tx>
            <c:strRef>
              <c:f>'LICENCIA DE CONDUCIR'!$C$1104</c:f>
              <c:strCache>
                <c:ptCount val="1"/>
                <c:pt idx="0">
                  <c:v>Renovación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CONDUCIR'!$K$1104</c:f>
              <c:numCache>
                <c:formatCode>#,##0</c:formatCode>
                <c:ptCount val="1"/>
                <c:pt idx="0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6-4092-8827-B8BFCA912FD6}"/>
            </c:ext>
          </c:extLst>
        </c:ser>
        <c:ser>
          <c:idx val="2"/>
          <c:order val="2"/>
          <c:tx>
            <c:strRef>
              <c:f>'LICENCIA DE CONDUCIR'!$C$1105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CONDUCIR'!$K$1105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6-4092-8827-B8BFCA912FD6}"/>
            </c:ext>
          </c:extLst>
        </c:ser>
        <c:ser>
          <c:idx val="3"/>
          <c:order val="3"/>
          <c:tx>
            <c:strRef>
              <c:f>'LICENCIA DE CONDUCIR'!$C$1106</c:f>
              <c:strCache>
                <c:ptCount val="1"/>
                <c:pt idx="0">
                  <c:v>Cambio de Categoría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CONDUCIR'!$K$1106</c:f>
              <c:numCache>
                <c:formatCode>#,##0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6-4A02-9794-A13DA4414C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23999"/>
        <c:axId val="66456383"/>
      </c:barChart>
      <c:catAx>
        <c:axId val="119582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56383"/>
        <c:crosses val="autoZero"/>
        <c:auto val="1"/>
        <c:lblAlgn val="ctr"/>
        <c:lblOffset val="100"/>
        <c:noMultiLvlLbl val="0"/>
      </c:catAx>
      <c:valAx>
        <c:axId val="6645638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9582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637797686399274"/>
          <c:y val="4.3881157881176733E-2"/>
          <c:w val="0.45667573499019926"/>
          <c:h val="5.3376682135664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BONAO</a:t>
            </a:r>
          </a:p>
        </c:rich>
      </c:tx>
      <c:layout>
        <c:manualLayout>
          <c:xMode val="edge"/>
          <c:yMode val="edge"/>
          <c:x val="0.45772527815379349"/>
          <c:y val="3.247628137421641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3998830330634943"/>
          <c:w val="0.98649567047038611"/>
          <c:h val="0.7353316255240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CONDUCIR'!$C$907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CONDUCIR'!$K$907</c:f>
              <c:numCache>
                <c:formatCode>#,##0</c:formatCode>
                <c:ptCount val="1"/>
                <c:pt idx="0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CONDUCIR'!$C$908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CONDUCIR'!$K$908</c:f>
              <c:numCache>
                <c:formatCode>#,##0</c:formatCode>
                <c:ptCount val="1"/>
                <c:pt idx="0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C6-4581-8035-9EF817757BBF}"/>
            </c:ext>
          </c:extLst>
        </c:ser>
        <c:ser>
          <c:idx val="2"/>
          <c:order val="2"/>
          <c:tx>
            <c:strRef>
              <c:f>'LICENCIA DE CONDUCIR'!$C$909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CONDUCIR'!$K$909</c:f>
              <c:numCache>
                <c:formatCode>#,##0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4C6-4581-8035-9EF817757BBF}"/>
            </c:ext>
          </c:extLst>
        </c:ser>
        <c:ser>
          <c:idx val="3"/>
          <c:order val="3"/>
          <c:tx>
            <c:strRef>
              <c:f>'LICENCIA DE CONDUCIR'!$C$910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CONDUCIR'!$K$910</c:f>
              <c:numCache>
                <c:formatCode>#,##0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C6-4581-8035-9EF817757BBF}"/>
            </c:ext>
          </c:extLst>
        </c:ser>
        <c:ser>
          <c:idx val="4"/>
          <c:order val="4"/>
          <c:tx>
            <c:strRef>
              <c:f>'LICENCIA DE CONDUCIR'!$C$911</c:f>
              <c:strCache>
                <c:ptCount val="1"/>
                <c:pt idx="0">
                  <c:v>Licencia de conducir categoria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CONDUCIR'!$K$911</c:f>
              <c:numCache>
                <c:formatCode>#,##0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4C6-4581-8035-9EF817757BBF}"/>
            </c:ext>
          </c:extLst>
        </c:ser>
        <c:ser>
          <c:idx val="5"/>
          <c:order val="5"/>
          <c:tx>
            <c:strRef>
              <c:f>'LICENCIA DE CONDUCIR'!$C$912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C6-4581-8035-9EF817757BBF}"/>
            </c:ext>
          </c:extLst>
        </c:ser>
        <c:ser>
          <c:idx val="6"/>
          <c:order val="6"/>
          <c:tx>
            <c:strRef>
              <c:f>'LICENCIA DE CONDUCIR'!$C$913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CONDUCIR'!$K$913</c:f>
              <c:numCache>
                <c:formatCode>#,##0</c:formatCode>
                <c:ptCount val="1"/>
                <c:pt idx="0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4C6-4581-8035-9EF817757BBF}"/>
            </c:ext>
          </c:extLst>
        </c:ser>
        <c:ser>
          <c:idx val="7"/>
          <c:order val="7"/>
          <c:tx>
            <c:strRef>
              <c:f>'LICENCIA DE CONDUCIR'!$C$914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CONDUCIR'!$K$914</c:f>
              <c:numCache>
                <c:formatCode>#,##0</c:formatCode>
                <c:ptCount val="1"/>
                <c:pt idx="0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C6-4581-8035-9EF817757BBF}"/>
            </c:ext>
          </c:extLst>
        </c:ser>
        <c:ser>
          <c:idx val="8"/>
          <c:order val="8"/>
          <c:tx>
            <c:strRef>
              <c:f>'LICENCIA DE CONDUCIR'!$C$915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CONDUCIR'!$K$915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4C6-4581-8035-9EF817757BBF}"/>
            </c:ext>
          </c:extLst>
        </c:ser>
        <c:ser>
          <c:idx val="9"/>
          <c:order val="9"/>
          <c:tx>
            <c:strRef>
              <c:f>'LICENCIA DE CONDUCIR'!$C$916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CONDUCIR'!$K$916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C6-4581-8035-9EF817757BBF}"/>
            </c:ext>
          </c:extLst>
        </c:ser>
        <c:ser>
          <c:idx val="10"/>
          <c:order val="10"/>
          <c:tx>
            <c:strRef>
              <c:f>'LICENCIA DE CONDUCIR'!$C$917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CONDUCIR'!$K$917</c:f>
              <c:numCache>
                <c:formatCode>#,##0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4C6-4581-8035-9EF817757BBF}"/>
            </c:ext>
          </c:extLst>
        </c:ser>
        <c:ser>
          <c:idx val="11"/>
          <c:order val="11"/>
          <c:tx>
            <c:strRef>
              <c:f>'LICENCIA DE CONDUCIR'!$C$918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CONDUCIR'!$K$918</c:f>
              <c:numCache>
                <c:formatCode>#,##0</c:formatCode>
                <c:ptCount val="1"/>
                <c:pt idx="0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4C6-4581-8035-9EF817757B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6694345255104227E-3"/>
          <c:y val="0.20993112530997848"/>
          <c:w val="0.98466113094897911"/>
          <c:h val="0.74826150480832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CARGA '!$B$11</c:f>
              <c:strCache>
                <c:ptCount val="1"/>
                <c:pt idx="0">
                  <c:v>Registro Transporte de Carga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'!$J$11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C-4EB1-ACFC-A5EE2D3A7D74}"/>
            </c:ext>
          </c:extLst>
        </c:ser>
        <c:ser>
          <c:idx val="1"/>
          <c:order val="1"/>
          <c:tx>
            <c:strRef>
              <c:f>'TRANSPORTE DE CARGA '!$B$12</c:f>
              <c:strCache>
                <c:ptCount val="1"/>
                <c:pt idx="0">
                  <c:v>Permisos de Circulación Vehículos de Carga ZAR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'!$J$12</c:f>
              <c:numCache>
                <c:formatCode>#,##0</c:formatCode>
                <c:ptCount val="1"/>
                <c:pt idx="0">
                  <c:v>15467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6-4A67-AABF-18A46B1E34B9}"/>
            </c:ext>
          </c:extLst>
        </c:ser>
        <c:ser>
          <c:idx val="2"/>
          <c:order val="2"/>
          <c:tx>
            <c:strRef>
              <c:f>'TRANSPORTE DE CARGA '!$B$13</c:f>
              <c:strCache>
                <c:ptCount val="1"/>
                <c:pt idx="0">
                  <c:v>Permiso Especial para carga sobredimensionada y/o Sobre Peso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'!$J$13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6-4A67-AABF-18A46B1E34B9}"/>
            </c:ext>
          </c:extLst>
        </c:ser>
        <c:ser>
          <c:idx val="3"/>
          <c:order val="3"/>
          <c:tx>
            <c:strRef>
              <c:f>'TRANSPORTE DE CARGA '!$B$14</c:f>
              <c:strCache>
                <c:ptCount val="1"/>
                <c:pt idx="0">
                  <c:v>Permiso Especial para Transporte de Doble Cola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'!$J$14</c:f>
              <c:numCache>
                <c:formatCode>#,##0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56-4A67-AABF-18A46B1E34B9}"/>
            </c:ext>
          </c:extLst>
        </c:ser>
        <c:ser>
          <c:idx val="4"/>
          <c:order val="4"/>
          <c:tx>
            <c:strRef>
              <c:f>'TRANSPORTE DE CARGA '!$B$15</c:f>
              <c:strCache>
                <c:ptCount val="1"/>
                <c:pt idx="0">
                  <c:v>Permisos de Circulación Vehículos de Carga en días Feriados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'!$J$15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56-4A67-AABF-18A46B1E3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2031"/>
        <c:axId val="66496063"/>
      </c:barChart>
      <c:catAx>
        <c:axId val="1931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6063"/>
        <c:crosses val="autoZero"/>
        <c:auto val="1"/>
        <c:lblAlgn val="ctr"/>
        <c:lblOffset val="100"/>
        <c:noMultiLvlLbl val="0"/>
      </c:catAx>
      <c:valAx>
        <c:axId val="664960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140711622660218E-3"/>
          <c:y val="0.11086117496448775"/>
          <c:w val="0.98477185767546782"/>
          <c:h val="0.10354182103341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VEHICULO DE MOTOR</a:t>
            </a:r>
          </a:p>
        </c:rich>
      </c:tx>
      <c:layout>
        <c:manualLayout>
          <c:xMode val="edge"/>
          <c:yMode val="edge"/>
          <c:x val="0.367886876640419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8820356868212083"/>
          <c:w val="0.98649567047038611"/>
          <c:h val="0.68131523554559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'VEHICULOS DE MOTOR'!$B$9</c:f>
              <c:strCache>
                <c:ptCount val="1"/>
                <c:pt idx="0">
                  <c:v>Inspección de vehiculos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MOTOR'!$J$9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'VEHICULOS DE MOTOR'!$B$10</c:f>
              <c:strCache>
                <c:ptCount val="1"/>
                <c:pt idx="0">
                  <c:v>Certificación de Trailer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MOTOR'!$J$10</c:f>
              <c:numCache>
                <c:formatCode>#,##0</c:formatCode>
                <c:ptCount val="1"/>
                <c:pt idx="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'VEHICULOS DE MOTOR'!$B$11</c:f>
              <c:strCache>
                <c:ptCount val="1"/>
                <c:pt idx="0">
                  <c:v>Certificación de Buggys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MOTOR'!$J$11</c:f>
              <c:numCache>
                <c:formatCode>#,##0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'VEHICULOS DE MOTOR'!$B$12</c:f>
              <c:strCache>
                <c:ptCount val="1"/>
                <c:pt idx="0">
                  <c:v>Transformaciones de vehículos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MOTOR'!$J$12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'VEHICULOS DE MOTOR'!$B$13</c:f>
              <c:strCache>
                <c:ptCount val="1"/>
                <c:pt idx="0">
                  <c:v>Contactos con operadores de TP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MOTOR'!$J$13</c:f>
              <c:numCache>
                <c:formatCode>#,##0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'VEHICULOS DE MOTOR'!$B$14</c:f>
              <c:strCache>
                <c:ptCount val="1"/>
                <c:pt idx="0">
                  <c:v>Recepción de documentos TP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MOTOR'!$J$14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PASAJEROS</a:t>
            </a:r>
          </a:p>
        </c:rich>
      </c:tx>
      <c:layout>
        <c:manualLayout>
          <c:xMode val="edge"/>
          <c:yMode val="edge"/>
          <c:x val="0.783264002224598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176706601297018E-3"/>
          <c:y val="0.18576700954829009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PASAJEROS'!$B$8</c:f>
              <c:strCache>
                <c:ptCount val="1"/>
                <c:pt idx="0">
                  <c:v>Licencia de Operación Alquiler Autobuses Panorámicos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'TRANSPORTE DE PASAJEROS'!$B$9</c:f>
              <c:strCache>
                <c:ptCount val="1"/>
                <c:pt idx="0">
                  <c:v>Licencia de Operación Alquiler Bicicletas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BB-4E69-AD4A-F489173F185C}"/>
            </c:ext>
          </c:extLst>
        </c:ser>
        <c:ser>
          <c:idx val="2"/>
          <c:order val="2"/>
          <c:tx>
            <c:strRef>
              <c:f>'TRANSPORTE DE PASAJEROS'!$B$10</c:f>
              <c:strCache>
                <c:ptCount val="1"/>
                <c:pt idx="0">
                  <c:v>Licencia de Operación Scooters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BB-4E69-AD4A-F489173F185C}"/>
            </c:ext>
          </c:extLst>
        </c:ser>
        <c:ser>
          <c:idx val="3"/>
          <c:order val="3"/>
          <c:tx>
            <c:strRef>
              <c:f>'TRANSPORTE DE PASAJEROS'!$B$11</c:f>
              <c:strCache>
                <c:ptCount val="1"/>
                <c:pt idx="0">
                  <c:v>Licencia de Operación Alquiler de Motores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BB-4E69-AD4A-F489173F185C}"/>
            </c:ext>
          </c:extLst>
        </c:ser>
        <c:ser>
          <c:idx val="4"/>
          <c:order val="4"/>
          <c:tx>
            <c:strRef>
              <c:f>'TRANSPORTE DE PASAJEROS'!$B$12</c:f>
              <c:strCache>
                <c:ptCount val="1"/>
                <c:pt idx="0">
                  <c:v>Licencia de Operación Alquiler Vehículos de lujo conchofer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BB-4E69-AD4A-F489173F185C}"/>
            </c:ext>
          </c:extLst>
        </c:ser>
        <c:ser>
          <c:idx val="5"/>
          <c:order val="5"/>
          <c:tx>
            <c:strRef>
              <c:f>'TRANSPORTE DE PASAJEROS'!$B$13</c:f>
              <c:strCache>
                <c:ptCount val="1"/>
                <c:pt idx="0">
                  <c:v>Licencia de Operación Alquiler Vehículos o Rent Car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BB-4E69-AD4A-F489173F185C}"/>
            </c:ext>
          </c:extLst>
        </c:ser>
        <c:ser>
          <c:idx val="6"/>
          <c:order val="6"/>
          <c:tx>
            <c:strRef>
              <c:f>'TRANSPORTE DE PASAJEROS'!$B$14</c:f>
              <c:strCache>
                <c:ptCount val="1"/>
                <c:pt idx="0">
                  <c:v>Licencia de Operación Autobuses para City Tour (TrolleyBus)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BB-4E69-AD4A-F489173F185C}"/>
            </c:ext>
          </c:extLst>
        </c:ser>
        <c:ser>
          <c:idx val="7"/>
          <c:order val="7"/>
          <c:tx>
            <c:strRef>
              <c:f>'TRANSPORTE DE PASAJEROS'!$B$15</c:f>
              <c:strCache>
                <c:ptCount val="1"/>
                <c:pt idx="0">
                  <c:v>Licencia de Operación Compañías Taxis por Comunicación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BB-4E69-AD4A-F489173F185C}"/>
            </c:ext>
          </c:extLst>
        </c:ser>
        <c:ser>
          <c:idx val="8"/>
          <c:order val="8"/>
          <c:tx>
            <c:strRef>
              <c:f>'TRANSPORTE DE PASAJEROS'!$B$16</c:f>
              <c:strCache>
                <c:ptCount val="1"/>
                <c:pt idx="0">
                  <c:v>Licencia de Operación Compañías Taxis Turísticos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BB-4E69-AD4A-F489173F185C}"/>
            </c:ext>
          </c:extLst>
        </c:ser>
        <c:ser>
          <c:idx val="9"/>
          <c:order val="9"/>
          <c:tx>
            <c:strRef>
              <c:f>'TRANSPORTE DE PASAJEROS'!$B$17</c:f>
              <c:strCache>
                <c:ptCount val="1"/>
                <c:pt idx="0">
                  <c:v>Licencia de Operación Taxi Independiente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BB-4E69-AD4A-F489173F185C}"/>
            </c:ext>
          </c:extLst>
        </c:ser>
        <c:ser>
          <c:idx val="10"/>
          <c:order val="10"/>
          <c:tx>
            <c:strRef>
              <c:f>'TRANSPORTE DE PASAJEROS'!$B$18</c:f>
              <c:strCache>
                <c:ptCount val="1"/>
                <c:pt idx="0">
                  <c:v>Licencia de Operación Transporte de Funerarias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BB-4E69-AD4A-F489173F185C}"/>
            </c:ext>
          </c:extLst>
        </c:ser>
        <c:ser>
          <c:idx val="11"/>
          <c:order val="11"/>
          <c:tx>
            <c:strRef>
              <c:f>'TRANSPORTE DE PASAJEROS'!$B$19</c:f>
              <c:strCache>
                <c:ptCount val="1"/>
                <c:pt idx="0">
                  <c:v>Licencia de Operación Transporte Escolar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BB-4E69-AD4A-F489173F185C}"/>
            </c:ext>
          </c:extLst>
        </c:ser>
        <c:ser>
          <c:idx val="12"/>
          <c:order val="12"/>
          <c:tx>
            <c:strRef>
              <c:f>'TRANSPORTE DE PASAJEROS'!$B$20</c:f>
              <c:strCache>
                <c:ptCount val="1"/>
                <c:pt idx="0">
                  <c:v>Licencia de Operación Transporte City Tour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BB-4E69-AD4A-F489173F185C}"/>
            </c:ext>
          </c:extLst>
        </c:ser>
        <c:ser>
          <c:idx val="13"/>
          <c:order val="13"/>
          <c:tx>
            <c:strRef>
              <c:f>'TRANSPORTE DE PASAJEROS'!$B$21</c:f>
              <c:strCache>
                <c:ptCount val="1"/>
                <c:pt idx="0">
                  <c:v>Licencia de Operación Transporte de Fiesta o Party Bus, Persona Física o Moral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DBB-4E69-AD4A-F489173F185C}"/>
            </c:ext>
          </c:extLst>
        </c:ser>
        <c:ser>
          <c:idx val="14"/>
          <c:order val="14"/>
          <c:tx>
            <c:strRef>
              <c:f>'TRANSPORTE DE PASAJEROS'!$B$22</c:f>
              <c:strCache>
                <c:ptCount val="1"/>
                <c:pt idx="0">
                  <c:v>Licencia de Operación Transporte Terrestre de Aventura Camionetas y Camiones y o Jeep Safari Camiones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BB-4E69-AD4A-F489173F185C}"/>
            </c:ext>
          </c:extLst>
        </c:ser>
        <c:ser>
          <c:idx val="15"/>
          <c:order val="15"/>
          <c:tx>
            <c:strRef>
              <c:f>'TRANSPORTE DE PASAJEROS'!$B$23</c:f>
              <c:strCache>
                <c:ptCount val="1"/>
                <c:pt idx="0">
                  <c:v>Licencia de Operación Transporte de Personal u-o Empresarial 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BB-4E69-AD4A-F489173F185C}"/>
            </c:ext>
          </c:extLst>
        </c:ser>
        <c:ser>
          <c:idx val="16"/>
          <c:order val="16"/>
          <c:tx>
            <c:strRef>
              <c:f>'TRANSPORTE DE PASAJEROS'!$B$24</c:f>
              <c:strCache>
                <c:ptCount val="1"/>
                <c:pt idx="0">
                  <c:v>Licencia de Operación Transporte Turístico Terrestres de Autobuses y Minibuses Persona Física o Moral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BB-4E69-AD4A-F489173F185C}"/>
            </c:ext>
          </c:extLst>
        </c:ser>
        <c:ser>
          <c:idx val="17"/>
          <c:order val="17"/>
          <c:tx>
            <c:strRef>
              <c:f>'TRANSPORTE DE PASAJEROS'!$B$25</c:f>
              <c:strCache>
                <c:ptCount val="1"/>
                <c:pt idx="0">
                  <c:v>Licencia de Operación Ambulancias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BB-4E69-AD4A-F489173F185C}"/>
            </c:ext>
          </c:extLst>
        </c:ser>
        <c:ser>
          <c:idx val="18"/>
          <c:order val="18"/>
          <c:tx>
            <c:strRef>
              <c:f>'TRANSPORTE DE PASAJEROS'!$B$26</c:f>
              <c:strCache>
                <c:ptCount val="1"/>
                <c:pt idx="0">
                  <c:v>Licencia de Transporte Turístico Terrestre de Aventura (Four Wheel y Buggy) 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BB-4E69-AD4A-F489173F185C}"/>
            </c:ext>
          </c:extLst>
        </c:ser>
        <c:ser>
          <c:idx val="19"/>
          <c:order val="19"/>
          <c:tx>
            <c:strRef>
              <c:f>'TRANSPORTE DE PASAJEROS'!$B$27</c:f>
              <c:strCache>
                <c:ptCount val="1"/>
                <c:pt idx="0">
                  <c:v>Licencia de Operación Transporte Urbano 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BB-4E69-AD4A-F489173F185C}"/>
            </c:ext>
          </c:extLst>
        </c:ser>
        <c:ser>
          <c:idx val="20"/>
          <c:order val="20"/>
          <c:tx>
            <c:strRef>
              <c:f>'TRANSPORTE DE PASAJEROS'!$B$28</c:f>
              <c:strCache>
                <c:ptCount val="1"/>
                <c:pt idx="0">
                  <c:v>Licencia de Operación Transporte Interurbano 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PASAJEROS'!$J$28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D-43A7-A9A9-0CAAFACFE1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71835777536923862"/>
          <c:h val="0.344776797436823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TRANSITO Y VIALIDAD</a:t>
            </a:r>
          </a:p>
        </c:rich>
      </c:tx>
      <c:layout>
        <c:manualLayout>
          <c:xMode val="edge"/>
          <c:yMode val="edge"/>
          <c:x val="0.359331040059810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6583082849867429"/>
          <c:w val="0.98649567047038611"/>
          <c:h val="0.70011763972383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'TRÁNSITO Y VIALIDAD'!$B$10</c:f>
              <c:strCache>
                <c:ptCount val="1"/>
                <c:pt idx="0">
                  <c:v>Permisos para realizar actividades en vía publica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VIALIDAD'!$J$10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'TRÁNSITO Y VIALIDAD'!$B$11</c:f>
              <c:strCache>
                <c:ptCount val="1"/>
                <c:pt idx="0">
                  <c:v>Permiso para cierre temporal de carril o tramo vial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VIALIDAD'!$J$11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'TRÁNSITO Y VIALIDAD'!$B$12</c:f>
              <c:strCache>
                <c:ptCount val="1"/>
                <c:pt idx="0">
                  <c:v>Permiso para circulación vehicular en zonas restringidas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'TRÁNSITO Y VIALIDAD'!$B$13</c:f>
              <c:strCache>
                <c:ptCount val="1"/>
                <c:pt idx="0">
                  <c:v>Permiso de circulación con carga sobredimensionada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VIALIDAD'!$J$13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'TRÁNSITO Y VIALIDAD'!$B$14</c:f>
              <c:strCache>
                <c:ptCount val="1"/>
                <c:pt idx="0">
                  <c:v>Permiso para filmaciones en vía publica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'TRÁNSITO Y VIALIDAD'!$B$15</c:f>
              <c:strCache>
                <c:ptCount val="1"/>
                <c:pt idx="0">
                  <c:v>Permiso estacionamiento por carga/descarga y otros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VIALIDAD'!$J$15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ser>
          <c:idx val="6"/>
          <c:order val="6"/>
          <c:tx>
            <c:strRef>
              <c:f>'TRÁNSITO Y VIALIDAD'!$B$16</c:f>
              <c:strCache>
                <c:ptCount val="1"/>
                <c:pt idx="0">
                  <c:v>Permisos de trabajos en vía publica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VIALIDAD'!$J$16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70-4578-B86F-83C3A1E02DDE}"/>
            </c:ext>
          </c:extLst>
        </c:ser>
        <c:ser>
          <c:idx val="7"/>
          <c:order val="7"/>
          <c:tx>
            <c:strRef>
              <c:f>'TRÁNSITO Y VIALIDAD'!$B$17</c:f>
              <c:strCache>
                <c:ptCount val="1"/>
                <c:pt idx="0">
                  <c:v>Permisos ocupación de carril para vaciado de hormigón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VIALIDAD'!$J$17</c:f>
              <c:numCache>
                <c:formatCode>General</c:formatCode>
                <c:ptCount val="1"/>
                <c:pt idx="0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8469789309138E-3"/>
          <c:y val="5.358415588165804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layout>
        <c:manualLayout>
          <c:xMode val="edge"/>
          <c:yMode val="edge"/>
          <c:x val="0.41863472072430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ENEVIAL!$J$8</c:f>
              <c:numCache>
                <c:formatCode>#,##0</c:formatCode>
                <c:ptCount val="1"/>
                <c:pt idx="0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ENEVIAL!$J$9</c:f>
              <c:numCache>
                <c:formatCode>#,##0</c:formatCode>
                <c:ptCount val="1"/>
                <c:pt idx="0">
                  <c:v>26924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ENEVIAL!$J$10</c:f>
              <c:numCache>
                <c:formatCode>#,##0</c:formatCode>
                <c:ptCount val="1"/>
                <c:pt idx="0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ENEVIAL!$J$11</c:f>
              <c:numCache>
                <c:formatCode>#,##0</c:formatCode>
                <c:ptCount val="1"/>
                <c:pt idx="0">
                  <c:v>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058081323196725E-2"/>
          <c:y val="7.2098432311098609E-2"/>
          <c:w val="0.96310806099725965"/>
          <c:h val="6.7338299251626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churchill</a:t>
            </a:r>
          </a:p>
        </c:rich>
      </c:tx>
      <c:layout>
        <c:manualLayout>
          <c:xMode val="edge"/>
          <c:yMode val="edge"/>
          <c:x val="0.451726379547335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8.0824735969498625E-3"/>
          <c:y val="0.20483814255785315"/>
          <c:w val="0.98268041372082171"/>
          <c:h val="0.74942579206135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CONDUCIR'!$C$140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CONDUCIR'!$K$140</c:f>
              <c:numCache>
                <c:formatCode>#,##0</c:formatCode>
                <c:ptCount val="1"/>
                <c:pt idx="0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D-45FA-BF10-61BEC182E681}"/>
            </c:ext>
          </c:extLst>
        </c:ser>
        <c:ser>
          <c:idx val="1"/>
          <c:order val="1"/>
          <c:tx>
            <c:strRef>
              <c:f>'LICENCIA DE CONDUCIR'!$C$141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CONDUCIR'!$K$141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D-45FA-BF10-61BEC182E681}"/>
            </c:ext>
          </c:extLst>
        </c:ser>
        <c:ser>
          <c:idx val="2"/>
          <c:order val="2"/>
          <c:tx>
            <c:strRef>
              <c:f>'LICENCIA DE CONDUCIR'!$C$142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CONDUCIR'!$K$142</c:f>
              <c:numCache>
                <c:formatCode>#,##0</c:formatCode>
                <c:ptCount val="1"/>
                <c:pt idx="0">
                  <c:v>11489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D-45FA-BF10-61BEC182E681}"/>
            </c:ext>
          </c:extLst>
        </c:ser>
        <c:ser>
          <c:idx val="3"/>
          <c:order val="3"/>
          <c:tx>
            <c:strRef>
              <c:f>'LICENCIA DE CONDUCIR'!$C$143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CONDUCIR'!$K$143</c:f>
              <c:numCache>
                <c:formatCode>#,##0</c:formatCode>
                <c:ptCount val="1"/>
                <c:pt idx="0">
                  <c:v>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4D-45FA-BF10-61BEC182E681}"/>
            </c:ext>
          </c:extLst>
        </c:ser>
        <c:ser>
          <c:idx val="4"/>
          <c:order val="4"/>
          <c:tx>
            <c:strRef>
              <c:f>'LICENCIA DE CONDUCIR'!$C$144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CONDUCIR'!$K$144</c:f>
              <c:numCache>
                <c:formatCode>#,##0</c:formatCode>
                <c:ptCount val="1"/>
                <c:pt idx="0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D-45FA-BF10-61BEC182E681}"/>
            </c:ext>
          </c:extLst>
        </c:ser>
        <c:ser>
          <c:idx val="5"/>
          <c:order val="5"/>
          <c:tx>
            <c:strRef>
              <c:f>'LICENCIA DE CONDUCIR'!$C$145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CONDUCIR'!$K$145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4D-45FA-BF10-61BEC182E6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1871"/>
        <c:axId val="1193527119"/>
      </c:barChart>
      <c:catAx>
        <c:axId val="15691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3527119"/>
        <c:crosses val="autoZero"/>
        <c:auto val="1"/>
        <c:lblAlgn val="ctr"/>
        <c:lblOffset val="100"/>
        <c:noMultiLvlLbl val="0"/>
      </c:catAx>
      <c:valAx>
        <c:axId val="119352711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3831762066975107E-2"/>
          <c:y val="4.0682225494720989E-2"/>
          <c:w val="0.83280201989472524"/>
          <c:h val="8.8199645436511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megacentro</a:t>
            </a:r>
          </a:p>
        </c:rich>
      </c:tx>
      <c:layout>
        <c:manualLayout>
          <c:xMode val="edge"/>
          <c:yMode val="edge"/>
          <c:x val="0.4282223010499838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CONDUCIR'!$C$183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CONDUCIR'!$K$183</c:f>
              <c:numCache>
                <c:formatCode>#,##0</c:formatCode>
                <c:ptCount val="1"/>
                <c:pt idx="0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1-4B03-B268-33D3C8C08C57}"/>
            </c:ext>
          </c:extLst>
        </c:ser>
        <c:ser>
          <c:idx val="1"/>
          <c:order val="1"/>
          <c:tx>
            <c:strRef>
              <c:f>'LICENCIA DE CONDUCIR'!$C$184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CONDUCIR'!$K$184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1-4B03-B268-33D3C8C08C57}"/>
            </c:ext>
          </c:extLst>
        </c:ser>
        <c:ser>
          <c:idx val="2"/>
          <c:order val="2"/>
          <c:tx>
            <c:strRef>
              <c:f>'LICENCIA DE CONDUCIR'!$C$185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CONDUCIR'!$K$185</c:f>
              <c:numCache>
                <c:formatCode>#,##0</c:formatCode>
                <c:ptCount val="1"/>
                <c:pt idx="0">
                  <c:v>5709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21-4B03-B268-33D3C8C08C57}"/>
            </c:ext>
          </c:extLst>
        </c:ser>
        <c:ser>
          <c:idx val="3"/>
          <c:order val="3"/>
          <c:tx>
            <c:strRef>
              <c:f>'LICENCIA DE CONDUCIR'!$C$186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CONDUCIR'!$K$186</c:f>
              <c:numCache>
                <c:formatCode>#,##0</c:formatCode>
                <c:ptCount val="1"/>
                <c:pt idx="0">
                  <c:v>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21-4B03-B268-33D3C8C08C57}"/>
            </c:ext>
          </c:extLst>
        </c:ser>
        <c:ser>
          <c:idx val="4"/>
          <c:order val="4"/>
          <c:tx>
            <c:strRef>
              <c:f>'LICENCIA DE CONDUCIR'!$C$187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CONDUCIR'!$K$187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21-4B03-B268-33D3C8C08C57}"/>
            </c:ext>
          </c:extLst>
        </c:ser>
        <c:ser>
          <c:idx val="5"/>
          <c:order val="5"/>
          <c:tx>
            <c:strRef>
              <c:f>'LICENCIA DE CONDUCIR'!$C$188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CONDUCIR'!$K$188</c:f>
              <c:numCache>
                <c:formatCode>#,##0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21-4B03-B268-33D3C8C08C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5631"/>
        <c:axId val="66492095"/>
      </c:barChart>
      <c:catAx>
        <c:axId val="156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2095"/>
        <c:crosses val="autoZero"/>
        <c:auto val="1"/>
        <c:lblAlgn val="ctr"/>
        <c:lblOffset val="100"/>
        <c:noMultiLvlLbl val="0"/>
      </c:catAx>
      <c:valAx>
        <c:axId val="664920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7456305039172393E-2"/>
          <c:y val="7.2914041004556437E-2"/>
          <c:w val="0.87741833275244763"/>
          <c:h val="8.7227804275508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sambil</a:t>
            </a:r>
          </a:p>
        </c:rich>
      </c:tx>
      <c:layout>
        <c:manualLayout>
          <c:xMode val="edge"/>
          <c:yMode val="edge"/>
          <c:x val="0.476449609873119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CONDUCIR'!$C$224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CONDUCIR'!$K$224</c:f>
              <c:numCache>
                <c:formatCode>#,##0</c:formatCode>
                <c:ptCount val="1"/>
                <c:pt idx="0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B-4A08-8742-83FD6AC3970B}"/>
            </c:ext>
          </c:extLst>
        </c:ser>
        <c:ser>
          <c:idx val="1"/>
          <c:order val="1"/>
          <c:tx>
            <c:strRef>
              <c:f>'LICENCIA DE CONDUCIR'!$C$225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CONDUCIR'!$K$225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B-4A08-8742-83FD6AC3970B}"/>
            </c:ext>
          </c:extLst>
        </c:ser>
        <c:ser>
          <c:idx val="2"/>
          <c:order val="2"/>
          <c:tx>
            <c:strRef>
              <c:f>'LICENCIA DE CONDUCIR'!$C$226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CONDUCIR'!$K$226</c:f>
              <c:numCache>
                <c:formatCode>#,##0</c:formatCode>
                <c:ptCount val="1"/>
                <c:pt idx="0">
                  <c:v>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B-4A08-8742-83FD6AC3970B}"/>
            </c:ext>
          </c:extLst>
        </c:ser>
        <c:ser>
          <c:idx val="3"/>
          <c:order val="3"/>
          <c:tx>
            <c:strRef>
              <c:f>'LICENCIA DE CONDUCIR'!$C$227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CONDUCIR'!$K$227</c:f>
              <c:numCache>
                <c:formatCode>#,##0</c:formatCode>
                <c:ptCount val="1"/>
                <c:pt idx="0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B-4A08-8742-83FD6AC3970B}"/>
            </c:ext>
          </c:extLst>
        </c:ser>
        <c:ser>
          <c:idx val="4"/>
          <c:order val="4"/>
          <c:tx>
            <c:strRef>
              <c:f>'LICENCIA DE CONDUCIR'!$C$228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CONDUCIR'!$K$228</c:f>
              <c:numCache>
                <c:formatCode>#,##0</c:formatCode>
                <c:ptCount val="1"/>
                <c:pt idx="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FB-4A08-8742-83FD6AC3970B}"/>
            </c:ext>
          </c:extLst>
        </c:ser>
        <c:ser>
          <c:idx val="5"/>
          <c:order val="5"/>
          <c:tx>
            <c:strRef>
              <c:f>'LICENCIA DE CONDUCIR'!$C$229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CONDUCIR'!$K$229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FB-4A08-8742-83FD6AC397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13439"/>
        <c:axId val="64109823"/>
      </c:barChart>
      <c:catAx>
        <c:axId val="119581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9823"/>
        <c:crosses val="autoZero"/>
        <c:auto val="1"/>
        <c:lblAlgn val="ctr"/>
        <c:lblOffset val="100"/>
        <c:noMultiLvlLbl val="0"/>
      </c:catAx>
      <c:valAx>
        <c:axId val="641098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9581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6746641315637471E-2"/>
          <c:y val="3.3656795168692862E-2"/>
          <c:w val="0.60538934016945667"/>
          <c:h val="8.0464369250211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bluemall</a:t>
            </a:r>
          </a:p>
        </c:rich>
      </c:tx>
      <c:layout>
        <c:manualLayout>
          <c:xMode val="edge"/>
          <c:yMode val="edge"/>
          <c:x val="0.459483785667813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1979776901738131E-2"/>
          <c:y val="0.21832936631907088"/>
          <c:w val="0.97604044619652375"/>
          <c:h val="0.7384787063826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CONDUCIR'!$C$268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CONDUCIR'!$K$268</c:f>
              <c:numCache>
                <c:formatCode>#,##0</c:formatCode>
                <c:ptCount val="1"/>
                <c:pt idx="0">
                  <c:v>3173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1-4927-9C6A-B042EE862175}"/>
            </c:ext>
          </c:extLst>
        </c:ser>
        <c:ser>
          <c:idx val="1"/>
          <c:order val="1"/>
          <c:tx>
            <c:strRef>
              <c:f>'LICENCIA DE CONDUCIR'!$C$269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CONDUCIR'!$K$269</c:f>
              <c:numCache>
                <c:formatCode>#,##0</c:formatCode>
                <c:ptCount val="1"/>
                <c:pt idx="0">
                  <c:v>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1-4927-9C6A-B042EE862175}"/>
            </c:ext>
          </c:extLst>
        </c:ser>
        <c:ser>
          <c:idx val="2"/>
          <c:order val="2"/>
          <c:tx>
            <c:strRef>
              <c:f>'LICENCIA DE CONDUCIR'!$C$270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CONDUCIR'!$K$270</c:f>
              <c:numCache>
                <c:formatCode>#,##0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1-4927-9C6A-B042EE862175}"/>
            </c:ext>
          </c:extLst>
        </c:ser>
        <c:ser>
          <c:idx val="3"/>
          <c:order val="3"/>
          <c:tx>
            <c:strRef>
              <c:f>'LICENCIA DE CONDUCIR'!$C$271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CONDUCIR'!$K$271</c:f>
              <c:numCache>
                <c:formatCode>#,##0</c:formatCode>
                <c:ptCount val="1"/>
                <c:pt idx="0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F1-4927-9C6A-B042EE862175}"/>
            </c:ext>
          </c:extLst>
        </c:ser>
        <c:ser>
          <c:idx val="4"/>
          <c:order val="4"/>
          <c:tx>
            <c:strRef>
              <c:f>'LICENCIA DE CONDUCIR'!$C$272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F1-4927-9C6A-B042EE862175}"/>
            </c:ext>
          </c:extLst>
        </c:ser>
        <c:ser>
          <c:idx val="5"/>
          <c:order val="5"/>
          <c:tx>
            <c:strRef>
              <c:f>'LICENCIA DE CONDUCIR'!$C$273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CONDUCIR'!$K$273</c:f>
              <c:numCache>
                <c:formatCode>#,##0</c:formatCode>
                <c:ptCount val="1"/>
                <c:pt idx="0">
                  <c:v>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F1-4927-9C6A-B042EE862175}"/>
            </c:ext>
          </c:extLst>
        </c:ser>
        <c:ser>
          <c:idx val="6"/>
          <c:order val="6"/>
          <c:tx>
            <c:strRef>
              <c:f>'LICENCIA DE CONDUCIR'!$C$274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CONDUCIR'!$K$274</c:f>
              <c:numCache>
                <c:formatCode>#,##0</c:formatCode>
                <c:ptCount val="1"/>
                <c:pt idx="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F1-4927-9C6A-B042EE862175}"/>
            </c:ext>
          </c:extLst>
        </c:ser>
        <c:ser>
          <c:idx val="7"/>
          <c:order val="7"/>
          <c:tx>
            <c:strRef>
              <c:f>'LICENCIA DE CONDUCIR'!$C$275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CONDUCIR'!$K$275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F1-4927-9C6A-B042EE862175}"/>
            </c:ext>
          </c:extLst>
        </c:ser>
        <c:ser>
          <c:idx val="8"/>
          <c:order val="8"/>
          <c:tx>
            <c:strRef>
              <c:f>'LICENCIA DE CONDUCIR'!$C$276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F1-4927-9C6A-B042EE862175}"/>
            </c:ext>
          </c:extLst>
        </c:ser>
        <c:ser>
          <c:idx val="9"/>
          <c:order val="9"/>
          <c:tx>
            <c:strRef>
              <c:f>'LICENCIA DE CONDUCIR'!$C$277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CONDUCIR'!$K$277</c:f>
              <c:numCache>
                <c:formatCode>#,##0</c:formatCode>
                <c:ptCount val="1"/>
                <c:pt idx="0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F1-4927-9C6A-B042EE862175}"/>
            </c:ext>
          </c:extLst>
        </c:ser>
        <c:ser>
          <c:idx val="10"/>
          <c:order val="10"/>
          <c:tx>
            <c:strRef>
              <c:f>'LICENCIA DE CONDUCIR'!$C$278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CONDUCIR'!$K$278</c:f>
              <c:numCache>
                <c:formatCode>#,##0</c:formatCode>
                <c:ptCount val="1"/>
                <c:pt idx="0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F1-4927-9C6A-B042EE8621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1947247"/>
        <c:axId val="66445967"/>
      </c:barChart>
      <c:catAx>
        <c:axId val="1001947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45967"/>
        <c:crosses val="autoZero"/>
        <c:auto val="1"/>
        <c:lblAlgn val="ctr"/>
        <c:lblOffset val="100"/>
        <c:noMultiLvlLbl val="0"/>
      </c:catAx>
      <c:valAx>
        <c:axId val="6644596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01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7861566946239E-3"/>
          <c:y val="4.2359217565816197E-2"/>
          <c:w val="0.75769741667917756"/>
          <c:h val="0.14933087128392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santiago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13454897085E-3"/>
          <c:y val="0.18826402132504466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CONDUCIR'!$C$320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CONDUCIR'!$K$320</c:f>
              <c:numCache>
                <c:formatCode>#,##0</c:formatCode>
                <c:ptCount val="1"/>
                <c:pt idx="0">
                  <c:v>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CONDUCIR'!$C$321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CONDUCIR'!$K$321</c:f>
              <c:numCache>
                <c:formatCode>#,##0</c:formatCode>
                <c:ptCount val="1"/>
                <c:pt idx="0">
                  <c:v>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2-4181-8207-936BC29583A5}"/>
            </c:ext>
          </c:extLst>
        </c:ser>
        <c:ser>
          <c:idx val="2"/>
          <c:order val="2"/>
          <c:tx>
            <c:strRef>
              <c:f>'LICENCIA DE CONDUCIR'!$C$322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CONDUCIR'!$K$322</c:f>
              <c:numCache>
                <c:formatCode>#,##0</c:formatCode>
                <c:ptCount val="1"/>
                <c:pt idx="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F2-4181-8207-936BC29583A5}"/>
            </c:ext>
          </c:extLst>
        </c:ser>
        <c:ser>
          <c:idx val="3"/>
          <c:order val="3"/>
          <c:tx>
            <c:strRef>
              <c:f>'LICENCIA DE CONDUCIR'!$C$323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CONDUCIR'!$K$323</c:f>
              <c:numCache>
                <c:formatCode>#,##0</c:formatCode>
                <c:ptCount val="1"/>
                <c:pt idx="0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BF2-4181-8207-936BC29583A5}"/>
            </c:ext>
          </c:extLst>
        </c:ser>
        <c:ser>
          <c:idx val="4"/>
          <c:order val="4"/>
          <c:tx>
            <c:strRef>
              <c:f>'LICENCIA DE CONDUCIR'!$C$324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CONDUCIR'!$K$324</c:f>
              <c:numCache>
                <c:formatCode>#,##0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BF2-4181-8207-936BC29583A5}"/>
            </c:ext>
          </c:extLst>
        </c:ser>
        <c:ser>
          <c:idx val="5"/>
          <c:order val="5"/>
          <c:tx>
            <c:strRef>
              <c:f>'LICENCIA DE CONDUCIR'!$C$325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CONDUCIR'!$K$325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BF2-4181-8207-936BC29583A5}"/>
            </c:ext>
          </c:extLst>
        </c:ser>
        <c:ser>
          <c:idx val="6"/>
          <c:order val="6"/>
          <c:tx>
            <c:strRef>
              <c:f>'LICENCIA DE CONDUCIR'!$C$326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CONDUCIR'!$K$326</c:f>
              <c:numCache>
                <c:formatCode>#,##0</c:formatCode>
                <c:ptCount val="1"/>
                <c:pt idx="0">
                  <c:v>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BF2-4181-8207-936BC29583A5}"/>
            </c:ext>
          </c:extLst>
        </c:ser>
        <c:ser>
          <c:idx val="7"/>
          <c:order val="7"/>
          <c:tx>
            <c:strRef>
              <c:f>'LICENCIA DE CONDUCIR'!$C$327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CONDUCIR'!$K$327</c:f>
              <c:numCache>
                <c:formatCode>#,##0</c:formatCode>
                <c:ptCount val="1"/>
                <c:pt idx="0">
                  <c:v>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BF2-4181-8207-936BC29583A5}"/>
            </c:ext>
          </c:extLst>
        </c:ser>
        <c:ser>
          <c:idx val="8"/>
          <c:order val="8"/>
          <c:tx>
            <c:strRef>
              <c:f>'LICENCIA DE CONDUCIR'!$C$328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CONDUCIR'!$K$328</c:f>
              <c:numCache>
                <c:formatCode>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BF2-4181-8207-936BC29583A5}"/>
            </c:ext>
          </c:extLst>
        </c:ser>
        <c:ser>
          <c:idx val="9"/>
          <c:order val="9"/>
          <c:tx>
            <c:strRef>
              <c:f>'LICENCIA DE CONDUCIR'!$C$329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CONDUCIR'!$K$329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F2-4181-8207-936BC29583A5}"/>
            </c:ext>
          </c:extLst>
        </c:ser>
        <c:ser>
          <c:idx val="10"/>
          <c:order val="10"/>
          <c:tx>
            <c:strRef>
              <c:f>'LICENCIA DE CONDUCIR'!$C$330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CONDUCIR'!$K$330</c:f>
              <c:numCache>
                <c:formatCode>#,##0</c:formatCode>
                <c:ptCount val="1"/>
                <c:pt idx="0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BF2-4181-8207-936BC29583A5}"/>
            </c:ext>
          </c:extLst>
        </c:ser>
        <c:ser>
          <c:idx val="11"/>
          <c:order val="11"/>
          <c:tx>
            <c:strRef>
              <c:f>'LICENCIA DE CONDUCIR'!$C$331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CONDUCIR'!$K$331</c:f>
              <c:numCache>
                <c:formatCode>#,##0</c:formatCode>
                <c:ptCount val="1"/>
                <c:pt idx="0">
                  <c:v>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BF2-4181-8207-936BC29583A5}"/>
            </c:ext>
          </c:extLst>
        </c:ser>
        <c:ser>
          <c:idx val="12"/>
          <c:order val="12"/>
          <c:tx>
            <c:strRef>
              <c:f>'LICENCIA DE CONDUCIR'!$C$332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CONDUCIR'!$K$332</c:f>
              <c:numCache>
                <c:formatCode>#,##0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BF2-4181-8207-936BC29583A5}"/>
            </c:ext>
          </c:extLst>
        </c:ser>
        <c:ser>
          <c:idx val="13"/>
          <c:order val="13"/>
          <c:tx>
            <c:strRef>
              <c:f>'LICENCIA DE CONDUCIR'!$C$333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CONDUCIR'!$K$333</c:f>
              <c:numCache>
                <c:formatCode>#,##0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BF2-4181-8207-936BC29583A5}"/>
            </c:ext>
          </c:extLst>
        </c:ser>
        <c:ser>
          <c:idx val="14"/>
          <c:order val="14"/>
          <c:tx>
            <c:strRef>
              <c:f>'LICENCIA DE CONDUCIR'!$C$334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CONDUCIR'!$K$334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BF2-4181-8207-936BC29583A5}"/>
            </c:ext>
          </c:extLst>
        </c:ser>
        <c:ser>
          <c:idx val="15"/>
          <c:order val="15"/>
          <c:tx>
            <c:strRef>
              <c:f>'LICENCIA DE CONDUCIR'!$C$335</c:f>
              <c:strCache>
                <c:ptCount val="1"/>
                <c:pt idx="0">
                  <c:v>Cambio de Civil a Policía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CONDUCIR'!$K$335</c:f>
              <c:numCache>
                <c:formatCode>#,##0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BF2-4181-8207-936BC29583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8126813095727E-3"/>
          <c:y val="4.415860228753770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romana</a:t>
            </a:r>
          </a:p>
        </c:rich>
      </c:tx>
      <c:layout>
        <c:manualLayout>
          <c:xMode val="edge"/>
          <c:yMode val="edge"/>
          <c:x val="0.45842768704200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CONDUCIR'!$C$387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CONDUCIR'!$K$387</c:f>
              <c:numCache>
                <c:formatCode>#,##0</c:formatCode>
                <c:ptCount val="1"/>
                <c:pt idx="0">
                  <c:v>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521-A6E9-1AF656B84BD5}"/>
            </c:ext>
          </c:extLst>
        </c:ser>
        <c:ser>
          <c:idx val="1"/>
          <c:order val="1"/>
          <c:tx>
            <c:strRef>
              <c:f>'LICENCIA DE CONDUCIR'!$C$388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CONDUCIR'!$K$388</c:f>
              <c:numCache>
                <c:formatCode>#,##0</c:formatCode>
                <c:ptCount val="1"/>
                <c:pt idx="0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0-4521-A6E9-1AF656B84BD5}"/>
            </c:ext>
          </c:extLst>
        </c:ser>
        <c:ser>
          <c:idx val="2"/>
          <c:order val="2"/>
          <c:tx>
            <c:strRef>
              <c:f>'LICENCIA DE CONDUCIR'!$C$389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CONDUCIR'!$K$389</c:f>
              <c:numCache>
                <c:formatCode>#,##0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0-4521-A6E9-1AF656B84BD5}"/>
            </c:ext>
          </c:extLst>
        </c:ser>
        <c:ser>
          <c:idx val="3"/>
          <c:order val="3"/>
          <c:tx>
            <c:strRef>
              <c:f>'LICENCIA DE CONDUCIR'!$C$390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CONDUCIR'!$K$390</c:f>
              <c:numCache>
                <c:formatCode>#,##0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0-4521-A6E9-1AF656B84BD5}"/>
            </c:ext>
          </c:extLst>
        </c:ser>
        <c:ser>
          <c:idx val="4"/>
          <c:order val="4"/>
          <c:tx>
            <c:strRef>
              <c:f>'LICENCIA DE CONDUCIR'!$C$391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CONDUCIR'!$K$391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30-4521-A6E9-1AF656B84BD5}"/>
            </c:ext>
          </c:extLst>
        </c:ser>
        <c:ser>
          <c:idx val="5"/>
          <c:order val="5"/>
          <c:tx>
            <c:strRef>
              <c:f>'LICENCIA DE CONDUCIR'!$C$392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CONDUCIR'!$K$392</c:f>
              <c:numCache>
                <c:formatCode>#,##0</c:formatCode>
                <c:ptCount val="1"/>
                <c:pt idx="0">
                  <c:v>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30-4521-A6E9-1AF656B84BD5}"/>
            </c:ext>
          </c:extLst>
        </c:ser>
        <c:ser>
          <c:idx val="6"/>
          <c:order val="6"/>
          <c:tx>
            <c:strRef>
              <c:f>'LICENCIA DE CONDUCIR'!$C$393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CONDUCIR'!$K$393</c:f>
              <c:numCache>
                <c:formatCode>#,##0</c:formatCode>
                <c:ptCount val="1"/>
                <c:pt idx="0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30-4521-A6E9-1AF656B84BD5}"/>
            </c:ext>
          </c:extLst>
        </c:ser>
        <c:ser>
          <c:idx val="7"/>
          <c:order val="7"/>
          <c:tx>
            <c:strRef>
              <c:f>'LICENCIA DE CONDUCIR'!$C$394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CONDUCIR'!$K$394</c:f>
              <c:numCache>
                <c:formatCode>#,##0</c:formatCode>
                <c:ptCount val="1"/>
                <c:pt idx="0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30-4521-A6E9-1AF656B84BD5}"/>
            </c:ext>
          </c:extLst>
        </c:ser>
        <c:ser>
          <c:idx val="8"/>
          <c:order val="8"/>
          <c:tx>
            <c:strRef>
              <c:f>'LICENCIA DE CONDUCIR'!$C$395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CONDUCIR'!$K$395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30-4521-A6E9-1AF656B84BD5}"/>
            </c:ext>
          </c:extLst>
        </c:ser>
        <c:ser>
          <c:idx val="9"/>
          <c:order val="9"/>
          <c:tx>
            <c:strRef>
              <c:f>'LICENCIA DE CONDUCIR'!$C$396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CONDUCIR'!$K$396</c:f>
              <c:numCache>
                <c:formatCode>#,##0</c:formatCode>
                <c:ptCount val="1"/>
                <c:pt idx="0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30-4521-A6E9-1AF656B84BD5}"/>
            </c:ext>
          </c:extLst>
        </c:ser>
        <c:ser>
          <c:idx val="10"/>
          <c:order val="10"/>
          <c:tx>
            <c:strRef>
              <c:f>'LICENCIA DE CONDUCIR'!$C$397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30-4521-A6E9-1AF656B84BD5}"/>
            </c:ext>
          </c:extLst>
        </c:ser>
        <c:ser>
          <c:idx val="11"/>
          <c:order val="11"/>
          <c:tx>
            <c:strRef>
              <c:f>'LICENCIA DE CONDUCIR'!$C$398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CONDUCIR'!$K$398</c:f>
              <c:numCache>
                <c:formatCode>#,##0</c:formatCode>
                <c:ptCount val="1"/>
                <c:pt idx="0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30-4521-A6E9-1AF656B84BD5}"/>
            </c:ext>
          </c:extLst>
        </c:ser>
        <c:ser>
          <c:idx val="12"/>
          <c:order val="12"/>
          <c:tx>
            <c:strRef>
              <c:f>'LICENCIA DE CONDUCIR'!$C$399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CONDUCIR'!$K$399</c:f>
              <c:numCache>
                <c:formatCode>#,##0</c:formatCode>
                <c:ptCount val="1"/>
                <c:pt idx="0">
                  <c:v>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30-4521-A6E9-1AF656B84B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7391"/>
        <c:axId val="64132639"/>
      </c:barChart>
      <c:catAx>
        <c:axId val="19327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32639"/>
        <c:crosses val="autoZero"/>
        <c:auto val="1"/>
        <c:lblAlgn val="ctr"/>
        <c:lblOffset val="100"/>
        <c:noMultiLvlLbl val="0"/>
      </c:catAx>
      <c:valAx>
        <c:axId val="641326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368507906345933E-2"/>
          <c:y val="6.8716428678094355E-2"/>
          <c:w val="0.96043994568500213"/>
          <c:h val="0.12786118664334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azua</a:t>
            </a:r>
          </a:p>
        </c:rich>
      </c:tx>
      <c:layout>
        <c:manualLayout>
          <c:xMode val="edge"/>
          <c:yMode val="edge"/>
          <c:x val="0.4718025420767351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CONDUCIR'!$C$449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CONDUCIR'!$K$449</c:f>
              <c:numCache>
                <c:formatCode>#,##0</c:formatCode>
                <c:ptCount val="1"/>
                <c:pt idx="0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A-4FEF-8D46-8864B0B76A21}"/>
            </c:ext>
          </c:extLst>
        </c:ser>
        <c:ser>
          <c:idx val="1"/>
          <c:order val="1"/>
          <c:tx>
            <c:strRef>
              <c:f>'LICENCIA DE CONDUCIR'!$C$450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CONDUCIR'!$K$450</c:f>
              <c:numCache>
                <c:formatCode>#,##0</c:formatCode>
                <c:ptCount val="1"/>
                <c:pt idx="0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A-4FEF-8D46-8864B0B76A21}"/>
            </c:ext>
          </c:extLst>
        </c:ser>
        <c:ser>
          <c:idx val="2"/>
          <c:order val="2"/>
          <c:tx>
            <c:strRef>
              <c:f>'LICENCIA DE CONDUCIR'!$C$451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CONDUCIR'!$K$451</c:f>
              <c:numCache>
                <c:formatCode>#,##0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A-4FEF-8D46-8864B0B76A21}"/>
            </c:ext>
          </c:extLst>
        </c:ser>
        <c:ser>
          <c:idx val="3"/>
          <c:order val="3"/>
          <c:tx>
            <c:strRef>
              <c:f>'LICENCIA DE CONDUCIR'!$C$452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CONDUCIR'!$K$452</c:f>
              <c:numCache>
                <c:formatCode>#,##0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A-4FEF-8D46-8864B0B76A21}"/>
            </c:ext>
          </c:extLst>
        </c:ser>
        <c:ser>
          <c:idx val="4"/>
          <c:order val="4"/>
          <c:tx>
            <c:strRef>
              <c:f>'LICENCIA DE CONDUCIR'!$C$453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CONDUCIR'!$K$453</c:f>
              <c:numCache>
                <c:formatCode>#,##0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1A-4FEF-8D46-8864B0B76A21}"/>
            </c:ext>
          </c:extLst>
        </c:ser>
        <c:ser>
          <c:idx val="5"/>
          <c:order val="5"/>
          <c:tx>
            <c:strRef>
              <c:f>'LICENCIA DE CONDUCIR'!$C$454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CONDUCIR'!$K$454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1A-4FEF-8D46-8864B0B76A21}"/>
            </c:ext>
          </c:extLst>
        </c:ser>
        <c:ser>
          <c:idx val="6"/>
          <c:order val="6"/>
          <c:tx>
            <c:strRef>
              <c:f>'LICENCIA DE CONDUCIR'!$C$455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CONDUCIR'!$K$455</c:f>
              <c:numCache>
                <c:formatCode>#,##0</c:formatCode>
                <c:ptCount val="1"/>
                <c:pt idx="0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1A-4FEF-8D46-8864B0B76A21}"/>
            </c:ext>
          </c:extLst>
        </c:ser>
        <c:ser>
          <c:idx val="7"/>
          <c:order val="7"/>
          <c:tx>
            <c:strRef>
              <c:f>'LICENCIA DE CONDUCIR'!$C$456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CONDUCIR'!$K$456</c:f>
              <c:numCache>
                <c:formatCode>#,##0</c:formatCode>
                <c:ptCount val="1"/>
                <c:pt idx="0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1A-4FEF-8D46-8864B0B76A21}"/>
            </c:ext>
          </c:extLst>
        </c:ser>
        <c:ser>
          <c:idx val="8"/>
          <c:order val="8"/>
          <c:tx>
            <c:strRef>
              <c:f>'LICENCIA DE CONDUCIR'!$C$457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CONDUCIR'!$K$457</c:f>
              <c:numCache>
                <c:formatCode>#,##0</c:formatCode>
                <c:ptCount val="1"/>
                <c:pt idx="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1A-4FEF-8D46-8864B0B76A21}"/>
            </c:ext>
          </c:extLst>
        </c:ser>
        <c:ser>
          <c:idx val="9"/>
          <c:order val="9"/>
          <c:tx>
            <c:strRef>
              <c:f>'LICENCIA DE CONDUCIR'!$C$458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CONDUCIR'!$K$458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1A-4FEF-8D46-8864B0B76A21}"/>
            </c:ext>
          </c:extLst>
        </c:ser>
        <c:ser>
          <c:idx val="10"/>
          <c:order val="10"/>
          <c:tx>
            <c:strRef>
              <c:f>'LICENCIA DE CONDUCIR'!$C$459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CONDUCIR'!$K$459</c:f>
              <c:numCache>
                <c:formatCode>#,##0</c:formatCode>
                <c:ptCount val="1"/>
                <c:pt idx="0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1A-4FEF-8D46-8864B0B76A21}"/>
            </c:ext>
          </c:extLst>
        </c:ser>
        <c:ser>
          <c:idx val="11"/>
          <c:order val="11"/>
          <c:tx>
            <c:strRef>
              <c:f>'LICENCIA DE CONDUCIR'!$C$460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CONDUCIR'!$K$460</c:f>
              <c:numCache>
                <c:formatCode>#,##0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1A-4FEF-8D46-8864B0B76A21}"/>
            </c:ext>
          </c:extLst>
        </c:ser>
        <c:ser>
          <c:idx val="12"/>
          <c:order val="12"/>
          <c:tx>
            <c:strRef>
              <c:f>'LICENCIA DE CONDUCIR'!$C$461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CONDUCIR'!$K$461</c:f>
              <c:numCache>
                <c:formatCode>#,##0</c:formatCode>
                <c:ptCount val="1"/>
                <c:pt idx="0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1A-4FEF-8D46-8864B0B76A21}"/>
            </c:ext>
          </c:extLst>
        </c:ser>
        <c:ser>
          <c:idx val="13"/>
          <c:order val="13"/>
          <c:tx>
            <c:strRef>
              <c:f>'LICENCIA DE CONDUCIR'!$C$462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CONDUCIR'!$K$462</c:f>
              <c:numCache>
                <c:formatCode>#,##0</c:formatCode>
                <c:ptCount val="1"/>
                <c:pt idx="0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1A-4FEF-8D46-8864B0B76A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38431"/>
        <c:axId val="66472255"/>
      </c:barChart>
      <c:catAx>
        <c:axId val="19338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72255"/>
        <c:crosses val="autoZero"/>
        <c:auto val="1"/>
        <c:lblAlgn val="ctr"/>
        <c:lblOffset val="100"/>
        <c:noMultiLvlLbl val="0"/>
      </c:catAx>
      <c:valAx>
        <c:axId val="664722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3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575000988228665E-2"/>
          <c:y val="3.3240527265231648E-2"/>
          <c:w val="0.97718648607970893"/>
          <c:h val="0.24371264159618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72570</xdr:colOff>
      <xdr:row>34</xdr:row>
      <xdr:rowOff>181429</xdr:rowOff>
    </xdr:from>
    <xdr:to>
      <xdr:col>16</xdr:col>
      <xdr:colOff>854982</xdr:colOff>
      <xdr:row>70</xdr:row>
      <xdr:rowOff>140606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D28395-B5D2-658A-C950-9942FC168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100</xdr:row>
      <xdr:rowOff>92983</xdr:rowOff>
    </xdr:from>
    <xdr:to>
      <xdr:col>17</xdr:col>
      <xdr:colOff>15875</xdr:colOff>
      <xdr:row>134</xdr:row>
      <xdr:rowOff>24947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ED802C-2079-88B1-9ABB-5442CD27A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560159</xdr:colOff>
      <xdr:row>147</xdr:row>
      <xdr:rowOff>83911</xdr:rowOff>
    </xdr:from>
    <xdr:to>
      <xdr:col>17</xdr:col>
      <xdr:colOff>0</xdr:colOff>
      <xdr:row>176</xdr:row>
      <xdr:rowOff>111126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575DFA2-CF11-5FF6-C53A-8487EACB1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594179</xdr:colOff>
      <xdr:row>190</xdr:row>
      <xdr:rowOff>22679</xdr:rowOff>
    </xdr:from>
    <xdr:to>
      <xdr:col>16</xdr:col>
      <xdr:colOff>600983</xdr:colOff>
      <xdr:row>219</xdr:row>
      <xdr:rowOff>120196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37B7090-4DAD-9A9B-0DC1-BBB731AA6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4095752</xdr:colOff>
      <xdr:row>230</xdr:row>
      <xdr:rowOff>149678</xdr:rowOff>
    </xdr:from>
    <xdr:to>
      <xdr:col>19</xdr:col>
      <xdr:colOff>199572</xdr:colOff>
      <xdr:row>262</xdr:row>
      <xdr:rowOff>136071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9422FAE-B0B4-CCF7-69DF-422006B92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526145</xdr:colOff>
      <xdr:row>280</xdr:row>
      <xdr:rowOff>6804</xdr:rowOff>
    </xdr:from>
    <xdr:to>
      <xdr:col>17</xdr:col>
      <xdr:colOff>256268</xdr:colOff>
      <xdr:row>315</xdr:row>
      <xdr:rowOff>20410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6A24636-53A5-2E91-D396-69F6800F5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639537</xdr:colOff>
      <xdr:row>336</xdr:row>
      <xdr:rowOff>165553</xdr:rowOff>
    </xdr:from>
    <xdr:to>
      <xdr:col>17</xdr:col>
      <xdr:colOff>331108</xdr:colOff>
      <xdr:row>380</xdr:row>
      <xdr:rowOff>151947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4C66D27-85F1-9948-E399-FDF90B97D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678089</xdr:colOff>
      <xdr:row>401</xdr:row>
      <xdr:rowOff>4537</xdr:rowOff>
    </xdr:from>
    <xdr:to>
      <xdr:col>17</xdr:col>
      <xdr:colOff>476250</xdr:colOff>
      <xdr:row>444</xdr:row>
      <xdr:rowOff>45358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3B9B1C3-63BF-B0FC-A8C2-7FF6A51FD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2267</xdr:colOff>
      <xdr:row>463</xdr:row>
      <xdr:rowOff>70305</xdr:rowOff>
    </xdr:from>
    <xdr:to>
      <xdr:col>16</xdr:col>
      <xdr:colOff>723446</xdr:colOff>
      <xdr:row>499</xdr:row>
      <xdr:rowOff>43089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4C4E9E5-4540-F09B-7075-620F9B54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303892</xdr:colOff>
      <xdr:row>518</xdr:row>
      <xdr:rowOff>20412</xdr:rowOff>
    </xdr:from>
    <xdr:to>
      <xdr:col>16</xdr:col>
      <xdr:colOff>750661</xdr:colOff>
      <xdr:row>559</xdr:row>
      <xdr:rowOff>199572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D514396-8CF5-E7AF-DE51-BFAD7BFB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333377</xdr:colOff>
      <xdr:row>577</xdr:row>
      <xdr:rowOff>43089</xdr:rowOff>
    </xdr:from>
    <xdr:to>
      <xdr:col>16</xdr:col>
      <xdr:colOff>1081768</xdr:colOff>
      <xdr:row>612</xdr:row>
      <xdr:rowOff>15875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603B0A-E063-41C8-C170-C993A5AAA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476251</xdr:colOff>
      <xdr:row>633</xdr:row>
      <xdr:rowOff>66220</xdr:rowOff>
    </xdr:from>
    <xdr:to>
      <xdr:col>16</xdr:col>
      <xdr:colOff>734785</xdr:colOff>
      <xdr:row>665</xdr:row>
      <xdr:rowOff>117928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4EC3E8C-90AD-E62F-3C48-8DC706178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176893</xdr:colOff>
      <xdr:row>684</xdr:row>
      <xdr:rowOff>39005</xdr:rowOff>
    </xdr:from>
    <xdr:to>
      <xdr:col>16</xdr:col>
      <xdr:colOff>1054554</xdr:colOff>
      <xdr:row>725</xdr:row>
      <xdr:rowOff>90713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9108C91-6318-14A7-13E5-6C3B9A28C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136071</xdr:colOff>
      <xdr:row>745</xdr:row>
      <xdr:rowOff>152400</xdr:rowOff>
    </xdr:from>
    <xdr:to>
      <xdr:col>16</xdr:col>
      <xdr:colOff>299357</xdr:colOff>
      <xdr:row>785</xdr:row>
      <xdr:rowOff>24947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4A36B33E-1F55-9099-4AA5-8C660FD2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659946</xdr:colOff>
      <xdr:row>803</xdr:row>
      <xdr:rowOff>184149</xdr:rowOff>
    </xdr:from>
    <xdr:to>
      <xdr:col>17</xdr:col>
      <xdr:colOff>267608</xdr:colOff>
      <xdr:row>841</xdr:row>
      <xdr:rowOff>15875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EA536F5-5F17-D081-0910-F690CE412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566964</xdr:colOff>
      <xdr:row>859</xdr:row>
      <xdr:rowOff>116114</xdr:rowOff>
    </xdr:from>
    <xdr:to>
      <xdr:col>16</xdr:col>
      <xdr:colOff>981983</xdr:colOff>
      <xdr:row>902</xdr:row>
      <xdr:rowOff>15874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8EC9C3A-452C-438D-5827-DF695EE1A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621393</xdr:colOff>
      <xdr:row>977</xdr:row>
      <xdr:rowOff>93435</xdr:rowOff>
    </xdr:from>
    <xdr:to>
      <xdr:col>16</xdr:col>
      <xdr:colOff>655411</xdr:colOff>
      <xdr:row>1014</xdr:row>
      <xdr:rowOff>6804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BDD57CB-2D0C-1030-677E-B959EFCEC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378732</xdr:colOff>
      <xdr:row>1063</xdr:row>
      <xdr:rowOff>141059</xdr:rowOff>
    </xdr:from>
    <xdr:to>
      <xdr:col>16</xdr:col>
      <xdr:colOff>589642</xdr:colOff>
      <xdr:row>1097</xdr:row>
      <xdr:rowOff>54428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E080C0A-1FBF-26CB-FE97-029FC165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385536</xdr:colOff>
      <xdr:row>1024</xdr:row>
      <xdr:rowOff>152398</xdr:rowOff>
    </xdr:from>
    <xdr:to>
      <xdr:col>17</xdr:col>
      <xdr:colOff>621393</xdr:colOff>
      <xdr:row>1053</xdr:row>
      <xdr:rowOff>24946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BDB6F95B-C409-5C9C-1E49-383219549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4590143</xdr:colOff>
      <xdr:row>1108</xdr:row>
      <xdr:rowOff>122919</xdr:rowOff>
    </xdr:from>
    <xdr:to>
      <xdr:col>17</xdr:col>
      <xdr:colOff>15874</xdr:colOff>
      <xdr:row>1142</xdr:row>
      <xdr:rowOff>11339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3250D03A-32E1-45B8-6E13-4034F56F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707571</xdr:colOff>
      <xdr:row>919</xdr:row>
      <xdr:rowOff>68036</xdr:rowOff>
    </xdr:from>
    <xdr:to>
      <xdr:col>16</xdr:col>
      <xdr:colOff>197304</xdr:colOff>
      <xdr:row>960</xdr:row>
      <xdr:rowOff>122464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0AE6B2-43AE-EF07-A65F-DAE113BCC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2680649</xdr:colOff>
      <xdr:row>16</xdr:row>
      <xdr:rowOff>122258</xdr:rowOff>
    </xdr:from>
    <xdr:to>
      <xdr:col>17</xdr:col>
      <xdr:colOff>122115</xdr:colOff>
      <xdr:row>43</xdr:row>
      <xdr:rowOff>48845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2257AE-9B61-2914-5355-A6B329F1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15</xdr:row>
      <xdr:rowOff>112712</xdr:rowOff>
    </xdr:from>
    <xdr:to>
      <xdr:col>13</xdr:col>
      <xdr:colOff>825500</xdr:colOff>
      <xdr:row>51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9A95BD-1C43-C58F-A394-25FC74AD6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752473</xdr:colOff>
      <xdr:row>30</xdr:row>
      <xdr:rowOff>28575</xdr:rowOff>
    </xdr:from>
    <xdr:to>
      <xdr:col>20</xdr:col>
      <xdr:colOff>280146</xdr:colOff>
      <xdr:row>72</xdr:row>
      <xdr:rowOff>44822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C1AC82-A2F7-754F-96ED-95ADC381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128867</xdr:colOff>
      <xdr:row>18</xdr:row>
      <xdr:rowOff>169209</xdr:rowOff>
    </xdr:from>
    <xdr:to>
      <xdr:col>13</xdr:col>
      <xdr:colOff>246529</xdr:colOff>
      <xdr:row>49</xdr:row>
      <xdr:rowOff>11207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100706-5D8D-FB9F-9656-D1917642A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676956</xdr:colOff>
      <xdr:row>12</xdr:row>
      <xdr:rowOff>149679</xdr:rowOff>
    </xdr:from>
    <xdr:to>
      <xdr:col>15</xdr:col>
      <xdr:colOff>95249</xdr:colOff>
      <xdr:row>43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6968-AE74-D136-07DD-EAAD8E8F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1696"/>
  <sheetViews>
    <sheetView showGridLines="0" tabSelected="1" view="pageLayout" zoomScaleNormal="20" zoomScaleSheetLayoutView="20" workbookViewId="0">
      <selection activeCell="B1" sqref="B1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2.5703125" style="7" customWidth="1"/>
    <col min="8" max="9" width="11.42578125" customWidth="1"/>
    <col min="10" max="10" width="13.5703125" customWidth="1"/>
    <col min="11" max="11" width="12.7109375" style="7" customWidth="1"/>
    <col min="12" max="12" width="10.85546875" customWidth="1"/>
    <col min="13" max="13" width="12.140625" customWidth="1"/>
    <col min="14" max="14" width="17.85546875" customWidth="1"/>
    <col min="15" max="15" width="13.42578125" style="7" customWidth="1"/>
    <col min="16" max="16" width="13" style="32" customWidth="1"/>
    <col min="17" max="17" width="16.5703125" style="32" customWidth="1"/>
    <col min="18" max="18" width="15.42578125" style="32" customWidth="1"/>
    <col min="19" max="19" width="13.42578125" style="69" customWidth="1"/>
    <col min="20" max="20" width="26.85546875" style="69" customWidth="1"/>
    <col min="24" max="24" width="13.140625" customWidth="1"/>
  </cols>
  <sheetData>
    <row r="1" spans="3:26" x14ac:dyDescent="0.25">
      <c r="C1" s="11"/>
    </row>
    <row r="3" spans="3:26" ht="15.75" thickBot="1" x14ac:dyDescent="0.3"/>
    <row r="4" spans="3:26" ht="15.75" x14ac:dyDescent="0.25">
      <c r="C4" s="102" t="s">
        <v>0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</row>
    <row r="5" spans="3:26" ht="15.75" x14ac:dyDescent="0.25">
      <c r="C5" s="109" t="s">
        <v>140</v>
      </c>
      <c r="D5" s="105" t="s">
        <v>2</v>
      </c>
      <c r="E5" s="105"/>
      <c r="F5" s="105"/>
      <c r="G5" s="105"/>
      <c r="H5" s="105" t="s">
        <v>3</v>
      </c>
      <c r="I5" s="105"/>
      <c r="J5" s="105"/>
      <c r="K5" s="105"/>
      <c r="L5" s="105" t="s">
        <v>4</v>
      </c>
      <c r="M5" s="105"/>
      <c r="N5" s="105"/>
      <c r="O5" s="105"/>
      <c r="P5" s="105" t="s">
        <v>5</v>
      </c>
      <c r="Q5" s="105"/>
      <c r="R5" s="105"/>
      <c r="S5" s="105"/>
      <c r="T5" s="107" t="s">
        <v>6</v>
      </c>
      <c r="V5" s="10" t="s">
        <v>2</v>
      </c>
      <c r="W5" s="10" t="s">
        <v>3</v>
      </c>
      <c r="X5" s="10"/>
      <c r="Y5" s="10"/>
      <c r="Z5" s="10"/>
    </row>
    <row r="6" spans="3:26" ht="16.5" thickBot="1" x14ac:dyDescent="0.3">
      <c r="C6" s="110"/>
      <c r="D6" s="40" t="s">
        <v>7</v>
      </c>
      <c r="E6" s="40" t="s">
        <v>8</v>
      </c>
      <c r="F6" s="40" t="s">
        <v>9</v>
      </c>
      <c r="G6" s="40" t="s">
        <v>10</v>
      </c>
      <c r="H6" s="90" t="s">
        <v>11</v>
      </c>
      <c r="I6" s="40" t="s">
        <v>12</v>
      </c>
      <c r="J6" s="40" t="s">
        <v>13</v>
      </c>
      <c r="K6" s="40" t="s">
        <v>14</v>
      </c>
      <c r="L6" s="40" t="s">
        <v>15</v>
      </c>
      <c r="M6" s="40" t="s">
        <v>16</v>
      </c>
      <c r="N6" s="40" t="s">
        <v>17</v>
      </c>
      <c r="O6" s="40" t="s">
        <v>18</v>
      </c>
      <c r="P6" s="40" t="s">
        <v>19</v>
      </c>
      <c r="Q6" s="40" t="s">
        <v>20</v>
      </c>
      <c r="R6" s="40" t="s">
        <v>21</v>
      </c>
      <c r="S6" s="40" t="s">
        <v>22</v>
      </c>
      <c r="T6" s="108"/>
      <c r="U6" s="10" t="s">
        <v>2</v>
      </c>
      <c r="V6" s="10" t="s">
        <v>3</v>
      </c>
      <c r="W6" s="10" t="s">
        <v>4</v>
      </c>
      <c r="X6" s="10"/>
    </row>
    <row r="7" spans="3:26" s="32" customFormat="1" ht="15.75" x14ac:dyDescent="0.25">
      <c r="C7" s="5" t="s">
        <v>23</v>
      </c>
      <c r="D7" s="18">
        <v>10158</v>
      </c>
      <c r="E7" s="18">
        <v>9486</v>
      </c>
      <c r="F7" s="18">
        <v>9075</v>
      </c>
      <c r="G7" s="16">
        <f t="shared" ref="G7:G33" si="0">SUM(D7:F7)</f>
        <v>28719</v>
      </c>
      <c r="H7" s="91">
        <v>10490</v>
      </c>
      <c r="I7" s="18">
        <v>10224</v>
      </c>
      <c r="J7" s="18">
        <v>9745</v>
      </c>
      <c r="K7" s="16">
        <f>SUM(H7:J7)</f>
        <v>30459</v>
      </c>
      <c r="L7" s="18"/>
      <c r="M7" s="18"/>
      <c r="N7" s="18"/>
      <c r="O7" s="16">
        <f>SUM(L7:N7)</f>
        <v>0</v>
      </c>
      <c r="P7" s="18"/>
      <c r="Q7" s="18"/>
      <c r="R7" s="18"/>
      <c r="S7" s="16">
        <f>SUM(P7:R7)</f>
        <v>0</v>
      </c>
      <c r="T7" s="16">
        <f>S7+O7+K7+G7</f>
        <v>59178</v>
      </c>
      <c r="W7" s="67"/>
      <c r="X7" s="67"/>
    </row>
    <row r="8" spans="3:26" s="32" customFormat="1" ht="15.75" x14ac:dyDescent="0.25">
      <c r="C8" s="4" t="s">
        <v>24</v>
      </c>
      <c r="D8" s="15">
        <v>7388</v>
      </c>
      <c r="E8" s="15">
        <v>7688</v>
      </c>
      <c r="F8" s="15">
        <v>7673</v>
      </c>
      <c r="G8" s="16">
        <f t="shared" si="0"/>
        <v>22749</v>
      </c>
      <c r="H8" s="92">
        <v>9020</v>
      </c>
      <c r="I8" s="15">
        <v>8968</v>
      </c>
      <c r="J8" s="15">
        <v>8067</v>
      </c>
      <c r="K8" s="16">
        <f>SUM(H8:J8)</f>
        <v>26055</v>
      </c>
      <c r="L8" s="15"/>
      <c r="M8" s="15"/>
      <c r="N8" s="15"/>
      <c r="O8" s="16">
        <f t="shared" ref="O8:O33" si="1">SUM(L8:N8)</f>
        <v>0</v>
      </c>
      <c r="P8" s="15"/>
      <c r="Q8" s="18"/>
      <c r="R8" s="18"/>
      <c r="S8" s="16">
        <f t="shared" ref="S8:S33" si="2">SUM(P8:R8)</f>
        <v>0</v>
      </c>
      <c r="T8" s="26">
        <f t="shared" ref="T8:T33" si="3">SUM(G8,O8,K8, S8)</f>
        <v>48804</v>
      </c>
      <c r="W8" s="67"/>
      <c r="X8" s="67"/>
    </row>
    <row r="9" spans="3:26" s="32" customFormat="1" ht="15.75" x14ac:dyDescent="0.25">
      <c r="C9" s="4" t="s">
        <v>25</v>
      </c>
      <c r="D9" s="15">
        <v>87</v>
      </c>
      <c r="E9" s="15">
        <v>76</v>
      </c>
      <c r="F9" s="15">
        <v>98</v>
      </c>
      <c r="G9" s="16">
        <f t="shared" si="0"/>
        <v>261</v>
      </c>
      <c r="H9" s="92">
        <v>101</v>
      </c>
      <c r="I9" s="15">
        <v>67</v>
      </c>
      <c r="J9" s="15">
        <v>84</v>
      </c>
      <c r="K9" s="16">
        <f t="shared" ref="K9:K33" si="4">SUM(H9:J9)</f>
        <v>252</v>
      </c>
      <c r="L9" s="15"/>
      <c r="M9" s="15"/>
      <c r="N9" s="15"/>
      <c r="O9" s="16">
        <f t="shared" si="1"/>
        <v>0</v>
      </c>
      <c r="P9" s="15"/>
      <c r="Q9" s="15"/>
      <c r="R9" s="15"/>
      <c r="S9" s="16">
        <f t="shared" si="2"/>
        <v>0</v>
      </c>
      <c r="T9" s="26">
        <f t="shared" si="3"/>
        <v>513</v>
      </c>
      <c r="W9" s="67"/>
      <c r="X9" s="67"/>
    </row>
    <row r="10" spans="3:26" s="32" customFormat="1" ht="15" customHeight="1" x14ac:dyDescent="0.25">
      <c r="C10" s="4" t="s">
        <v>134</v>
      </c>
      <c r="D10" s="15">
        <v>29487</v>
      </c>
      <c r="E10" s="15">
        <v>22023</v>
      </c>
      <c r="F10" s="15">
        <v>20827</v>
      </c>
      <c r="G10" s="16">
        <f t="shared" si="0"/>
        <v>72337</v>
      </c>
      <c r="H10" s="92">
        <v>326</v>
      </c>
      <c r="I10" s="92">
        <v>307</v>
      </c>
      <c r="J10" s="92">
        <v>298</v>
      </c>
      <c r="K10" s="16">
        <f t="shared" si="4"/>
        <v>931</v>
      </c>
      <c r="L10" s="15"/>
      <c r="M10" s="15"/>
      <c r="N10" s="15"/>
      <c r="O10" s="16">
        <f t="shared" si="1"/>
        <v>0</v>
      </c>
      <c r="P10" s="15"/>
      <c r="Q10" s="15"/>
      <c r="R10" s="15"/>
      <c r="S10" s="16">
        <f t="shared" si="2"/>
        <v>0</v>
      </c>
      <c r="T10" s="26">
        <f t="shared" si="3"/>
        <v>73268</v>
      </c>
      <c r="W10" s="67"/>
      <c r="X10" s="67" t="s">
        <v>27</v>
      </c>
    </row>
    <row r="11" spans="3:26" s="32" customFormat="1" ht="15" customHeight="1" x14ac:dyDescent="0.25">
      <c r="C11" s="4" t="s">
        <v>26</v>
      </c>
      <c r="D11" s="15">
        <v>1856</v>
      </c>
      <c r="E11" s="15">
        <v>1311</v>
      </c>
      <c r="F11" s="15">
        <v>1452</v>
      </c>
      <c r="G11" s="16">
        <f t="shared" si="0"/>
        <v>4619</v>
      </c>
      <c r="H11" s="92">
        <v>1668</v>
      </c>
      <c r="I11" s="15">
        <v>1688</v>
      </c>
      <c r="J11" s="15">
        <v>1523</v>
      </c>
      <c r="K11" s="16">
        <f t="shared" si="4"/>
        <v>4879</v>
      </c>
      <c r="L11" s="15"/>
      <c r="M11" s="15"/>
      <c r="N11" s="15"/>
      <c r="O11" s="16">
        <f t="shared" si="1"/>
        <v>0</v>
      </c>
      <c r="P11" s="15"/>
      <c r="Q11" s="15"/>
      <c r="R11" s="15"/>
      <c r="S11" s="16">
        <f t="shared" si="2"/>
        <v>0</v>
      </c>
      <c r="T11" s="26">
        <f t="shared" si="3"/>
        <v>9498</v>
      </c>
      <c r="W11" s="67"/>
      <c r="X11" s="67" t="s">
        <v>28</v>
      </c>
    </row>
    <row r="12" spans="3:26" s="32" customFormat="1" ht="15.75" x14ac:dyDescent="0.25">
      <c r="C12" s="4" t="s">
        <v>29</v>
      </c>
      <c r="D12" s="15">
        <v>38</v>
      </c>
      <c r="E12" s="15">
        <v>43</v>
      </c>
      <c r="F12" s="15">
        <v>99</v>
      </c>
      <c r="G12" s="16">
        <f t="shared" si="0"/>
        <v>180</v>
      </c>
      <c r="H12" s="91">
        <v>166</v>
      </c>
      <c r="I12" s="18">
        <v>71</v>
      </c>
      <c r="J12" s="18">
        <v>59</v>
      </c>
      <c r="K12" s="16">
        <f t="shared" si="4"/>
        <v>296</v>
      </c>
      <c r="L12" s="15"/>
      <c r="M12" s="15"/>
      <c r="N12" s="15"/>
      <c r="O12" s="16">
        <f t="shared" si="1"/>
        <v>0</v>
      </c>
      <c r="P12" s="15"/>
      <c r="Q12" s="15"/>
      <c r="R12" s="15"/>
      <c r="S12" s="16">
        <f t="shared" si="2"/>
        <v>0</v>
      </c>
      <c r="T12" s="26">
        <f t="shared" si="3"/>
        <v>476</v>
      </c>
      <c r="W12" s="67"/>
      <c r="X12" s="67" t="s">
        <v>30</v>
      </c>
    </row>
    <row r="13" spans="3:26" s="32" customFormat="1" ht="15.75" x14ac:dyDescent="0.25">
      <c r="C13" s="4" t="s">
        <v>31</v>
      </c>
      <c r="D13" s="15">
        <v>60</v>
      </c>
      <c r="E13" s="15">
        <v>39</v>
      </c>
      <c r="F13" s="15">
        <v>38</v>
      </c>
      <c r="G13" s="16">
        <f t="shared" si="0"/>
        <v>137</v>
      </c>
      <c r="H13" s="92">
        <v>48</v>
      </c>
      <c r="I13" s="15">
        <v>61</v>
      </c>
      <c r="J13" s="15">
        <v>37</v>
      </c>
      <c r="K13" s="16">
        <f t="shared" si="4"/>
        <v>146</v>
      </c>
      <c r="L13" s="15"/>
      <c r="M13" s="15"/>
      <c r="N13" s="15"/>
      <c r="O13" s="16">
        <f t="shared" si="1"/>
        <v>0</v>
      </c>
      <c r="P13" s="15"/>
      <c r="Q13" s="15"/>
      <c r="R13" s="15"/>
      <c r="S13" s="16">
        <f t="shared" si="2"/>
        <v>0</v>
      </c>
      <c r="T13" s="26">
        <f t="shared" si="3"/>
        <v>283</v>
      </c>
      <c r="W13" s="67"/>
      <c r="X13" s="67" t="s">
        <v>32</v>
      </c>
    </row>
    <row r="14" spans="3:26" s="32" customFormat="1" ht="15.75" x14ac:dyDescent="0.25">
      <c r="C14" s="4" t="s">
        <v>33</v>
      </c>
      <c r="D14" s="15">
        <v>13</v>
      </c>
      <c r="E14" s="15">
        <v>23</v>
      </c>
      <c r="F14" s="15">
        <v>16</v>
      </c>
      <c r="G14" s="16">
        <f t="shared" si="0"/>
        <v>52</v>
      </c>
      <c r="H14" s="92">
        <v>8</v>
      </c>
      <c r="I14" s="15">
        <v>6</v>
      </c>
      <c r="J14" s="15">
        <v>4</v>
      </c>
      <c r="K14" s="16">
        <f t="shared" si="4"/>
        <v>18</v>
      </c>
      <c r="L14" s="15"/>
      <c r="M14" s="15"/>
      <c r="N14" s="15"/>
      <c r="O14" s="16">
        <f t="shared" si="1"/>
        <v>0</v>
      </c>
      <c r="P14" s="15"/>
      <c r="Q14" s="15"/>
      <c r="R14" s="15"/>
      <c r="S14" s="16">
        <f t="shared" si="2"/>
        <v>0</v>
      </c>
      <c r="T14" s="26">
        <f>SUM(G14,O14,K14, S14)</f>
        <v>70</v>
      </c>
      <c r="W14" s="67"/>
      <c r="X14" s="67" t="s">
        <v>34</v>
      </c>
    </row>
    <row r="15" spans="3:26" s="32" customFormat="1" ht="15.75" x14ac:dyDescent="0.25">
      <c r="C15" s="4" t="s">
        <v>35</v>
      </c>
      <c r="D15" s="15">
        <v>231</v>
      </c>
      <c r="E15" s="15">
        <v>258</v>
      </c>
      <c r="F15" s="15">
        <v>178</v>
      </c>
      <c r="G15" s="16">
        <f t="shared" si="0"/>
        <v>667</v>
      </c>
      <c r="H15" s="92">
        <v>123</v>
      </c>
      <c r="I15" s="15">
        <v>93</v>
      </c>
      <c r="J15" s="15">
        <v>85</v>
      </c>
      <c r="K15" s="16">
        <f t="shared" si="4"/>
        <v>301</v>
      </c>
      <c r="L15" s="15"/>
      <c r="M15" s="15"/>
      <c r="N15" s="15"/>
      <c r="O15" s="16">
        <f t="shared" si="1"/>
        <v>0</v>
      </c>
      <c r="P15" s="15"/>
      <c r="Q15" s="15"/>
      <c r="R15" s="15"/>
      <c r="S15" s="16">
        <f t="shared" si="2"/>
        <v>0</v>
      </c>
      <c r="T15" s="26">
        <f t="shared" si="3"/>
        <v>968</v>
      </c>
      <c r="W15" s="67"/>
      <c r="X15" s="67"/>
    </row>
    <row r="16" spans="3:26" s="32" customFormat="1" ht="15.75" x14ac:dyDescent="0.25">
      <c r="C16" s="4" t="s">
        <v>36</v>
      </c>
      <c r="D16" s="15">
        <v>101</v>
      </c>
      <c r="E16" s="15">
        <v>105</v>
      </c>
      <c r="F16" s="15">
        <v>106</v>
      </c>
      <c r="G16" s="16">
        <f t="shared" si="0"/>
        <v>312</v>
      </c>
      <c r="H16" s="92">
        <v>114</v>
      </c>
      <c r="I16" s="15">
        <v>98</v>
      </c>
      <c r="J16" s="15">
        <v>99</v>
      </c>
      <c r="K16" s="16">
        <f t="shared" si="4"/>
        <v>311</v>
      </c>
      <c r="L16" s="15"/>
      <c r="M16" s="15"/>
      <c r="N16" s="15"/>
      <c r="O16" s="16">
        <f t="shared" si="1"/>
        <v>0</v>
      </c>
      <c r="P16" s="15"/>
      <c r="Q16" s="15"/>
      <c r="R16" s="15"/>
      <c r="S16" s="16">
        <f t="shared" si="2"/>
        <v>0</v>
      </c>
      <c r="T16" s="26">
        <f t="shared" si="3"/>
        <v>623</v>
      </c>
      <c r="W16" s="67"/>
      <c r="X16" s="67"/>
    </row>
    <row r="17" spans="3:28" s="32" customFormat="1" ht="15.75" x14ac:dyDescent="0.25">
      <c r="C17" s="4" t="s">
        <v>37</v>
      </c>
      <c r="D17" s="15">
        <v>63</v>
      </c>
      <c r="E17" s="15">
        <v>68</v>
      </c>
      <c r="F17" s="15">
        <v>61</v>
      </c>
      <c r="G17" s="16">
        <f t="shared" si="0"/>
        <v>192</v>
      </c>
      <c r="H17" s="91">
        <v>141</v>
      </c>
      <c r="I17" s="18">
        <v>197</v>
      </c>
      <c r="J17" s="18">
        <v>151</v>
      </c>
      <c r="K17" s="16">
        <f t="shared" si="4"/>
        <v>489</v>
      </c>
      <c r="L17" s="15"/>
      <c r="M17" s="15"/>
      <c r="N17" s="15"/>
      <c r="O17" s="16">
        <f t="shared" si="1"/>
        <v>0</v>
      </c>
      <c r="P17" s="15"/>
      <c r="Q17" s="15"/>
      <c r="R17" s="15"/>
      <c r="S17" s="16">
        <f t="shared" si="2"/>
        <v>0</v>
      </c>
      <c r="T17" s="26">
        <f t="shared" si="3"/>
        <v>681</v>
      </c>
      <c r="W17" s="67"/>
      <c r="X17" s="67" t="s">
        <v>38</v>
      </c>
    </row>
    <row r="18" spans="3:28" s="32" customFormat="1" ht="15.75" x14ac:dyDescent="0.25">
      <c r="C18" s="4" t="s">
        <v>39</v>
      </c>
      <c r="D18" s="15">
        <v>290</v>
      </c>
      <c r="E18" s="15">
        <v>208</v>
      </c>
      <c r="F18" s="15">
        <v>244</v>
      </c>
      <c r="G18" s="16">
        <f t="shared" si="0"/>
        <v>742</v>
      </c>
      <c r="H18" s="92">
        <v>209</v>
      </c>
      <c r="I18" s="15">
        <v>133</v>
      </c>
      <c r="J18" s="15">
        <v>162</v>
      </c>
      <c r="K18" s="16">
        <f t="shared" si="4"/>
        <v>504</v>
      </c>
      <c r="L18" s="15"/>
      <c r="M18" s="15"/>
      <c r="N18" s="15"/>
      <c r="O18" s="16">
        <f t="shared" si="1"/>
        <v>0</v>
      </c>
      <c r="P18" s="15"/>
      <c r="Q18" s="15"/>
      <c r="R18" s="15"/>
      <c r="S18" s="16">
        <f t="shared" si="2"/>
        <v>0</v>
      </c>
      <c r="T18" s="26">
        <f t="shared" si="3"/>
        <v>1246</v>
      </c>
      <c r="W18" s="67"/>
      <c r="X18" s="67" t="s">
        <v>40</v>
      </c>
    </row>
    <row r="19" spans="3:28" s="32" customFormat="1" ht="15.75" x14ac:dyDescent="0.25">
      <c r="C19" s="4" t="s">
        <v>41</v>
      </c>
      <c r="D19" s="15">
        <v>13</v>
      </c>
      <c r="E19" s="15">
        <v>4</v>
      </c>
      <c r="F19" s="15">
        <v>9</v>
      </c>
      <c r="G19" s="16">
        <f t="shared" si="0"/>
        <v>26</v>
      </c>
      <c r="H19" s="92">
        <v>7</v>
      </c>
      <c r="I19" s="15">
        <v>6</v>
      </c>
      <c r="J19" s="15">
        <v>9</v>
      </c>
      <c r="K19" s="16">
        <f t="shared" si="4"/>
        <v>22</v>
      </c>
      <c r="L19" s="15"/>
      <c r="M19" s="15"/>
      <c r="N19" s="15"/>
      <c r="O19" s="16">
        <f t="shared" si="1"/>
        <v>0</v>
      </c>
      <c r="P19" s="15"/>
      <c r="Q19" s="15"/>
      <c r="R19" s="15"/>
      <c r="S19" s="16">
        <f t="shared" si="2"/>
        <v>0</v>
      </c>
      <c r="T19" s="26">
        <f t="shared" si="3"/>
        <v>48</v>
      </c>
      <c r="W19" s="67"/>
      <c r="X19" s="67"/>
    </row>
    <row r="20" spans="3:28" s="32" customFormat="1" ht="15.75" x14ac:dyDescent="0.25">
      <c r="C20" s="4" t="s">
        <v>141</v>
      </c>
      <c r="D20" s="15">
        <v>41</v>
      </c>
      <c r="E20" s="15">
        <v>27</v>
      </c>
      <c r="F20" s="15">
        <v>23</v>
      </c>
      <c r="G20" s="16">
        <f t="shared" si="0"/>
        <v>91</v>
      </c>
      <c r="H20" s="92">
        <v>17</v>
      </c>
      <c r="I20" s="92">
        <v>9</v>
      </c>
      <c r="J20" s="92">
        <v>15</v>
      </c>
      <c r="K20" s="16">
        <f t="shared" si="4"/>
        <v>41</v>
      </c>
      <c r="L20" s="15"/>
      <c r="M20" s="15"/>
      <c r="N20" s="15"/>
      <c r="O20" s="16">
        <f t="shared" si="1"/>
        <v>0</v>
      </c>
      <c r="P20" s="15"/>
      <c r="Q20" s="15"/>
      <c r="R20" s="15"/>
      <c r="S20" s="16">
        <f t="shared" si="2"/>
        <v>0</v>
      </c>
      <c r="T20" s="26">
        <f t="shared" si="3"/>
        <v>132</v>
      </c>
      <c r="W20" s="67"/>
      <c r="X20" s="67"/>
    </row>
    <row r="21" spans="3:28" s="32" customFormat="1" ht="15.75" x14ac:dyDescent="0.25">
      <c r="C21" s="4" t="s">
        <v>42</v>
      </c>
      <c r="D21" s="15">
        <v>172</v>
      </c>
      <c r="E21" s="15">
        <v>149</v>
      </c>
      <c r="F21" s="15">
        <v>202</v>
      </c>
      <c r="G21" s="16">
        <f t="shared" si="0"/>
        <v>523</v>
      </c>
      <c r="H21" s="92">
        <v>168</v>
      </c>
      <c r="I21" s="15">
        <v>197</v>
      </c>
      <c r="J21" s="15">
        <v>208</v>
      </c>
      <c r="K21" s="16">
        <f t="shared" si="4"/>
        <v>573</v>
      </c>
      <c r="L21" s="15"/>
      <c r="M21" s="15"/>
      <c r="N21" s="15"/>
      <c r="O21" s="16">
        <f t="shared" si="1"/>
        <v>0</v>
      </c>
      <c r="P21" s="65"/>
      <c r="Q21" s="65"/>
      <c r="R21" s="65"/>
      <c r="S21" s="16">
        <f t="shared" si="2"/>
        <v>0</v>
      </c>
      <c r="T21" s="26">
        <f t="shared" si="3"/>
        <v>1096</v>
      </c>
      <c r="W21" s="67"/>
      <c r="X21" s="67" t="s">
        <v>43</v>
      </c>
    </row>
    <row r="22" spans="3:28" s="32" customFormat="1" ht="15.75" x14ac:dyDescent="0.25">
      <c r="C22" s="4" t="s">
        <v>44</v>
      </c>
      <c r="D22" s="15">
        <v>912</v>
      </c>
      <c r="E22" s="15">
        <v>652</v>
      </c>
      <c r="F22" s="15">
        <v>644</v>
      </c>
      <c r="G22" s="16">
        <f t="shared" si="0"/>
        <v>2208</v>
      </c>
      <c r="H22" s="91">
        <v>617</v>
      </c>
      <c r="I22" s="18">
        <v>422</v>
      </c>
      <c r="J22" s="18">
        <v>481</v>
      </c>
      <c r="K22" s="16">
        <f t="shared" si="4"/>
        <v>1520</v>
      </c>
      <c r="L22" s="15"/>
      <c r="M22" s="15"/>
      <c r="N22" s="15"/>
      <c r="O22" s="16">
        <f t="shared" si="1"/>
        <v>0</v>
      </c>
      <c r="P22" s="65"/>
      <c r="Q22" s="65"/>
      <c r="R22" s="65"/>
      <c r="S22" s="16">
        <f t="shared" si="2"/>
        <v>0</v>
      </c>
      <c r="T22" s="26">
        <f t="shared" si="3"/>
        <v>3728</v>
      </c>
      <c r="W22" s="67"/>
      <c r="X22" s="67" t="s">
        <v>45</v>
      </c>
    </row>
    <row r="23" spans="3:28" s="32" customFormat="1" ht="15.75" x14ac:dyDescent="0.25">
      <c r="C23" s="4" t="s">
        <v>46</v>
      </c>
      <c r="D23" s="15">
        <v>13</v>
      </c>
      <c r="E23" s="15">
        <v>12</v>
      </c>
      <c r="F23" s="15">
        <v>27</v>
      </c>
      <c r="G23" s="16">
        <f t="shared" si="0"/>
        <v>52</v>
      </c>
      <c r="H23" s="92">
        <v>37</v>
      </c>
      <c r="I23" s="15">
        <v>35</v>
      </c>
      <c r="J23" s="15">
        <v>38</v>
      </c>
      <c r="K23" s="16">
        <f t="shared" si="4"/>
        <v>110</v>
      </c>
      <c r="L23" s="15"/>
      <c r="M23" s="15"/>
      <c r="N23" s="15"/>
      <c r="O23" s="16">
        <f t="shared" si="1"/>
        <v>0</v>
      </c>
      <c r="P23" s="65"/>
      <c r="Q23" s="65"/>
      <c r="R23" s="65"/>
      <c r="S23" s="16">
        <f t="shared" si="2"/>
        <v>0</v>
      </c>
      <c r="T23" s="26">
        <f t="shared" si="3"/>
        <v>162</v>
      </c>
      <c r="W23" s="67"/>
      <c r="X23" s="67" t="s">
        <v>47</v>
      </c>
    </row>
    <row r="24" spans="3:28" s="32" customFormat="1" ht="15.75" x14ac:dyDescent="0.25">
      <c r="C24" s="4" t="s">
        <v>48</v>
      </c>
      <c r="D24" s="15">
        <v>50</v>
      </c>
      <c r="E24" s="15">
        <v>36</v>
      </c>
      <c r="F24" s="15">
        <v>54</v>
      </c>
      <c r="G24" s="16">
        <f t="shared" si="0"/>
        <v>140</v>
      </c>
      <c r="H24" s="92">
        <v>19</v>
      </c>
      <c r="I24" s="15">
        <v>15</v>
      </c>
      <c r="J24" s="15">
        <v>21</v>
      </c>
      <c r="K24" s="16">
        <f t="shared" si="4"/>
        <v>55</v>
      </c>
      <c r="L24" s="15"/>
      <c r="M24" s="15"/>
      <c r="N24" s="15"/>
      <c r="O24" s="16">
        <f t="shared" si="1"/>
        <v>0</v>
      </c>
      <c r="P24" s="66"/>
      <c r="Q24" s="66"/>
      <c r="R24" s="66"/>
      <c r="S24" s="16">
        <f t="shared" si="2"/>
        <v>0</v>
      </c>
      <c r="T24" s="26">
        <f t="shared" si="3"/>
        <v>195</v>
      </c>
      <c r="W24" s="67"/>
      <c r="X24" s="67"/>
    </row>
    <row r="25" spans="3:28" s="32" customFormat="1" ht="15.75" x14ac:dyDescent="0.25">
      <c r="C25" s="4" t="s">
        <v>50</v>
      </c>
      <c r="D25" s="15">
        <v>45</v>
      </c>
      <c r="E25" s="15">
        <v>50</v>
      </c>
      <c r="F25" s="15">
        <v>50</v>
      </c>
      <c r="G25" s="16">
        <f t="shared" si="0"/>
        <v>145</v>
      </c>
      <c r="H25" s="92">
        <v>29</v>
      </c>
      <c r="I25" s="15">
        <v>29</v>
      </c>
      <c r="J25" s="15">
        <v>10</v>
      </c>
      <c r="K25" s="16">
        <f t="shared" si="4"/>
        <v>68</v>
      </c>
      <c r="L25" s="15"/>
      <c r="M25" s="15"/>
      <c r="N25" s="15"/>
      <c r="O25" s="16">
        <f t="shared" si="1"/>
        <v>0</v>
      </c>
      <c r="P25" s="15"/>
      <c r="Q25" s="15"/>
      <c r="R25" s="15"/>
      <c r="S25" s="16">
        <f t="shared" si="2"/>
        <v>0</v>
      </c>
      <c r="T25" s="26">
        <f t="shared" si="3"/>
        <v>213</v>
      </c>
      <c r="W25" s="67"/>
      <c r="X25" s="67"/>
      <c r="Y25" s="68"/>
      <c r="Z25" s="67"/>
      <c r="AA25" s="67"/>
      <c r="AB25" s="67"/>
    </row>
    <row r="26" spans="3:28" s="32" customFormat="1" ht="15.75" x14ac:dyDescent="0.25">
      <c r="C26" s="4" t="s">
        <v>51</v>
      </c>
      <c r="D26" s="15">
        <v>25330</v>
      </c>
      <c r="E26" s="15">
        <v>18678</v>
      </c>
      <c r="F26" s="15">
        <v>17828</v>
      </c>
      <c r="G26" s="16">
        <f t="shared" si="0"/>
        <v>61836</v>
      </c>
      <c r="H26" s="92">
        <v>19741</v>
      </c>
      <c r="I26" s="15">
        <v>19126</v>
      </c>
      <c r="J26" s="15">
        <v>18705</v>
      </c>
      <c r="K26" s="16">
        <f t="shared" si="4"/>
        <v>57572</v>
      </c>
      <c r="L26" s="15"/>
      <c r="M26" s="15"/>
      <c r="N26" s="15"/>
      <c r="O26" s="16">
        <f t="shared" si="1"/>
        <v>0</v>
      </c>
      <c r="P26" s="15"/>
      <c r="Q26" s="15"/>
      <c r="R26" s="15"/>
      <c r="S26" s="16">
        <f t="shared" si="2"/>
        <v>0</v>
      </c>
      <c r="T26" s="26">
        <f t="shared" si="3"/>
        <v>119408</v>
      </c>
      <c r="W26" s="67"/>
      <c r="X26" s="67"/>
      <c r="Y26" s="68"/>
      <c r="Z26" s="67"/>
      <c r="AA26" s="67"/>
      <c r="AB26" s="67"/>
    </row>
    <row r="27" spans="3:28" s="32" customFormat="1" ht="15.75" x14ac:dyDescent="0.25">
      <c r="C27" s="4" t="s">
        <v>52</v>
      </c>
      <c r="D27" s="15">
        <v>4115</v>
      </c>
      <c r="E27" s="15">
        <v>3221</v>
      </c>
      <c r="F27" s="15">
        <v>2925</v>
      </c>
      <c r="G27" s="16">
        <f t="shared" si="0"/>
        <v>10261</v>
      </c>
      <c r="H27" s="91">
        <v>3459</v>
      </c>
      <c r="I27" s="18">
        <v>3299</v>
      </c>
      <c r="J27" s="18">
        <v>2994</v>
      </c>
      <c r="K27" s="16">
        <f t="shared" si="4"/>
        <v>9752</v>
      </c>
      <c r="L27" s="15"/>
      <c r="M27" s="15"/>
      <c r="N27" s="15"/>
      <c r="O27" s="16">
        <f t="shared" si="1"/>
        <v>0</v>
      </c>
      <c r="P27" s="15"/>
      <c r="Q27" s="15"/>
      <c r="R27" s="15"/>
      <c r="S27" s="16">
        <f t="shared" si="2"/>
        <v>0</v>
      </c>
      <c r="T27" s="26">
        <f t="shared" si="3"/>
        <v>20013</v>
      </c>
    </row>
    <row r="28" spans="3:28" s="32" customFormat="1" ht="15.75" x14ac:dyDescent="0.25">
      <c r="C28" s="4" t="s">
        <v>53</v>
      </c>
      <c r="D28" s="15">
        <v>592</v>
      </c>
      <c r="E28" s="15">
        <v>483</v>
      </c>
      <c r="F28" s="15">
        <v>411</v>
      </c>
      <c r="G28" s="16">
        <f t="shared" si="0"/>
        <v>1486</v>
      </c>
      <c r="H28" s="92">
        <v>572</v>
      </c>
      <c r="I28" s="15">
        <v>499</v>
      </c>
      <c r="J28" s="15">
        <v>430</v>
      </c>
      <c r="K28" s="16">
        <f t="shared" si="4"/>
        <v>1501</v>
      </c>
      <c r="L28" s="15"/>
      <c r="M28" s="15"/>
      <c r="N28" s="15"/>
      <c r="O28" s="16">
        <f t="shared" si="1"/>
        <v>0</v>
      </c>
      <c r="P28" s="15"/>
      <c r="Q28" s="15"/>
      <c r="R28" s="15"/>
      <c r="S28" s="16">
        <f t="shared" si="2"/>
        <v>0</v>
      </c>
      <c r="T28" s="26">
        <f t="shared" si="3"/>
        <v>2987</v>
      </c>
    </row>
    <row r="29" spans="3:28" ht="15.75" x14ac:dyDescent="0.25">
      <c r="C29" s="4" t="s">
        <v>54</v>
      </c>
      <c r="D29" s="15">
        <v>81</v>
      </c>
      <c r="E29" s="15">
        <v>90</v>
      </c>
      <c r="F29" s="15">
        <v>61</v>
      </c>
      <c r="G29" s="16">
        <f t="shared" si="0"/>
        <v>232</v>
      </c>
      <c r="H29" s="92">
        <v>69</v>
      </c>
      <c r="I29" s="15">
        <v>82</v>
      </c>
      <c r="J29" s="15">
        <v>72</v>
      </c>
      <c r="K29" s="16">
        <f t="shared" si="4"/>
        <v>223</v>
      </c>
      <c r="L29" s="15"/>
      <c r="M29" s="15"/>
      <c r="N29" s="15"/>
      <c r="O29" s="16">
        <f t="shared" si="1"/>
        <v>0</v>
      </c>
      <c r="P29" s="15"/>
      <c r="Q29" s="15"/>
      <c r="R29" s="15"/>
      <c r="S29" s="16">
        <f t="shared" si="2"/>
        <v>0</v>
      </c>
      <c r="T29" s="26">
        <f t="shared" si="3"/>
        <v>455</v>
      </c>
    </row>
    <row r="30" spans="3:28" ht="15.75" x14ac:dyDescent="0.25">
      <c r="C30" s="4" t="s">
        <v>55</v>
      </c>
      <c r="D30" s="15">
        <v>1317</v>
      </c>
      <c r="E30" s="15">
        <v>1082</v>
      </c>
      <c r="F30" s="15">
        <v>1169</v>
      </c>
      <c r="G30" s="16">
        <f t="shared" si="0"/>
        <v>3568</v>
      </c>
      <c r="H30" s="92">
        <v>1168</v>
      </c>
      <c r="I30" s="15">
        <v>1063</v>
      </c>
      <c r="J30" s="15">
        <v>1068</v>
      </c>
      <c r="K30" s="16">
        <f t="shared" si="4"/>
        <v>3299</v>
      </c>
      <c r="L30" s="15"/>
      <c r="M30" s="15"/>
      <c r="N30" s="15"/>
      <c r="O30" s="16">
        <f t="shared" si="1"/>
        <v>0</v>
      </c>
      <c r="P30" s="15"/>
      <c r="Q30" s="15"/>
      <c r="R30" s="15"/>
      <c r="S30" s="16">
        <f t="shared" si="2"/>
        <v>0</v>
      </c>
      <c r="T30" s="26">
        <f t="shared" si="3"/>
        <v>6867</v>
      </c>
    </row>
    <row r="31" spans="3:28" ht="15.75" x14ac:dyDescent="0.25">
      <c r="C31" s="4" t="s">
        <v>56</v>
      </c>
      <c r="D31" s="15">
        <v>171</v>
      </c>
      <c r="E31" s="15">
        <v>159</v>
      </c>
      <c r="F31" s="15">
        <v>125</v>
      </c>
      <c r="G31" s="16">
        <f t="shared" si="0"/>
        <v>455</v>
      </c>
      <c r="H31" s="92">
        <v>177</v>
      </c>
      <c r="I31" s="15">
        <v>249</v>
      </c>
      <c r="J31" s="15">
        <v>179</v>
      </c>
      <c r="K31" s="16">
        <f t="shared" si="4"/>
        <v>605</v>
      </c>
      <c r="L31" s="15"/>
      <c r="M31" s="15"/>
      <c r="N31" s="15"/>
      <c r="O31" s="16">
        <f>SUM(L31:N31)</f>
        <v>0</v>
      </c>
      <c r="P31" s="15"/>
      <c r="Q31" s="15"/>
      <c r="R31" s="15"/>
      <c r="S31" s="16">
        <f t="shared" si="2"/>
        <v>0</v>
      </c>
      <c r="T31" s="26">
        <f t="shared" si="3"/>
        <v>1060</v>
      </c>
    </row>
    <row r="32" spans="3:28" ht="15.75" x14ac:dyDescent="0.25">
      <c r="C32" s="4" t="s">
        <v>57</v>
      </c>
      <c r="D32" s="15">
        <v>1119</v>
      </c>
      <c r="E32" s="15">
        <v>1417</v>
      </c>
      <c r="F32" s="15">
        <v>937</v>
      </c>
      <c r="G32" s="16">
        <f t="shared" si="0"/>
        <v>3473</v>
      </c>
      <c r="H32" s="91">
        <v>1889</v>
      </c>
      <c r="I32" s="18">
        <v>1927</v>
      </c>
      <c r="J32" s="18">
        <v>1646</v>
      </c>
      <c r="K32" s="16">
        <f t="shared" si="4"/>
        <v>5462</v>
      </c>
      <c r="L32" s="32"/>
      <c r="M32" s="15"/>
      <c r="N32" s="15"/>
      <c r="O32" s="16">
        <f>SUM(L32:N32)</f>
        <v>0</v>
      </c>
      <c r="P32" s="15"/>
      <c r="Q32" s="15"/>
      <c r="R32" s="15"/>
      <c r="S32" s="16">
        <f t="shared" si="2"/>
        <v>0</v>
      </c>
      <c r="T32" s="26">
        <f t="shared" si="3"/>
        <v>8935</v>
      </c>
    </row>
    <row r="33" spans="3:20" ht="15.75" x14ac:dyDescent="0.25">
      <c r="C33" s="4" t="s">
        <v>58</v>
      </c>
      <c r="D33" s="15">
        <v>3205</v>
      </c>
      <c r="E33" s="15">
        <v>3597</v>
      </c>
      <c r="F33" s="15">
        <v>3920</v>
      </c>
      <c r="G33" s="16">
        <f t="shared" si="0"/>
        <v>10722</v>
      </c>
      <c r="H33" s="92">
        <v>5209</v>
      </c>
      <c r="I33" s="15">
        <v>5236</v>
      </c>
      <c r="J33" s="15">
        <v>4602</v>
      </c>
      <c r="K33" s="16">
        <f t="shared" si="4"/>
        <v>15047</v>
      </c>
      <c r="L33" s="15"/>
      <c r="M33" s="15"/>
      <c r="N33" s="15"/>
      <c r="O33" s="16">
        <f t="shared" si="1"/>
        <v>0</v>
      </c>
      <c r="P33" s="15"/>
      <c r="Q33" s="15"/>
      <c r="R33" s="15"/>
      <c r="S33" s="16">
        <f t="shared" si="2"/>
        <v>0</v>
      </c>
      <c r="T33" s="26">
        <f t="shared" si="3"/>
        <v>25769</v>
      </c>
    </row>
    <row r="34" spans="3:20" ht="16.5" customHeight="1" x14ac:dyDescent="0.25">
      <c r="C34" s="41" t="s">
        <v>59</v>
      </c>
      <c r="D34" s="30">
        <f t="shared" ref="D34:T34" si="5">SUM(D7:D33)</f>
        <v>86948</v>
      </c>
      <c r="E34" s="30">
        <f t="shared" si="5"/>
        <v>70985</v>
      </c>
      <c r="F34" s="30">
        <f t="shared" si="5"/>
        <v>68252</v>
      </c>
      <c r="G34" s="30">
        <f t="shared" si="5"/>
        <v>226185</v>
      </c>
      <c r="H34" s="93">
        <f t="shared" si="5"/>
        <v>55592</v>
      </c>
      <c r="I34" s="30">
        <f t="shared" si="5"/>
        <v>54107</v>
      </c>
      <c r="J34" s="30">
        <f t="shared" si="5"/>
        <v>50792</v>
      </c>
      <c r="K34" s="30">
        <f t="shared" si="5"/>
        <v>160491</v>
      </c>
      <c r="L34" s="30">
        <f t="shared" si="5"/>
        <v>0</v>
      </c>
      <c r="M34" s="30">
        <f t="shared" si="5"/>
        <v>0</v>
      </c>
      <c r="N34" s="30">
        <f t="shared" si="5"/>
        <v>0</v>
      </c>
      <c r="O34" s="30">
        <f t="shared" si="5"/>
        <v>0</v>
      </c>
      <c r="P34" s="30">
        <f t="shared" si="5"/>
        <v>0</v>
      </c>
      <c r="Q34" s="30">
        <f t="shared" si="5"/>
        <v>0</v>
      </c>
      <c r="R34" s="30">
        <f t="shared" si="5"/>
        <v>0</v>
      </c>
      <c r="S34" s="30">
        <f t="shared" si="5"/>
        <v>0</v>
      </c>
      <c r="T34" s="30">
        <f t="shared" si="5"/>
        <v>386676</v>
      </c>
    </row>
    <row r="35" spans="3:20" ht="15.75" x14ac:dyDescent="0.25">
      <c r="C35" s="79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3:20" ht="15.75" x14ac:dyDescent="0.25">
      <c r="C36" s="79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</row>
    <row r="37" spans="3:20" ht="15.75" x14ac:dyDescent="0.25">
      <c r="C37" s="79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pans="3:20" ht="15.75" x14ac:dyDescent="0.25">
      <c r="C38" s="79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</row>
    <row r="39" spans="3:20" ht="15.75" x14ac:dyDescent="0.25">
      <c r="C39" s="79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</row>
    <row r="40" spans="3:20" ht="15.75" x14ac:dyDescent="0.25">
      <c r="C40" s="79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</row>
    <row r="41" spans="3:20" ht="15.75" x14ac:dyDescent="0.25">
      <c r="C41" s="79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</row>
    <row r="42" spans="3:20" ht="15.75" x14ac:dyDescent="0.25">
      <c r="C42" s="79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</row>
    <row r="43" spans="3:20" ht="15.75" x14ac:dyDescent="0.25">
      <c r="C43" s="79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</row>
    <row r="44" spans="3:20" ht="15.75" x14ac:dyDescent="0.25">
      <c r="C44" s="79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</row>
    <row r="45" spans="3:20" ht="15.75" x14ac:dyDescent="0.25">
      <c r="C45" s="79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</row>
    <row r="46" spans="3:20" ht="15.75" x14ac:dyDescent="0.25">
      <c r="C46" s="79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</row>
    <row r="47" spans="3:20" ht="15.75" x14ac:dyDescent="0.25">
      <c r="C47" s="79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</row>
    <row r="48" spans="3:20" ht="15.75" x14ac:dyDescent="0.25">
      <c r="C48" s="79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</row>
    <row r="49" spans="3:20" ht="15.75" x14ac:dyDescent="0.25">
      <c r="C49" s="79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</row>
    <row r="50" spans="3:20" ht="15.75" x14ac:dyDescent="0.25">
      <c r="C50" s="79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</row>
    <row r="51" spans="3:20" ht="15.75" x14ac:dyDescent="0.25">
      <c r="C51" s="79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pans="3:20" ht="15.75" x14ac:dyDescent="0.25">
      <c r="C52" s="79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pans="3:20" ht="15.75" x14ac:dyDescent="0.25">
      <c r="C53" s="79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pans="3:20" ht="15.75" x14ac:dyDescent="0.25">
      <c r="C54" s="79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3:20" ht="15.75" x14ac:dyDescent="0.25">
      <c r="C55" s="79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spans="3:20" ht="15.75" x14ac:dyDescent="0.25">
      <c r="C56" s="79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</row>
    <row r="57" spans="3:20" ht="15.75" x14ac:dyDescent="0.25">
      <c r="C57" s="79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</row>
    <row r="58" spans="3:20" ht="15.75" x14ac:dyDescent="0.25">
      <c r="C58" s="79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</row>
    <row r="59" spans="3:20" ht="15.75" x14ac:dyDescent="0.25">
      <c r="C59" s="79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</row>
    <row r="60" spans="3:20" ht="15.75" x14ac:dyDescent="0.25">
      <c r="C60" s="79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3:20" ht="15.75" x14ac:dyDescent="0.25">
      <c r="C61" s="79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</row>
    <row r="62" spans="3:20" ht="15.75" x14ac:dyDescent="0.25">
      <c r="C62" s="79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</row>
    <row r="63" spans="3:20" ht="15.75" x14ac:dyDescent="0.25">
      <c r="C63" s="79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</row>
    <row r="64" spans="3:20" ht="15.75" x14ac:dyDescent="0.25">
      <c r="C64" s="79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</row>
    <row r="65" spans="3:20" ht="15.75" x14ac:dyDescent="0.25">
      <c r="C65" s="79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</row>
    <row r="66" spans="3:20" ht="15.75" x14ac:dyDescent="0.25">
      <c r="C66" s="79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</row>
    <row r="67" spans="3:20" ht="15.75" x14ac:dyDescent="0.25">
      <c r="C67" s="79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</row>
    <row r="68" spans="3:20" ht="15.75" x14ac:dyDescent="0.25">
      <c r="C68" s="79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</row>
    <row r="69" spans="3:20" ht="15.75" x14ac:dyDescent="0.25">
      <c r="C69" s="79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</row>
    <row r="70" spans="3:20" ht="15.75" x14ac:dyDescent="0.25">
      <c r="C70" s="79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</row>
    <row r="71" spans="3:20" ht="15.75" x14ac:dyDescent="0.25">
      <c r="C71" s="79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</row>
    <row r="72" spans="3:20" ht="16.5" thickBot="1" x14ac:dyDescent="0.3">
      <c r="C72" s="2"/>
      <c r="D72" s="3"/>
      <c r="E72" s="3"/>
      <c r="F72" s="3"/>
      <c r="G72" s="8"/>
      <c r="H72" s="3"/>
      <c r="I72" s="3"/>
      <c r="J72" s="3"/>
      <c r="K72" s="8"/>
      <c r="L72" s="3"/>
      <c r="M72" s="3"/>
      <c r="N72" s="3"/>
      <c r="O72" s="8"/>
      <c r="P72" s="70"/>
      <c r="Q72" s="70"/>
      <c r="R72" s="70"/>
      <c r="S72" s="71"/>
    </row>
    <row r="73" spans="3:20" ht="15.75" x14ac:dyDescent="0.25">
      <c r="C73" s="102" t="s">
        <v>60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4"/>
    </row>
    <row r="74" spans="3:20" ht="15.75" x14ac:dyDescent="0.25">
      <c r="C74" s="109" t="s">
        <v>61</v>
      </c>
      <c r="D74" s="105" t="s">
        <v>2</v>
      </c>
      <c r="E74" s="105"/>
      <c r="F74" s="105"/>
      <c r="G74" s="105"/>
      <c r="H74" s="106" t="s">
        <v>3</v>
      </c>
      <c r="I74" s="106"/>
      <c r="J74" s="106"/>
      <c r="K74" s="106"/>
      <c r="L74" s="105" t="s">
        <v>4</v>
      </c>
      <c r="M74" s="105"/>
      <c r="N74" s="105"/>
      <c r="O74" s="105"/>
      <c r="P74" s="105" t="s">
        <v>5</v>
      </c>
      <c r="Q74" s="105"/>
      <c r="R74" s="105"/>
      <c r="S74" s="105"/>
      <c r="T74" s="107" t="s">
        <v>6</v>
      </c>
    </row>
    <row r="75" spans="3:20" ht="16.5" thickBot="1" x14ac:dyDescent="0.3">
      <c r="C75" s="110"/>
      <c r="D75" s="40" t="s">
        <v>7</v>
      </c>
      <c r="E75" s="40" t="s">
        <v>8</v>
      </c>
      <c r="F75" s="40" t="s">
        <v>9</v>
      </c>
      <c r="G75" s="40" t="s">
        <v>10</v>
      </c>
      <c r="H75" s="90" t="s">
        <v>11</v>
      </c>
      <c r="I75" s="90" t="s">
        <v>12</v>
      </c>
      <c r="J75" s="90" t="s">
        <v>13</v>
      </c>
      <c r="K75" s="90" t="s">
        <v>14</v>
      </c>
      <c r="L75" s="40" t="s">
        <v>15</v>
      </c>
      <c r="M75" s="40" t="s">
        <v>16</v>
      </c>
      <c r="N75" s="40" t="s">
        <v>17</v>
      </c>
      <c r="O75" s="40" t="s">
        <v>18</v>
      </c>
      <c r="P75" s="40" t="s">
        <v>19</v>
      </c>
      <c r="Q75" s="40" t="s">
        <v>20</v>
      </c>
      <c r="R75" s="40" t="s">
        <v>21</v>
      </c>
      <c r="S75" s="40" t="s">
        <v>22</v>
      </c>
      <c r="T75" s="108"/>
    </row>
    <row r="76" spans="3:20" ht="15.75" x14ac:dyDescent="0.25">
      <c r="C76" s="5" t="s">
        <v>23</v>
      </c>
      <c r="D76" s="37">
        <v>4425</v>
      </c>
      <c r="E76" s="37">
        <v>4053</v>
      </c>
      <c r="F76" s="25">
        <v>3639</v>
      </c>
      <c r="G76" s="16">
        <f>+SUM(D76:F76)</f>
        <v>12117</v>
      </c>
      <c r="H76" s="84">
        <v>3840</v>
      </c>
      <c r="I76" s="94">
        <v>3821</v>
      </c>
      <c r="J76" s="84">
        <v>3577</v>
      </c>
      <c r="K76" s="95">
        <f>SUM(H76:J76)</f>
        <v>11238</v>
      </c>
      <c r="L76" s="31"/>
      <c r="M76" s="31"/>
      <c r="N76" s="31"/>
      <c r="O76" s="16">
        <f>SUM(L76:N76)</f>
        <v>0</v>
      </c>
      <c r="P76" s="60"/>
      <c r="Q76" s="60"/>
      <c r="R76" s="60"/>
      <c r="S76" s="60">
        <f>SUM(P76:R76)</f>
        <v>0</v>
      </c>
      <c r="T76" s="16">
        <f>+SUM(S76,O76,K76,G76)</f>
        <v>23355</v>
      </c>
    </row>
    <row r="77" spans="3:20" ht="15.75" x14ac:dyDescent="0.25">
      <c r="C77" s="4" t="s">
        <v>24</v>
      </c>
      <c r="D77" s="25">
        <v>3034</v>
      </c>
      <c r="E77" s="37">
        <v>3201</v>
      </c>
      <c r="F77" s="25">
        <v>3223</v>
      </c>
      <c r="G77" s="16">
        <f t="shared" ref="G77:G93" si="6">+SUM(D77:F77)</f>
        <v>9458</v>
      </c>
      <c r="H77" s="84">
        <v>3250</v>
      </c>
      <c r="I77" s="94">
        <v>3211</v>
      </c>
      <c r="J77" s="84">
        <v>2832</v>
      </c>
      <c r="K77" s="95">
        <f t="shared" ref="K77:K98" si="7">SUM(H77:J77)</f>
        <v>9293</v>
      </c>
      <c r="L77" s="31"/>
      <c r="M77" s="31"/>
      <c r="N77" s="31"/>
      <c r="O77" s="16">
        <f t="shared" ref="O77:O98" si="8">SUM(L77:N77)</f>
        <v>0</v>
      </c>
      <c r="P77" s="60"/>
      <c r="Q77" s="60"/>
      <c r="R77" s="60"/>
      <c r="S77" s="60">
        <f t="shared" ref="S77:S98" si="9">SUM(P77:R77)</f>
        <v>0</v>
      </c>
      <c r="T77" s="16">
        <f t="shared" ref="T77:T98" si="10">+SUM(S77,O77,K77,G77)</f>
        <v>18751</v>
      </c>
    </row>
    <row r="78" spans="3:20" ht="15.75" x14ac:dyDescent="0.25">
      <c r="C78" s="4" t="s">
        <v>25</v>
      </c>
      <c r="D78" s="25">
        <v>39</v>
      </c>
      <c r="E78" s="37">
        <v>40</v>
      </c>
      <c r="F78" s="25">
        <v>47</v>
      </c>
      <c r="G78" s="16">
        <f t="shared" si="6"/>
        <v>126</v>
      </c>
      <c r="H78" s="84">
        <v>27</v>
      </c>
      <c r="I78" s="94">
        <v>21</v>
      </c>
      <c r="J78" s="84">
        <v>34</v>
      </c>
      <c r="K78" s="95">
        <f>SUM(H78:J78)</f>
        <v>82</v>
      </c>
      <c r="L78" s="31"/>
      <c r="M78" s="31"/>
      <c r="N78" s="31"/>
      <c r="O78" s="16">
        <f t="shared" si="8"/>
        <v>0</v>
      </c>
      <c r="P78" s="60"/>
      <c r="Q78" s="60"/>
      <c r="R78" s="60"/>
      <c r="S78" s="60">
        <f t="shared" si="9"/>
        <v>0</v>
      </c>
      <c r="T78" s="16">
        <f t="shared" si="10"/>
        <v>208</v>
      </c>
    </row>
    <row r="79" spans="3:20" ht="15.75" x14ac:dyDescent="0.25">
      <c r="C79" s="4" t="s">
        <v>49</v>
      </c>
      <c r="D79" s="25">
        <v>3356</v>
      </c>
      <c r="E79" s="37">
        <v>2634</v>
      </c>
      <c r="F79" s="25">
        <v>2498</v>
      </c>
      <c r="G79" s="16">
        <f>+SUM(D79:F79)</f>
        <v>8488</v>
      </c>
      <c r="H79" s="84">
        <v>128</v>
      </c>
      <c r="I79" s="94">
        <v>119</v>
      </c>
      <c r="J79" s="84">
        <v>111</v>
      </c>
      <c r="K79" s="95">
        <f>SUM(H79:J79)</f>
        <v>358</v>
      </c>
      <c r="L79" s="31"/>
      <c r="M79" s="31"/>
      <c r="N79" s="31"/>
      <c r="O79" s="16"/>
      <c r="P79" s="60"/>
      <c r="Q79" s="60"/>
      <c r="R79" s="60"/>
      <c r="S79" s="60"/>
      <c r="T79" s="16"/>
    </row>
    <row r="80" spans="3:20" ht="15.75" x14ac:dyDescent="0.25">
      <c r="C80" s="4" t="s">
        <v>26</v>
      </c>
      <c r="D80" s="25">
        <v>384</v>
      </c>
      <c r="E80" s="37">
        <v>279</v>
      </c>
      <c r="F80" s="25">
        <v>280</v>
      </c>
      <c r="G80" s="16">
        <f t="shared" si="6"/>
        <v>943</v>
      </c>
      <c r="H80" s="84">
        <v>294</v>
      </c>
      <c r="I80" s="94">
        <v>305</v>
      </c>
      <c r="J80" s="84">
        <v>288</v>
      </c>
      <c r="K80" s="95">
        <f t="shared" si="7"/>
        <v>887</v>
      </c>
      <c r="L80" s="31"/>
      <c r="M80" s="31"/>
      <c r="N80" s="31"/>
      <c r="O80" s="16">
        <f t="shared" si="8"/>
        <v>0</v>
      </c>
      <c r="P80" s="60"/>
      <c r="Q80" s="60"/>
      <c r="R80" s="60"/>
      <c r="S80" s="60">
        <f t="shared" ref="S80:S85" si="11">SUM(P80:R80)</f>
        <v>0</v>
      </c>
      <c r="T80" s="16">
        <f t="shared" si="10"/>
        <v>1830</v>
      </c>
    </row>
    <row r="81" spans="3:20" ht="15.75" x14ac:dyDescent="0.25">
      <c r="C81" s="4" t="s">
        <v>29</v>
      </c>
      <c r="D81" s="25">
        <v>38</v>
      </c>
      <c r="E81" s="37">
        <v>43</v>
      </c>
      <c r="F81" s="25">
        <v>99</v>
      </c>
      <c r="G81" s="16">
        <f t="shared" si="6"/>
        <v>180</v>
      </c>
      <c r="H81" s="84">
        <v>166</v>
      </c>
      <c r="I81" s="94">
        <v>71</v>
      </c>
      <c r="J81" s="84">
        <v>59</v>
      </c>
      <c r="K81" s="95">
        <f t="shared" si="7"/>
        <v>296</v>
      </c>
      <c r="L81" s="31"/>
      <c r="M81" s="31"/>
      <c r="N81" s="31"/>
      <c r="O81" s="16">
        <f t="shared" si="8"/>
        <v>0</v>
      </c>
      <c r="P81" s="60"/>
      <c r="Q81" s="60"/>
      <c r="R81" s="60"/>
      <c r="S81" s="60">
        <f t="shared" si="11"/>
        <v>0</v>
      </c>
      <c r="T81" s="16">
        <f t="shared" si="10"/>
        <v>476</v>
      </c>
    </row>
    <row r="82" spans="3:20" ht="15.75" x14ac:dyDescent="0.25">
      <c r="C82" s="4" t="s">
        <v>31</v>
      </c>
      <c r="D82" s="25">
        <v>60</v>
      </c>
      <c r="E82" s="37">
        <v>39</v>
      </c>
      <c r="F82" s="25">
        <v>38</v>
      </c>
      <c r="G82" s="16">
        <f t="shared" si="6"/>
        <v>137</v>
      </c>
      <c r="H82" s="84">
        <v>48</v>
      </c>
      <c r="I82" s="94">
        <v>61</v>
      </c>
      <c r="J82" s="84">
        <v>37</v>
      </c>
      <c r="K82" s="95">
        <f t="shared" si="7"/>
        <v>146</v>
      </c>
      <c r="L82" s="31"/>
      <c r="M82" s="31"/>
      <c r="N82" s="31"/>
      <c r="O82" s="16">
        <f t="shared" si="8"/>
        <v>0</v>
      </c>
      <c r="P82" s="60"/>
      <c r="Q82" s="60"/>
      <c r="R82" s="60"/>
      <c r="S82" s="60">
        <f t="shared" si="11"/>
        <v>0</v>
      </c>
      <c r="T82" s="16">
        <f t="shared" si="10"/>
        <v>283</v>
      </c>
    </row>
    <row r="83" spans="3:20" ht="15.75" x14ac:dyDescent="0.25">
      <c r="C83" s="4" t="s">
        <v>33</v>
      </c>
      <c r="D83" s="25">
        <v>13</v>
      </c>
      <c r="E83" s="37">
        <v>23</v>
      </c>
      <c r="F83" s="25">
        <v>16</v>
      </c>
      <c r="G83" s="16">
        <f t="shared" si="6"/>
        <v>52</v>
      </c>
      <c r="H83" s="84">
        <v>8</v>
      </c>
      <c r="I83" s="94">
        <v>6</v>
      </c>
      <c r="J83" s="84">
        <v>4</v>
      </c>
      <c r="K83" s="95">
        <f t="shared" si="7"/>
        <v>18</v>
      </c>
      <c r="L83" s="31"/>
      <c r="M83" s="31"/>
      <c r="N83" s="31"/>
      <c r="O83" s="16">
        <f t="shared" si="8"/>
        <v>0</v>
      </c>
      <c r="P83" s="60"/>
      <c r="Q83" s="60"/>
      <c r="R83" s="60"/>
      <c r="S83" s="60">
        <f t="shared" si="11"/>
        <v>0</v>
      </c>
      <c r="T83" s="16">
        <f t="shared" si="10"/>
        <v>70</v>
      </c>
    </row>
    <row r="84" spans="3:20" ht="15.75" x14ac:dyDescent="0.25">
      <c r="C84" s="4" t="s">
        <v>35</v>
      </c>
      <c r="D84" s="25">
        <v>231</v>
      </c>
      <c r="E84" s="37">
        <v>258</v>
      </c>
      <c r="F84" s="25">
        <v>178</v>
      </c>
      <c r="G84" s="16">
        <f t="shared" si="6"/>
        <v>667</v>
      </c>
      <c r="H84" s="84">
        <v>123</v>
      </c>
      <c r="I84" s="94">
        <v>93</v>
      </c>
      <c r="J84" s="84">
        <v>85</v>
      </c>
      <c r="K84" s="95">
        <f t="shared" si="7"/>
        <v>301</v>
      </c>
      <c r="L84" s="31"/>
      <c r="M84" s="31"/>
      <c r="N84" s="31"/>
      <c r="O84" s="16">
        <f t="shared" si="8"/>
        <v>0</v>
      </c>
      <c r="P84" s="60"/>
      <c r="Q84" s="60"/>
      <c r="R84" s="60"/>
      <c r="S84" s="60">
        <f t="shared" si="11"/>
        <v>0</v>
      </c>
      <c r="T84" s="16">
        <f t="shared" si="10"/>
        <v>968</v>
      </c>
    </row>
    <row r="85" spans="3:20" ht="15.75" x14ac:dyDescent="0.25">
      <c r="C85" s="4" t="s">
        <v>36</v>
      </c>
      <c r="D85" s="25">
        <v>75</v>
      </c>
      <c r="E85" s="37">
        <v>62</v>
      </c>
      <c r="F85" s="25">
        <v>56</v>
      </c>
      <c r="G85" s="16">
        <f>+SUM(D85:F85)</f>
        <v>193</v>
      </c>
      <c r="H85" s="84">
        <v>77</v>
      </c>
      <c r="I85" s="94">
        <v>58</v>
      </c>
      <c r="J85" s="84">
        <v>59</v>
      </c>
      <c r="K85" s="95">
        <f t="shared" si="7"/>
        <v>194</v>
      </c>
      <c r="L85" s="31"/>
      <c r="M85" s="31"/>
      <c r="N85" s="31"/>
      <c r="O85" s="16">
        <f t="shared" si="8"/>
        <v>0</v>
      </c>
      <c r="P85" s="60"/>
      <c r="Q85" s="60"/>
      <c r="R85" s="60"/>
      <c r="S85" s="60">
        <f t="shared" si="11"/>
        <v>0</v>
      </c>
      <c r="T85" s="16">
        <f t="shared" si="10"/>
        <v>387</v>
      </c>
    </row>
    <row r="86" spans="3:20" ht="15.75" x14ac:dyDescent="0.25">
      <c r="C86" s="4" t="s">
        <v>50</v>
      </c>
      <c r="D86" s="25">
        <v>24</v>
      </c>
      <c r="E86" s="37">
        <v>36</v>
      </c>
      <c r="F86" s="25">
        <v>35</v>
      </c>
      <c r="G86" s="16">
        <f t="shared" si="6"/>
        <v>95</v>
      </c>
      <c r="H86" s="96">
        <v>6</v>
      </c>
      <c r="I86" s="97">
        <v>6</v>
      </c>
      <c r="J86" s="96">
        <v>2</v>
      </c>
      <c r="K86" s="95">
        <f t="shared" si="7"/>
        <v>14</v>
      </c>
      <c r="L86" s="17"/>
      <c r="M86" s="17"/>
      <c r="N86" s="17"/>
      <c r="O86" s="16">
        <f t="shared" si="8"/>
        <v>0</v>
      </c>
      <c r="P86" s="72"/>
      <c r="Q86" s="72"/>
      <c r="R86" s="72"/>
      <c r="S86" s="60">
        <f t="shared" si="9"/>
        <v>0</v>
      </c>
      <c r="T86" s="16">
        <f t="shared" si="10"/>
        <v>109</v>
      </c>
    </row>
    <row r="87" spans="3:20" ht="15.75" x14ac:dyDescent="0.25">
      <c r="C87" s="4" t="s">
        <v>51</v>
      </c>
      <c r="D87" s="25">
        <v>2476</v>
      </c>
      <c r="E87" s="37">
        <v>1943</v>
      </c>
      <c r="F87" s="25">
        <v>1833</v>
      </c>
      <c r="G87" s="16">
        <f t="shared" si="6"/>
        <v>6252</v>
      </c>
      <c r="H87" s="96">
        <v>2045</v>
      </c>
      <c r="I87" s="97">
        <v>2126</v>
      </c>
      <c r="J87" s="96">
        <v>2073</v>
      </c>
      <c r="K87" s="95">
        <f t="shared" si="7"/>
        <v>6244</v>
      </c>
      <c r="L87" s="17"/>
      <c r="M87" s="17"/>
      <c r="N87" s="17"/>
      <c r="O87" s="16">
        <f t="shared" si="8"/>
        <v>0</v>
      </c>
      <c r="P87" s="72"/>
      <c r="Q87" s="72"/>
      <c r="R87" s="72"/>
      <c r="S87" s="60">
        <f t="shared" si="9"/>
        <v>0</v>
      </c>
      <c r="T87" s="16">
        <f t="shared" si="10"/>
        <v>12496</v>
      </c>
    </row>
    <row r="88" spans="3:20" ht="15.75" x14ac:dyDescent="0.25">
      <c r="C88" s="4" t="s">
        <v>52</v>
      </c>
      <c r="D88" s="25">
        <v>612</v>
      </c>
      <c r="E88" s="37">
        <v>447</v>
      </c>
      <c r="F88" s="25">
        <v>430</v>
      </c>
      <c r="G88" s="16">
        <f t="shared" si="6"/>
        <v>1489</v>
      </c>
      <c r="H88" s="84">
        <v>457</v>
      </c>
      <c r="I88" s="94">
        <v>472</v>
      </c>
      <c r="J88" s="84">
        <v>437</v>
      </c>
      <c r="K88" s="95">
        <f t="shared" si="7"/>
        <v>1366</v>
      </c>
      <c r="L88" s="31"/>
      <c r="M88" s="31"/>
      <c r="N88" s="31"/>
      <c r="O88" s="16">
        <f t="shared" si="8"/>
        <v>0</v>
      </c>
      <c r="P88" s="60"/>
      <c r="Q88" s="60"/>
      <c r="R88" s="60"/>
      <c r="S88" s="60">
        <f t="shared" si="9"/>
        <v>0</v>
      </c>
      <c r="T88" s="16">
        <f t="shared" si="10"/>
        <v>2855</v>
      </c>
    </row>
    <row r="89" spans="3:20" ht="15.75" x14ac:dyDescent="0.25">
      <c r="C89" s="4" t="s">
        <v>53</v>
      </c>
      <c r="D89" s="25">
        <v>92</v>
      </c>
      <c r="E89" s="37">
        <v>76</v>
      </c>
      <c r="F89" s="25">
        <v>70</v>
      </c>
      <c r="G89" s="16">
        <f t="shared" si="6"/>
        <v>238</v>
      </c>
      <c r="H89" s="96">
        <v>79</v>
      </c>
      <c r="I89" s="97">
        <v>99</v>
      </c>
      <c r="J89" s="96">
        <v>66</v>
      </c>
      <c r="K89" s="95">
        <f t="shared" si="7"/>
        <v>244</v>
      </c>
      <c r="L89" s="17"/>
      <c r="M89" s="17"/>
      <c r="N89" s="17"/>
      <c r="O89" s="16">
        <f t="shared" si="8"/>
        <v>0</v>
      </c>
      <c r="P89" s="72"/>
      <c r="Q89" s="72"/>
      <c r="R89" s="72"/>
      <c r="S89" s="60">
        <f t="shared" si="9"/>
        <v>0</v>
      </c>
      <c r="T89" s="16">
        <f t="shared" si="10"/>
        <v>482</v>
      </c>
    </row>
    <row r="90" spans="3:20" ht="15.75" x14ac:dyDescent="0.25">
      <c r="C90" s="4" t="s">
        <v>54</v>
      </c>
      <c r="D90" s="25">
        <v>11</v>
      </c>
      <c r="E90" s="37">
        <v>12</v>
      </c>
      <c r="F90" s="25">
        <v>7</v>
      </c>
      <c r="G90" s="16">
        <f>+SUM(D90:F90)</f>
        <v>30</v>
      </c>
      <c r="H90" s="84">
        <v>9</v>
      </c>
      <c r="I90" s="94">
        <v>10</v>
      </c>
      <c r="J90" s="84">
        <v>17</v>
      </c>
      <c r="K90" s="95">
        <f t="shared" si="7"/>
        <v>36</v>
      </c>
      <c r="L90" s="31"/>
      <c r="M90" s="31"/>
      <c r="N90" s="31"/>
      <c r="O90" s="16">
        <f t="shared" si="8"/>
        <v>0</v>
      </c>
      <c r="P90" s="60"/>
      <c r="Q90" s="60"/>
      <c r="R90" s="60"/>
      <c r="S90" s="60">
        <f t="shared" si="9"/>
        <v>0</v>
      </c>
      <c r="T90" s="16">
        <f t="shared" si="10"/>
        <v>66</v>
      </c>
    </row>
    <row r="91" spans="3:20" ht="15.75" x14ac:dyDescent="0.25">
      <c r="C91" s="4" t="s">
        <v>55</v>
      </c>
      <c r="D91" s="25">
        <v>511</v>
      </c>
      <c r="E91" s="37">
        <v>432</v>
      </c>
      <c r="F91" s="25">
        <v>448</v>
      </c>
      <c r="G91" s="16">
        <f t="shared" si="6"/>
        <v>1391</v>
      </c>
      <c r="H91" s="84">
        <v>487</v>
      </c>
      <c r="I91" s="94">
        <v>427</v>
      </c>
      <c r="J91" s="84">
        <v>456</v>
      </c>
      <c r="K91" s="95">
        <f t="shared" si="7"/>
        <v>1370</v>
      </c>
      <c r="L91" s="31"/>
      <c r="M91" s="31"/>
      <c r="N91" s="31"/>
      <c r="O91" s="16">
        <f t="shared" si="8"/>
        <v>0</v>
      </c>
      <c r="P91" s="57"/>
      <c r="Q91" s="60"/>
      <c r="R91" s="60"/>
      <c r="S91" s="60">
        <f t="shared" si="9"/>
        <v>0</v>
      </c>
      <c r="T91" s="16">
        <f t="shared" si="10"/>
        <v>2761</v>
      </c>
    </row>
    <row r="92" spans="3:20" ht="15.75" x14ac:dyDescent="0.25">
      <c r="C92" s="4" t="s">
        <v>56</v>
      </c>
      <c r="D92" s="25">
        <v>113</v>
      </c>
      <c r="E92" s="37">
        <v>101</v>
      </c>
      <c r="F92" s="25">
        <v>72</v>
      </c>
      <c r="G92" s="16">
        <f>+SUM(D92:F92)</f>
        <v>286</v>
      </c>
      <c r="H92" s="96">
        <v>101</v>
      </c>
      <c r="I92" s="97">
        <v>185</v>
      </c>
      <c r="J92" s="96">
        <v>111</v>
      </c>
      <c r="K92" s="95">
        <f t="shared" si="7"/>
        <v>397</v>
      </c>
      <c r="L92" s="17"/>
      <c r="M92" s="17"/>
      <c r="N92" s="17"/>
      <c r="O92" s="16">
        <f t="shared" si="8"/>
        <v>0</v>
      </c>
      <c r="P92" s="58"/>
      <c r="Q92" s="72"/>
      <c r="R92" s="72"/>
      <c r="S92" s="60">
        <f t="shared" si="9"/>
        <v>0</v>
      </c>
      <c r="T92" s="16">
        <f t="shared" si="10"/>
        <v>683</v>
      </c>
    </row>
    <row r="93" spans="3:20" ht="15.75" x14ac:dyDescent="0.25">
      <c r="C93" s="4" t="s">
        <v>57</v>
      </c>
      <c r="D93" s="25">
        <v>779</v>
      </c>
      <c r="E93" s="37">
        <v>878</v>
      </c>
      <c r="F93" s="25">
        <v>433</v>
      </c>
      <c r="G93" s="16">
        <f t="shared" si="6"/>
        <v>2090</v>
      </c>
      <c r="H93" s="96">
        <v>852</v>
      </c>
      <c r="I93" s="97">
        <v>909</v>
      </c>
      <c r="J93" s="96">
        <v>755</v>
      </c>
      <c r="K93" s="95">
        <f t="shared" si="7"/>
        <v>2516</v>
      </c>
      <c r="L93" s="17"/>
      <c r="M93" s="17"/>
      <c r="N93" s="17"/>
      <c r="O93" s="16">
        <f t="shared" si="8"/>
        <v>0</v>
      </c>
      <c r="P93" s="72"/>
      <c r="Q93" s="72"/>
      <c r="R93" s="72"/>
      <c r="S93" s="60">
        <f t="shared" si="9"/>
        <v>0</v>
      </c>
      <c r="T93" s="16">
        <f t="shared" si="10"/>
        <v>4606</v>
      </c>
    </row>
    <row r="94" spans="3:20" ht="15.75" x14ac:dyDescent="0.25">
      <c r="C94" s="4" t="s">
        <v>58</v>
      </c>
      <c r="D94" s="25">
        <v>1223</v>
      </c>
      <c r="E94" s="37">
        <v>1521</v>
      </c>
      <c r="F94" s="25">
        <v>1657</v>
      </c>
      <c r="G94" s="16">
        <f>+SUM(D94:F94)</f>
        <v>4401</v>
      </c>
      <c r="H94" s="96">
        <v>1796</v>
      </c>
      <c r="I94" s="97">
        <v>1875</v>
      </c>
      <c r="J94" s="96">
        <v>1591</v>
      </c>
      <c r="K94" s="95">
        <f t="shared" si="7"/>
        <v>5262</v>
      </c>
      <c r="L94" s="17"/>
      <c r="M94" s="17"/>
      <c r="N94" s="17"/>
      <c r="O94" s="16">
        <f t="shared" si="8"/>
        <v>0</v>
      </c>
      <c r="P94" s="72"/>
      <c r="Q94" s="72"/>
      <c r="R94" s="72"/>
      <c r="S94" s="60">
        <f t="shared" si="9"/>
        <v>0</v>
      </c>
      <c r="T94" s="16">
        <f t="shared" si="10"/>
        <v>9663</v>
      </c>
    </row>
    <row r="95" spans="3:20" ht="15.75" x14ac:dyDescent="0.25">
      <c r="C95" s="4" t="s">
        <v>62</v>
      </c>
      <c r="D95" s="25">
        <v>63</v>
      </c>
      <c r="E95" s="37">
        <v>68</v>
      </c>
      <c r="F95" s="25">
        <v>61</v>
      </c>
      <c r="G95" s="16">
        <f>F95+E95+D95</f>
        <v>192</v>
      </c>
      <c r="H95" s="96">
        <v>119</v>
      </c>
      <c r="I95" s="96">
        <v>79</v>
      </c>
      <c r="J95" s="96">
        <v>98</v>
      </c>
      <c r="K95" s="95">
        <f t="shared" si="7"/>
        <v>296</v>
      </c>
      <c r="L95" s="17"/>
      <c r="M95" s="17"/>
      <c r="N95" s="17"/>
      <c r="O95" s="16">
        <f t="shared" si="8"/>
        <v>0</v>
      </c>
      <c r="P95" s="72"/>
      <c r="Q95" s="72"/>
      <c r="R95" s="72"/>
      <c r="S95" s="60">
        <f t="shared" si="9"/>
        <v>0</v>
      </c>
      <c r="T95" s="16">
        <f t="shared" si="10"/>
        <v>488</v>
      </c>
    </row>
    <row r="96" spans="3:20" ht="15.75" x14ac:dyDescent="0.25">
      <c r="C96" s="4" t="s">
        <v>63</v>
      </c>
      <c r="D96" s="25">
        <v>257</v>
      </c>
      <c r="E96" s="37">
        <v>163</v>
      </c>
      <c r="F96" s="25">
        <v>209</v>
      </c>
      <c r="G96" s="16">
        <f>F96+E96+D96</f>
        <v>629</v>
      </c>
      <c r="H96" s="96">
        <v>176</v>
      </c>
      <c r="I96" s="96">
        <v>71</v>
      </c>
      <c r="J96" s="96">
        <v>90</v>
      </c>
      <c r="K96" s="95">
        <f t="shared" si="7"/>
        <v>337</v>
      </c>
      <c r="L96" s="17"/>
      <c r="M96" s="17"/>
      <c r="N96" s="17"/>
      <c r="O96" s="16">
        <f t="shared" si="8"/>
        <v>0</v>
      </c>
      <c r="P96" s="72"/>
      <c r="Q96" s="72"/>
      <c r="R96" s="72"/>
      <c r="S96" s="60">
        <f t="shared" si="9"/>
        <v>0</v>
      </c>
      <c r="T96" s="16">
        <f t="shared" si="10"/>
        <v>966</v>
      </c>
    </row>
    <row r="97" spans="3:20" ht="15.75" x14ac:dyDescent="0.25">
      <c r="C97" s="4" t="s">
        <v>64</v>
      </c>
      <c r="D97" s="25">
        <v>10</v>
      </c>
      <c r="E97" s="37">
        <v>4</v>
      </c>
      <c r="F97" s="25">
        <v>9</v>
      </c>
      <c r="G97" s="16">
        <f>F97+E97+D97</f>
        <v>23</v>
      </c>
      <c r="H97" s="96">
        <v>6</v>
      </c>
      <c r="I97" s="96">
        <v>5</v>
      </c>
      <c r="J97" s="96">
        <v>7</v>
      </c>
      <c r="K97" s="95">
        <f t="shared" si="7"/>
        <v>18</v>
      </c>
      <c r="L97" s="17"/>
      <c r="M97" s="17"/>
      <c r="N97" s="17"/>
      <c r="O97" s="16">
        <f t="shared" si="8"/>
        <v>0</v>
      </c>
      <c r="P97" s="72"/>
      <c r="Q97" s="72"/>
      <c r="R97" s="72"/>
      <c r="S97" s="60">
        <f t="shared" si="9"/>
        <v>0</v>
      </c>
      <c r="T97" s="16">
        <f t="shared" si="10"/>
        <v>41</v>
      </c>
    </row>
    <row r="98" spans="3:20" ht="15.75" x14ac:dyDescent="0.25">
      <c r="C98" s="4" t="s">
        <v>142</v>
      </c>
      <c r="D98" s="25">
        <v>39</v>
      </c>
      <c r="E98" s="37">
        <v>26</v>
      </c>
      <c r="F98" s="25">
        <v>20</v>
      </c>
      <c r="G98" s="16">
        <f>F98+E98+D98</f>
        <v>85</v>
      </c>
      <c r="H98" s="96">
        <v>14</v>
      </c>
      <c r="I98" s="84">
        <v>6</v>
      </c>
      <c r="J98" s="84">
        <v>13</v>
      </c>
      <c r="K98" s="95">
        <f t="shared" si="7"/>
        <v>33</v>
      </c>
      <c r="L98" s="17"/>
      <c r="M98" s="17"/>
      <c r="N98" s="17"/>
      <c r="O98" s="16">
        <f t="shared" si="8"/>
        <v>0</v>
      </c>
      <c r="P98" s="60"/>
      <c r="Q98" s="60"/>
      <c r="R98" s="60"/>
      <c r="S98" s="60">
        <f t="shared" si="9"/>
        <v>0</v>
      </c>
      <c r="T98" s="16">
        <f t="shared" si="10"/>
        <v>118</v>
      </c>
    </row>
    <row r="99" spans="3:20" ht="15.75" x14ac:dyDescent="0.25">
      <c r="C99" s="41" t="s">
        <v>59</v>
      </c>
      <c r="D99" s="26">
        <f t="shared" ref="D99:S99" si="12">+SUM(D76:D98)</f>
        <v>17865</v>
      </c>
      <c r="E99" s="26">
        <f t="shared" si="12"/>
        <v>16339</v>
      </c>
      <c r="F99" s="26">
        <f t="shared" si="12"/>
        <v>15358</v>
      </c>
      <c r="G99" s="26">
        <f t="shared" si="12"/>
        <v>49562</v>
      </c>
      <c r="H99" s="98">
        <f t="shared" si="12"/>
        <v>14108</v>
      </c>
      <c r="I99" s="98">
        <f t="shared" si="12"/>
        <v>14036</v>
      </c>
      <c r="J99" s="98">
        <f t="shared" si="12"/>
        <v>12802</v>
      </c>
      <c r="K99" s="98">
        <f t="shared" si="12"/>
        <v>40946</v>
      </c>
      <c r="L99" s="26">
        <f t="shared" si="12"/>
        <v>0</v>
      </c>
      <c r="M99" s="26">
        <f t="shared" si="12"/>
        <v>0</v>
      </c>
      <c r="N99" s="26">
        <f t="shared" si="12"/>
        <v>0</v>
      </c>
      <c r="O99" s="26">
        <f t="shared" si="12"/>
        <v>0</v>
      </c>
      <c r="P99" s="26">
        <f t="shared" si="12"/>
        <v>0</v>
      </c>
      <c r="Q99" s="26">
        <f t="shared" si="12"/>
        <v>0</v>
      </c>
      <c r="R99" s="26">
        <f t="shared" si="12"/>
        <v>0</v>
      </c>
      <c r="S99" s="26">
        <f t="shared" si="12"/>
        <v>0</v>
      </c>
      <c r="T99" s="16">
        <f>+SUM(S99,O99,K99,G99)</f>
        <v>90508</v>
      </c>
    </row>
    <row r="100" spans="3:20" ht="15.75" x14ac:dyDescent="0.25">
      <c r="C100" s="79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</row>
    <row r="101" spans="3:20" ht="15.75" x14ac:dyDescent="0.25">
      <c r="C101" s="79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</row>
    <row r="102" spans="3:20" ht="15.75" x14ac:dyDescent="0.25">
      <c r="C102" s="79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3:20" ht="15.75" x14ac:dyDescent="0.25">
      <c r="C103" s="79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</row>
    <row r="104" spans="3:20" ht="15.75" x14ac:dyDescent="0.25"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</row>
    <row r="105" spans="3:20" ht="15.75" x14ac:dyDescent="0.25">
      <c r="C105" s="79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</row>
    <row r="106" spans="3:20" ht="15.75" x14ac:dyDescent="0.25">
      <c r="C106" s="79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</row>
    <row r="107" spans="3:20" ht="15.75" x14ac:dyDescent="0.25">
      <c r="C107" s="79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</row>
    <row r="108" spans="3:20" ht="15.75" x14ac:dyDescent="0.25">
      <c r="C108" s="79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</row>
    <row r="109" spans="3:20" ht="15.75" x14ac:dyDescent="0.25">
      <c r="C109" s="79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</row>
    <row r="110" spans="3:20" ht="15.75" x14ac:dyDescent="0.25">
      <c r="C110" s="79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</row>
    <row r="111" spans="3:20" ht="15.75" x14ac:dyDescent="0.25">
      <c r="C111" s="79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</row>
    <row r="112" spans="3:20" ht="15.75" x14ac:dyDescent="0.25">
      <c r="C112" s="79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</row>
    <row r="113" spans="3:20" ht="15.75" x14ac:dyDescent="0.25">
      <c r="C113" s="79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</row>
    <row r="114" spans="3:20" ht="15.75" x14ac:dyDescent="0.25">
      <c r="C114" s="79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</row>
    <row r="115" spans="3:20" ht="15.75" x14ac:dyDescent="0.25">
      <c r="C115" s="79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</row>
    <row r="116" spans="3:20" ht="15.75" x14ac:dyDescent="0.25">
      <c r="C116" s="79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</row>
    <row r="117" spans="3:20" ht="15.75" x14ac:dyDescent="0.25">
      <c r="C117" s="79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</row>
    <row r="118" spans="3:20" ht="15.75" x14ac:dyDescent="0.25">
      <c r="C118" s="79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</row>
    <row r="119" spans="3:20" ht="15.75" x14ac:dyDescent="0.25">
      <c r="C119" s="79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</row>
    <row r="120" spans="3:20" ht="15.75" x14ac:dyDescent="0.25">
      <c r="C120" s="79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</row>
    <row r="121" spans="3:20" ht="15.75" x14ac:dyDescent="0.25">
      <c r="C121" s="79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</row>
    <row r="122" spans="3:20" ht="15.75" x14ac:dyDescent="0.25">
      <c r="C122" s="79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</row>
    <row r="123" spans="3:20" ht="15.75" x14ac:dyDescent="0.25">
      <c r="C123" s="79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</row>
    <row r="124" spans="3:20" ht="15.75" x14ac:dyDescent="0.25">
      <c r="C124" s="79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</row>
    <row r="125" spans="3:20" ht="15.75" x14ac:dyDescent="0.25">
      <c r="C125" s="79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</row>
    <row r="126" spans="3:20" ht="15.75" x14ac:dyDescent="0.25">
      <c r="C126" s="79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</row>
    <row r="127" spans="3:20" ht="15.75" x14ac:dyDescent="0.25">
      <c r="C127" s="79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</row>
    <row r="128" spans="3:20" ht="15.75" x14ac:dyDescent="0.25">
      <c r="C128" s="79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</row>
    <row r="129" spans="3:20" ht="15.75" x14ac:dyDescent="0.25">
      <c r="C129" s="79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</row>
    <row r="130" spans="3:20" ht="15.75" x14ac:dyDescent="0.25">
      <c r="C130" s="79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</row>
    <row r="131" spans="3:20" ht="15.75" x14ac:dyDescent="0.25">
      <c r="C131" s="79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</row>
    <row r="132" spans="3:20" ht="15.75" x14ac:dyDescent="0.25">
      <c r="C132" s="79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</row>
    <row r="133" spans="3:20" ht="15.75" x14ac:dyDescent="0.25">
      <c r="C133" s="79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</row>
    <row r="134" spans="3:20" ht="15.75" x14ac:dyDescent="0.25">
      <c r="C134" s="79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</row>
    <row r="135" spans="3:20" ht="15.75" x14ac:dyDescent="0.25">
      <c r="C135" s="79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</row>
    <row r="136" spans="3:20" ht="16.5" thickBot="1" x14ac:dyDescent="0.3">
      <c r="C136" s="2"/>
      <c r="D136" s="3"/>
      <c r="E136" s="3"/>
      <c r="F136" s="3"/>
      <c r="G136" s="8"/>
      <c r="H136" s="3"/>
      <c r="I136" s="3"/>
      <c r="J136" s="3"/>
      <c r="K136" s="8"/>
      <c r="L136" s="3"/>
      <c r="M136" s="3"/>
      <c r="N136" s="3"/>
      <c r="O136" s="8"/>
      <c r="P136" s="70"/>
      <c r="Q136" s="70"/>
      <c r="R136" s="70"/>
      <c r="S136" s="71"/>
    </row>
    <row r="137" spans="3:20" ht="15.75" x14ac:dyDescent="0.25">
      <c r="C137" s="102" t="s">
        <v>65</v>
      </c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4"/>
    </row>
    <row r="138" spans="3:20" ht="15.75" x14ac:dyDescent="0.25">
      <c r="C138" s="109" t="s">
        <v>61</v>
      </c>
      <c r="D138" s="105" t="s">
        <v>2</v>
      </c>
      <c r="E138" s="105"/>
      <c r="F138" s="105"/>
      <c r="G138" s="105"/>
      <c r="H138" s="105" t="s">
        <v>3</v>
      </c>
      <c r="I138" s="105"/>
      <c r="J138" s="105"/>
      <c r="K138" s="105"/>
      <c r="L138" s="105" t="s">
        <v>4</v>
      </c>
      <c r="M138" s="105"/>
      <c r="N138" s="105"/>
      <c r="O138" s="105"/>
      <c r="P138" s="105" t="s">
        <v>5</v>
      </c>
      <c r="Q138" s="105"/>
      <c r="R138" s="105"/>
      <c r="S138" s="105"/>
      <c r="T138" s="107" t="s">
        <v>6</v>
      </c>
    </row>
    <row r="139" spans="3:20" ht="16.5" thickBot="1" x14ac:dyDescent="0.3">
      <c r="C139" s="110"/>
      <c r="D139" s="40" t="s">
        <v>7</v>
      </c>
      <c r="E139" s="40" t="s">
        <v>8</v>
      </c>
      <c r="F139" s="40" t="s">
        <v>9</v>
      </c>
      <c r="G139" s="40" t="s">
        <v>10</v>
      </c>
      <c r="H139" s="40" t="s">
        <v>11</v>
      </c>
      <c r="I139" s="40" t="s">
        <v>12</v>
      </c>
      <c r="J139" s="40" t="s">
        <v>13</v>
      </c>
      <c r="K139" s="40" t="s">
        <v>14</v>
      </c>
      <c r="L139" s="40" t="s">
        <v>15</v>
      </c>
      <c r="M139" s="40" t="s">
        <v>16</v>
      </c>
      <c r="N139" s="40" t="s">
        <v>17</v>
      </c>
      <c r="O139" s="40" t="s">
        <v>18</v>
      </c>
      <c r="P139" s="40" t="s">
        <v>19</v>
      </c>
      <c r="Q139" s="40" t="s">
        <v>20</v>
      </c>
      <c r="R139" s="40" t="s">
        <v>21</v>
      </c>
      <c r="S139" s="40" t="s">
        <v>22</v>
      </c>
      <c r="T139" s="108"/>
    </row>
    <row r="140" spans="3:20" ht="15.75" x14ac:dyDescent="0.25">
      <c r="C140" s="4" t="s">
        <v>26</v>
      </c>
      <c r="D140" s="15">
        <v>259</v>
      </c>
      <c r="E140" s="15">
        <v>170</v>
      </c>
      <c r="F140" s="15">
        <v>184</v>
      </c>
      <c r="G140" s="30">
        <f t="shared" ref="G140:G145" si="13">+SUM(D140:F140)</f>
        <v>613</v>
      </c>
      <c r="H140" s="20">
        <v>192</v>
      </c>
      <c r="I140" s="20">
        <v>190</v>
      </c>
      <c r="J140" s="42">
        <v>178</v>
      </c>
      <c r="K140" s="30">
        <f t="shared" ref="K140:K145" si="14">SUM(H140:J140)</f>
        <v>560</v>
      </c>
      <c r="L140" s="15"/>
      <c r="M140" s="15"/>
      <c r="N140" s="15"/>
      <c r="O140" s="30">
        <f t="shared" ref="O140:O145" si="15">SUM(L140:N140)</f>
        <v>0</v>
      </c>
      <c r="P140" s="57"/>
      <c r="Q140" s="57"/>
      <c r="R140" s="57"/>
      <c r="S140" s="57">
        <f t="shared" ref="S140:S145" si="16">SUM(P140:R140)</f>
        <v>0</v>
      </c>
      <c r="T140" s="30">
        <f t="shared" ref="T140:T145" si="17">+SUM(S140,O140,K140,G140)</f>
        <v>1173</v>
      </c>
    </row>
    <row r="141" spans="3:20" ht="15.75" x14ac:dyDescent="0.25">
      <c r="C141" s="4" t="s">
        <v>50</v>
      </c>
      <c r="D141" s="15">
        <v>2</v>
      </c>
      <c r="E141" s="15">
        <v>0</v>
      </c>
      <c r="F141" s="15">
        <v>0</v>
      </c>
      <c r="G141" s="30">
        <f t="shared" si="13"/>
        <v>2</v>
      </c>
      <c r="H141" s="15">
        <v>1</v>
      </c>
      <c r="I141" s="27">
        <v>1</v>
      </c>
      <c r="J141" s="15">
        <v>2</v>
      </c>
      <c r="K141" s="30">
        <f t="shared" si="14"/>
        <v>4</v>
      </c>
      <c r="L141" s="15"/>
      <c r="M141" s="15"/>
      <c r="N141" s="15"/>
      <c r="O141" s="30">
        <f t="shared" si="15"/>
        <v>0</v>
      </c>
      <c r="P141" s="72"/>
      <c r="Q141" s="72"/>
      <c r="R141" s="72"/>
      <c r="S141" s="57">
        <f t="shared" si="16"/>
        <v>0</v>
      </c>
      <c r="T141" s="30">
        <f t="shared" si="17"/>
        <v>6</v>
      </c>
    </row>
    <row r="142" spans="3:20" ht="15.75" x14ac:dyDescent="0.25">
      <c r="C142" s="4" t="s">
        <v>51</v>
      </c>
      <c r="D142" s="15">
        <v>5810</v>
      </c>
      <c r="E142" s="15">
        <v>4145</v>
      </c>
      <c r="F142" s="15">
        <v>3925</v>
      </c>
      <c r="G142" s="30">
        <f t="shared" si="13"/>
        <v>13880</v>
      </c>
      <c r="H142" s="27">
        <v>3892</v>
      </c>
      <c r="I142" s="27">
        <v>3768</v>
      </c>
      <c r="J142" s="15">
        <v>3829</v>
      </c>
      <c r="K142" s="30">
        <f t="shared" si="14"/>
        <v>11489</v>
      </c>
      <c r="L142" s="15"/>
      <c r="M142" s="15"/>
      <c r="N142" s="15"/>
      <c r="O142" s="30">
        <f t="shared" si="15"/>
        <v>0</v>
      </c>
      <c r="P142" s="72"/>
      <c r="Q142" s="72"/>
      <c r="R142" s="72"/>
      <c r="S142" s="57">
        <f t="shared" si="16"/>
        <v>0</v>
      </c>
      <c r="T142" s="30">
        <f t="shared" si="17"/>
        <v>25369</v>
      </c>
    </row>
    <row r="143" spans="3:20" ht="15.75" x14ac:dyDescent="0.25">
      <c r="C143" s="4" t="s">
        <v>52</v>
      </c>
      <c r="D143" s="15">
        <v>579</v>
      </c>
      <c r="E143" s="15">
        <v>454</v>
      </c>
      <c r="F143" s="15">
        <v>427</v>
      </c>
      <c r="G143" s="30">
        <f t="shared" si="13"/>
        <v>1460</v>
      </c>
      <c r="H143" s="20">
        <v>387</v>
      </c>
      <c r="I143" s="20">
        <v>396</v>
      </c>
      <c r="J143" s="15">
        <v>374</v>
      </c>
      <c r="K143" s="30">
        <f t="shared" si="14"/>
        <v>1157</v>
      </c>
      <c r="L143" s="15"/>
      <c r="M143" s="15"/>
      <c r="N143" s="15"/>
      <c r="O143" s="30">
        <f t="shared" si="15"/>
        <v>0</v>
      </c>
      <c r="P143" s="60"/>
      <c r="Q143" s="60"/>
      <c r="R143" s="60"/>
      <c r="S143" s="57">
        <f t="shared" si="16"/>
        <v>0</v>
      </c>
      <c r="T143" s="30">
        <f t="shared" si="17"/>
        <v>2617</v>
      </c>
    </row>
    <row r="144" spans="3:20" ht="15.75" x14ac:dyDescent="0.25">
      <c r="C144" s="4" t="s">
        <v>53</v>
      </c>
      <c r="D144" s="15">
        <v>87</v>
      </c>
      <c r="E144" s="15">
        <v>72</v>
      </c>
      <c r="F144" s="15">
        <v>65</v>
      </c>
      <c r="G144" s="30">
        <f t="shared" si="13"/>
        <v>224</v>
      </c>
      <c r="H144" s="27">
        <v>71</v>
      </c>
      <c r="I144" s="27">
        <v>47</v>
      </c>
      <c r="J144" s="15">
        <v>50</v>
      </c>
      <c r="K144" s="30">
        <f t="shared" si="14"/>
        <v>168</v>
      </c>
      <c r="L144" s="15"/>
      <c r="M144" s="15"/>
      <c r="N144" s="15"/>
      <c r="O144" s="30">
        <f t="shared" si="15"/>
        <v>0</v>
      </c>
      <c r="P144" s="72"/>
      <c r="Q144" s="72"/>
      <c r="R144" s="72"/>
      <c r="S144" s="57">
        <f t="shared" si="16"/>
        <v>0</v>
      </c>
      <c r="T144" s="30">
        <f t="shared" si="17"/>
        <v>392</v>
      </c>
    </row>
    <row r="145" spans="3:20" ht="15.75" x14ac:dyDescent="0.25">
      <c r="C145" s="4" t="s">
        <v>54</v>
      </c>
      <c r="D145" s="15">
        <v>6</v>
      </c>
      <c r="E145" s="15">
        <v>8</v>
      </c>
      <c r="F145" s="15">
        <v>7</v>
      </c>
      <c r="G145" s="30">
        <f t="shared" si="13"/>
        <v>21</v>
      </c>
      <c r="H145" s="20">
        <v>3</v>
      </c>
      <c r="I145" s="20">
        <v>4</v>
      </c>
      <c r="J145" s="15">
        <v>3</v>
      </c>
      <c r="K145" s="30">
        <f t="shared" si="14"/>
        <v>10</v>
      </c>
      <c r="L145" s="15"/>
      <c r="M145" s="15"/>
      <c r="N145" s="15"/>
      <c r="O145" s="30">
        <f t="shared" si="15"/>
        <v>0</v>
      </c>
      <c r="P145" s="60"/>
      <c r="Q145" s="60"/>
      <c r="R145" s="60"/>
      <c r="S145" s="57">
        <f t="shared" si="16"/>
        <v>0</v>
      </c>
      <c r="T145" s="30">
        <f t="shared" si="17"/>
        <v>31</v>
      </c>
    </row>
    <row r="146" spans="3:20" ht="15.75" x14ac:dyDescent="0.25">
      <c r="C146" s="41" t="s">
        <v>59</v>
      </c>
      <c r="D146" s="30">
        <f t="shared" ref="D146:T146" si="18">SUM(D140:D145)</f>
        <v>6743</v>
      </c>
      <c r="E146" s="30">
        <f t="shared" si="18"/>
        <v>4849</v>
      </c>
      <c r="F146" s="30">
        <f>SUM(F140:F145)</f>
        <v>4608</v>
      </c>
      <c r="G146" s="30">
        <f t="shared" si="18"/>
        <v>16200</v>
      </c>
      <c r="H146" s="30">
        <f t="shared" si="18"/>
        <v>4546</v>
      </c>
      <c r="I146" s="30">
        <f t="shared" si="18"/>
        <v>4406</v>
      </c>
      <c r="J146" s="30">
        <f>SUM(J140:J145)</f>
        <v>4436</v>
      </c>
      <c r="K146" s="30">
        <f t="shared" si="18"/>
        <v>13388</v>
      </c>
      <c r="L146" s="30">
        <f t="shared" si="18"/>
        <v>0</v>
      </c>
      <c r="M146" s="30">
        <f t="shared" si="18"/>
        <v>0</v>
      </c>
      <c r="N146" s="30">
        <f t="shared" si="18"/>
        <v>0</v>
      </c>
      <c r="O146" s="30">
        <f t="shared" si="18"/>
        <v>0</v>
      </c>
      <c r="P146" s="30">
        <f t="shared" si="18"/>
        <v>0</v>
      </c>
      <c r="Q146" s="30">
        <f t="shared" si="18"/>
        <v>0</v>
      </c>
      <c r="R146" s="30">
        <f t="shared" si="18"/>
        <v>0</v>
      </c>
      <c r="S146" s="30">
        <f t="shared" si="18"/>
        <v>0</v>
      </c>
      <c r="T146" s="30">
        <f t="shared" si="18"/>
        <v>29588</v>
      </c>
    </row>
    <row r="147" spans="3:20" ht="15.75" x14ac:dyDescent="0.25">
      <c r="C147" s="79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</row>
    <row r="148" spans="3:20" ht="15.75" x14ac:dyDescent="0.25">
      <c r="C148" s="79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</row>
    <row r="149" spans="3:20" ht="15.75" x14ac:dyDescent="0.25">
      <c r="C149" s="79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</row>
    <row r="150" spans="3:20" ht="15.75" x14ac:dyDescent="0.25">
      <c r="C150" s="79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</row>
    <row r="151" spans="3:20" ht="15.75" x14ac:dyDescent="0.25">
      <c r="C151" s="79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</row>
    <row r="152" spans="3:20" ht="15.75" x14ac:dyDescent="0.25">
      <c r="C152" s="79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</row>
    <row r="153" spans="3:20" ht="15.75" x14ac:dyDescent="0.25">
      <c r="C153" s="79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</row>
    <row r="154" spans="3:20" ht="15.75" x14ac:dyDescent="0.25">
      <c r="C154" s="79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</row>
    <row r="155" spans="3:20" ht="15.75" x14ac:dyDescent="0.25">
      <c r="C155" s="79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</row>
    <row r="156" spans="3:20" ht="15.75" x14ac:dyDescent="0.25">
      <c r="C156" s="79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</row>
    <row r="157" spans="3:20" ht="15.75" x14ac:dyDescent="0.25">
      <c r="C157" s="79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</row>
    <row r="158" spans="3:20" ht="15.75" x14ac:dyDescent="0.25">
      <c r="C158" s="79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</row>
    <row r="159" spans="3:20" ht="15.75" x14ac:dyDescent="0.25">
      <c r="C159" s="79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</row>
    <row r="160" spans="3:20" ht="15.75" x14ac:dyDescent="0.25">
      <c r="C160" s="79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</row>
    <row r="161" spans="3:20" ht="15.75" x14ac:dyDescent="0.25">
      <c r="C161" s="79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</row>
    <row r="162" spans="3:20" ht="15.75" x14ac:dyDescent="0.25">
      <c r="C162" s="79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</row>
    <row r="163" spans="3:20" ht="15.75" x14ac:dyDescent="0.25">
      <c r="C163" s="79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</row>
    <row r="164" spans="3:20" ht="15.75" x14ac:dyDescent="0.25">
      <c r="C164" s="79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</row>
    <row r="165" spans="3:20" ht="15.75" x14ac:dyDescent="0.25">
      <c r="C165" s="79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</row>
    <row r="166" spans="3:20" ht="15.75" x14ac:dyDescent="0.25">
      <c r="C166" s="79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</row>
    <row r="167" spans="3:20" ht="15.75" x14ac:dyDescent="0.25">
      <c r="C167" s="79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</row>
    <row r="168" spans="3:20" ht="15.75" x14ac:dyDescent="0.25">
      <c r="C168" s="79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</row>
    <row r="169" spans="3:20" ht="15.75" x14ac:dyDescent="0.25">
      <c r="C169" s="79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</row>
    <row r="170" spans="3:20" ht="15.75" x14ac:dyDescent="0.25">
      <c r="C170" s="79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</row>
    <row r="171" spans="3:20" ht="15.75" x14ac:dyDescent="0.25">
      <c r="C171" s="79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</row>
    <row r="172" spans="3:20" ht="15.75" x14ac:dyDescent="0.25">
      <c r="C172" s="79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</row>
    <row r="173" spans="3:20" ht="15.75" x14ac:dyDescent="0.25">
      <c r="C173" s="79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</row>
    <row r="174" spans="3:20" ht="15.75" x14ac:dyDescent="0.25">
      <c r="C174" s="79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</row>
    <row r="175" spans="3:20" ht="15.75" x14ac:dyDescent="0.25">
      <c r="C175" s="79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</row>
    <row r="176" spans="3:20" ht="15.75" x14ac:dyDescent="0.25">
      <c r="C176" s="79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</row>
    <row r="177" spans="3:20" ht="15.75" x14ac:dyDescent="0.25">
      <c r="C177" s="79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</row>
    <row r="178" spans="3:20" ht="15.75" x14ac:dyDescent="0.25">
      <c r="C178" s="79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</row>
    <row r="179" spans="3:20" ht="16.5" thickBot="1" x14ac:dyDescent="0.3">
      <c r="C179" s="79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</row>
    <row r="180" spans="3:20" ht="15.75" x14ac:dyDescent="0.25">
      <c r="C180" s="102" t="s">
        <v>66</v>
      </c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4"/>
    </row>
    <row r="181" spans="3:20" ht="15.75" x14ac:dyDescent="0.25">
      <c r="C181" s="109" t="s">
        <v>61</v>
      </c>
      <c r="D181" s="105" t="s">
        <v>2</v>
      </c>
      <c r="E181" s="105"/>
      <c r="F181" s="105"/>
      <c r="G181" s="105"/>
      <c r="H181" s="105" t="s">
        <v>3</v>
      </c>
      <c r="I181" s="105"/>
      <c r="J181" s="105"/>
      <c r="K181" s="105"/>
      <c r="L181" s="105" t="s">
        <v>4</v>
      </c>
      <c r="M181" s="105"/>
      <c r="N181" s="105"/>
      <c r="O181" s="105"/>
      <c r="P181" s="105" t="s">
        <v>5</v>
      </c>
      <c r="Q181" s="105"/>
      <c r="R181" s="105"/>
      <c r="S181" s="105"/>
      <c r="T181" s="107" t="s">
        <v>6</v>
      </c>
    </row>
    <row r="182" spans="3:20" ht="16.5" thickBot="1" x14ac:dyDescent="0.3">
      <c r="C182" s="110"/>
      <c r="D182" s="40" t="s">
        <v>7</v>
      </c>
      <c r="E182" s="40" t="s">
        <v>8</v>
      </c>
      <c r="F182" s="40" t="s">
        <v>9</v>
      </c>
      <c r="G182" s="40" t="s">
        <v>10</v>
      </c>
      <c r="H182" s="40" t="s">
        <v>11</v>
      </c>
      <c r="I182" s="40" t="s">
        <v>12</v>
      </c>
      <c r="J182" s="40" t="s">
        <v>13</v>
      </c>
      <c r="K182" s="40" t="s">
        <v>14</v>
      </c>
      <c r="L182" s="40" t="s">
        <v>15</v>
      </c>
      <c r="M182" s="40" t="s">
        <v>16</v>
      </c>
      <c r="N182" s="40" t="s">
        <v>17</v>
      </c>
      <c r="O182" s="40" t="s">
        <v>18</v>
      </c>
      <c r="P182" s="40" t="s">
        <v>19</v>
      </c>
      <c r="Q182" s="40" t="s">
        <v>20</v>
      </c>
      <c r="R182" s="40" t="s">
        <v>21</v>
      </c>
      <c r="S182" s="40" t="s">
        <v>22</v>
      </c>
      <c r="T182" s="108"/>
    </row>
    <row r="183" spans="3:20" ht="15.75" x14ac:dyDescent="0.25">
      <c r="C183" s="4" t="s">
        <v>26</v>
      </c>
      <c r="D183" s="15">
        <v>243</v>
      </c>
      <c r="E183" s="15">
        <v>176</v>
      </c>
      <c r="F183" s="15">
        <v>188</v>
      </c>
      <c r="G183" s="30">
        <f t="shared" ref="G183:G188" si="19">+SUM(D183:F183)</f>
        <v>607</v>
      </c>
      <c r="H183" s="20">
        <v>207</v>
      </c>
      <c r="I183" s="20">
        <v>209</v>
      </c>
      <c r="J183" s="33">
        <v>195</v>
      </c>
      <c r="K183" s="30">
        <f t="shared" ref="K183:K188" si="20">SUM(H183:J183)</f>
        <v>611</v>
      </c>
      <c r="L183" s="15"/>
      <c r="M183" s="15"/>
      <c r="N183" s="15"/>
      <c r="O183" s="30">
        <f t="shared" ref="O183:O188" si="21">SUM(L183:N183)</f>
        <v>0</v>
      </c>
      <c r="P183" s="57"/>
      <c r="Q183" s="57"/>
      <c r="R183" s="57"/>
      <c r="S183" s="57">
        <f t="shared" ref="S183:S188" si="22">SUM(P183:R183)</f>
        <v>0</v>
      </c>
      <c r="T183" s="30">
        <f t="shared" ref="T183:T188" si="23">SUM(G183,O183,K183, S183)</f>
        <v>1218</v>
      </c>
    </row>
    <row r="184" spans="3:20" ht="15.75" x14ac:dyDescent="0.25">
      <c r="C184" s="4" t="s">
        <v>50</v>
      </c>
      <c r="D184" s="15">
        <v>2</v>
      </c>
      <c r="E184" s="15">
        <v>0</v>
      </c>
      <c r="F184" s="15">
        <v>1</v>
      </c>
      <c r="G184" s="30">
        <f t="shared" si="19"/>
        <v>3</v>
      </c>
      <c r="H184" s="27">
        <v>5</v>
      </c>
      <c r="I184" s="27">
        <v>2</v>
      </c>
      <c r="J184" s="34">
        <v>1</v>
      </c>
      <c r="K184" s="30">
        <f t="shared" si="20"/>
        <v>8</v>
      </c>
      <c r="L184" s="15"/>
      <c r="M184" s="15"/>
      <c r="N184" s="15"/>
      <c r="O184" s="30">
        <f t="shared" si="21"/>
        <v>0</v>
      </c>
      <c r="P184" s="72"/>
      <c r="Q184" s="72"/>
      <c r="R184" s="72"/>
      <c r="S184" s="57">
        <f t="shared" si="22"/>
        <v>0</v>
      </c>
      <c r="T184" s="30">
        <f t="shared" si="23"/>
        <v>11</v>
      </c>
    </row>
    <row r="185" spans="3:20" ht="15.75" x14ac:dyDescent="0.25">
      <c r="C185" s="4" t="s">
        <v>51</v>
      </c>
      <c r="D185" s="15">
        <v>3068</v>
      </c>
      <c r="E185" s="15">
        <v>2172</v>
      </c>
      <c r="F185" s="15">
        <v>1928</v>
      </c>
      <c r="G185" s="30">
        <f t="shared" si="19"/>
        <v>7168</v>
      </c>
      <c r="H185" s="27">
        <v>2016</v>
      </c>
      <c r="I185" s="27">
        <v>1817</v>
      </c>
      <c r="J185" s="35">
        <v>1876</v>
      </c>
      <c r="K185" s="30">
        <f t="shared" si="20"/>
        <v>5709</v>
      </c>
      <c r="L185" s="15"/>
      <c r="M185" s="15"/>
      <c r="N185" s="15"/>
      <c r="O185" s="30">
        <f t="shared" si="21"/>
        <v>0</v>
      </c>
      <c r="P185" s="72"/>
      <c r="Q185" s="72"/>
      <c r="R185" s="72"/>
      <c r="S185" s="57">
        <f t="shared" si="22"/>
        <v>0</v>
      </c>
      <c r="T185" s="30">
        <f t="shared" si="23"/>
        <v>12877</v>
      </c>
    </row>
    <row r="186" spans="3:20" ht="15.75" x14ac:dyDescent="0.25">
      <c r="C186" s="4" t="s">
        <v>52</v>
      </c>
      <c r="D186" s="15">
        <v>434</v>
      </c>
      <c r="E186" s="15">
        <v>330</v>
      </c>
      <c r="F186" s="15">
        <v>308</v>
      </c>
      <c r="G186" s="30">
        <f t="shared" si="19"/>
        <v>1072</v>
      </c>
      <c r="H186" s="20">
        <v>315</v>
      </c>
      <c r="I186" s="20">
        <v>317</v>
      </c>
      <c r="J186" s="36">
        <v>285</v>
      </c>
      <c r="K186" s="30">
        <f t="shared" si="20"/>
        <v>917</v>
      </c>
      <c r="L186" s="15"/>
      <c r="M186" s="15"/>
      <c r="N186" s="15"/>
      <c r="O186" s="30">
        <f t="shared" si="21"/>
        <v>0</v>
      </c>
      <c r="P186" s="60"/>
      <c r="Q186" s="60"/>
      <c r="R186" s="60"/>
      <c r="S186" s="57">
        <f t="shared" si="22"/>
        <v>0</v>
      </c>
      <c r="T186" s="30">
        <f t="shared" si="23"/>
        <v>1989</v>
      </c>
    </row>
    <row r="187" spans="3:20" ht="15.75" x14ac:dyDescent="0.25">
      <c r="C187" s="4" t="s">
        <v>53</v>
      </c>
      <c r="D187" s="15">
        <v>56</v>
      </c>
      <c r="E187" s="15">
        <v>46</v>
      </c>
      <c r="F187" s="15">
        <v>26</v>
      </c>
      <c r="G187" s="30">
        <f t="shared" si="19"/>
        <v>128</v>
      </c>
      <c r="H187" s="27">
        <v>38</v>
      </c>
      <c r="I187" s="27">
        <v>43</v>
      </c>
      <c r="J187" s="28">
        <v>29</v>
      </c>
      <c r="K187" s="30">
        <f t="shared" si="20"/>
        <v>110</v>
      </c>
      <c r="L187" s="15"/>
      <c r="M187" s="15"/>
      <c r="N187" s="15"/>
      <c r="O187" s="30">
        <f t="shared" si="21"/>
        <v>0</v>
      </c>
      <c r="P187" s="72"/>
      <c r="Q187" s="72"/>
      <c r="R187" s="72"/>
      <c r="S187" s="57">
        <f t="shared" si="22"/>
        <v>0</v>
      </c>
      <c r="T187" s="30">
        <f t="shared" si="23"/>
        <v>238</v>
      </c>
    </row>
    <row r="188" spans="3:20" ht="15.75" x14ac:dyDescent="0.25">
      <c r="C188" s="4" t="s">
        <v>54</v>
      </c>
      <c r="D188" s="15">
        <v>5</v>
      </c>
      <c r="E188" s="15">
        <v>4</v>
      </c>
      <c r="F188" s="15">
        <v>1</v>
      </c>
      <c r="G188" s="30">
        <f t="shared" si="19"/>
        <v>10</v>
      </c>
      <c r="H188" s="20">
        <v>6</v>
      </c>
      <c r="I188" s="20">
        <v>6</v>
      </c>
      <c r="J188" s="29">
        <v>5</v>
      </c>
      <c r="K188" s="30">
        <f t="shared" si="20"/>
        <v>17</v>
      </c>
      <c r="L188" s="15"/>
      <c r="M188" s="15"/>
      <c r="N188" s="15"/>
      <c r="O188" s="30">
        <f t="shared" si="21"/>
        <v>0</v>
      </c>
      <c r="P188" s="60"/>
      <c r="Q188" s="60"/>
      <c r="R188" s="60"/>
      <c r="S188" s="57">
        <f t="shared" si="22"/>
        <v>0</v>
      </c>
      <c r="T188" s="30">
        <f t="shared" si="23"/>
        <v>27</v>
      </c>
    </row>
    <row r="189" spans="3:20" ht="15.75" x14ac:dyDescent="0.25">
      <c r="C189" s="41" t="s">
        <v>59</v>
      </c>
      <c r="D189" s="30">
        <f t="shared" ref="D189:T189" si="24">SUM(D183:D188)</f>
        <v>3808</v>
      </c>
      <c r="E189" s="30">
        <f>SUM(E183:E188)</f>
        <v>2728</v>
      </c>
      <c r="F189" s="30">
        <f t="shared" si="24"/>
        <v>2452</v>
      </c>
      <c r="G189" s="30">
        <f t="shared" si="24"/>
        <v>8988</v>
      </c>
      <c r="H189" s="30">
        <f t="shared" si="24"/>
        <v>2587</v>
      </c>
      <c r="I189" s="30">
        <f t="shared" si="24"/>
        <v>2394</v>
      </c>
      <c r="J189" s="30">
        <f t="shared" si="24"/>
        <v>2391</v>
      </c>
      <c r="K189" s="30">
        <f t="shared" si="24"/>
        <v>7372</v>
      </c>
      <c r="L189" s="30">
        <f t="shared" si="24"/>
        <v>0</v>
      </c>
      <c r="M189" s="30">
        <f t="shared" si="24"/>
        <v>0</v>
      </c>
      <c r="N189" s="30">
        <f t="shared" si="24"/>
        <v>0</v>
      </c>
      <c r="O189" s="30">
        <f t="shared" si="24"/>
        <v>0</v>
      </c>
      <c r="P189" s="30">
        <f t="shared" si="24"/>
        <v>0</v>
      </c>
      <c r="Q189" s="30">
        <f t="shared" si="24"/>
        <v>0</v>
      </c>
      <c r="R189" s="30">
        <f t="shared" si="24"/>
        <v>0</v>
      </c>
      <c r="S189" s="30">
        <f t="shared" si="24"/>
        <v>0</v>
      </c>
      <c r="T189" s="30">
        <f t="shared" si="24"/>
        <v>16360</v>
      </c>
    </row>
    <row r="190" spans="3:20" ht="15.75" x14ac:dyDescent="0.25">
      <c r="C190" s="79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</row>
    <row r="191" spans="3:20" ht="15.75" x14ac:dyDescent="0.25">
      <c r="C191" s="79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</row>
    <row r="192" spans="3:20" ht="15.75" x14ac:dyDescent="0.25">
      <c r="C192" s="79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</row>
    <row r="193" spans="3:20" ht="15.75" x14ac:dyDescent="0.25">
      <c r="C193" s="79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</row>
    <row r="194" spans="3:20" ht="15.75" x14ac:dyDescent="0.25">
      <c r="C194" s="79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</row>
    <row r="195" spans="3:20" ht="15.75" x14ac:dyDescent="0.25">
      <c r="C195" s="79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</row>
    <row r="196" spans="3:20" ht="15.75" x14ac:dyDescent="0.25">
      <c r="C196" s="79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</row>
    <row r="197" spans="3:20" ht="15.75" x14ac:dyDescent="0.25">
      <c r="C197" s="79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</row>
    <row r="198" spans="3:20" ht="15.75" x14ac:dyDescent="0.25">
      <c r="C198" s="79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</row>
    <row r="199" spans="3:20" ht="15.75" x14ac:dyDescent="0.25">
      <c r="C199" s="79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</row>
    <row r="200" spans="3:20" ht="15.75" x14ac:dyDescent="0.25">
      <c r="C200" s="79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</row>
    <row r="201" spans="3:20" ht="15.75" x14ac:dyDescent="0.25">
      <c r="C201" s="79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</row>
    <row r="202" spans="3:20" ht="15.75" x14ac:dyDescent="0.25">
      <c r="C202" s="79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</row>
    <row r="203" spans="3:20" ht="15.75" x14ac:dyDescent="0.25">
      <c r="C203" s="79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</row>
    <row r="204" spans="3:20" ht="15.75" x14ac:dyDescent="0.25">
      <c r="C204" s="79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</row>
    <row r="205" spans="3:20" ht="15.75" x14ac:dyDescent="0.25">
      <c r="C205" s="79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</row>
    <row r="206" spans="3:20" ht="15.75" x14ac:dyDescent="0.25">
      <c r="C206" s="79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</row>
    <row r="207" spans="3:20" ht="15.75" x14ac:dyDescent="0.25">
      <c r="C207" s="79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</row>
    <row r="208" spans="3:20" ht="15.75" x14ac:dyDescent="0.25">
      <c r="C208" s="79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</row>
    <row r="209" spans="3:20" ht="15.75" x14ac:dyDescent="0.25">
      <c r="C209" s="79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</row>
    <row r="210" spans="3:20" ht="15.75" x14ac:dyDescent="0.25">
      <c r="C210" s="79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</row>
    <row r="211" spans="3:20" ht="15.75" x14ac:dyDescent="0.25">
      <c r="C211" s="79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</row>
    <row r="212" spans="3:20" ht="15.75" x14ac:dyDescent="0.25">
      <c r="C212" s="79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</row>
    <row r="213" spans="3:20" ht="15.75" x14ac:dyDescent="0.25">
      <c r="C213" s="79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</row>
    <row r="214" spans="3:20" ht="15.75" x14ac:dyDescent="0.25">
      <c r="C214" s="79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3:20" ht="15.75" x14ac:dyDescent="0.25">
      <c r="C215" s="79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</row>
    <row r="216" spans="3:20" ht="15.75" x14ac:dyDescent="0.25">
      <c r="C216" s="79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</row>
    <row r="217" spans="3:20" ht="15.75" x14ac:dyDescent="0.25">
      <c r="C217" s="79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</row>
    <row r="218" spans="3:20" ht="15.75" x14ac:dyDescent="0.25">
      <c r="C218" s="79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</row>
    <row r="219" spans="3:20" ht="15.75" x14ac:dyDescent="0.25">
      <c r="C219" s="79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</row>
    <row r="220" spans="3:20" ht="16.5" thickBot="1" x14ac:dyDescent="0.3">
      <c r="C220" s="2"/>
      <c r="D220" s="3"/>
      <c r="E220" s="3"/>
      <c r="F220" s="3"/>
      <c r="G220" s="8"/>
      <c r="H220" s="3"/>
      <c r="I220" s="3"/>
      <c r="J220" s="3"/>
      <c r="K220" s="8"/>
      <c r="L220" s="3"/>
      <c r="M220" s="3"/>
      <c r="N220" s="3"/>
      <c r="O220" s="8"/>
      <c r="P220" s="70"/>
      <c r="Q220" s="70"/>
      <c r="R220" s="70"/>
      <c r="S220" s="71"/>
    </row>
    <row r="221" spans="3:20" ht="15.75" x14ac:dyDescent="0.25">
      <c r="C221" s="102" t="s">
        <v>67</v>
      </c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4"/>
    </row>
    <row r="222" spans="3:20" ht="15.75" x14ac:dyDescent="0.25">
      <c r="C222" s="109" t="s">
        <v>61</v>
      </c>
      <c r="D222" s="105" t="s">
        <v>2</v>
      </c>
      <c r="E222" s="105"/>
      <c r="F222" s="105"/>
      <c r="G222" s="105"/>
      <c r="H222" s="105" t="s">
        <v>3</v>
      </c>
      <c r="I222" s="105"/>
      <c r="J222" s="105"/>
      <c r="K222" s="105"/>
      <c r="L222" s="105" t="s">
        <v>4</v>
      </c>
      <c r="M222" s="105"/>
      <c r="N222" s="105"/>
      <c r="O222" s="105"/>
      <c r="P222" s="105" t="s">
        <v>5</v>
      </c>
      <c r="Q222" s="105"/>
      <c r="R222" s="105"/>
      <c r="S222" s="105"/>
      <c r="T222" s="107" t="s">
        <v>6</v>
      </c>
    </row>
    <row r="223" spans="3:20" ht="16.5" thickBot="1" x14ac:dyDescent="0.3">
      <c r="C223" s="110"/>
      <c r="D223" s="40" t="s">
        <v>7</v>
      </c>
      <c r="E223" s="40" t="s">
        <v>8</v>
      </c>
      <c r="F223" s="40" t="s">
        <v>9</v>
      </c>
      <c r="G223" s="40" t="s">
        <v>10</v>
      </c>
      <c r="H223" s="40" t="s">
        <v>11</v>
      </c>
      <c r="I223" s="40" t="s">
        <v>12</v>
      </c>
      <c r="J223" s="40" t="s">
        <v>13</v>
      </c>
      <c r="K223" s="40" t="s">
        <v>14</v>
      </c>
      <c r="L223" s="40" t="s">
        <v>15</v>
      </c>
      <c r="M223" s="40" t="s">
        <v>16</v>
      </c>
      <c r="N223" s="40" t="s">
        <v>17</v>
      </c>
      <c r="O223" s="40" t="s">
        <v>18</v>
      </c>
      <c r="P223" s="40" t="s">
        <v>19</v>
      </c>
      <c r="Q223" s="40" t="s">
        <v>20</v>
      </c>
      <c r="R223" s="40" t="s">
        <v>21</v>
      </c>
      <c r="S223" s="40" t="s">
        <v>22</v>
      </c>
      <c r="T223" s="108"/>
    </row>
    <row r="224" spans="3:20" ht="15.75" x14ac:dyDescent="0.25">
      <c r="C224" s="4" t="s">
        <v>26</v>
      </c>
      <c r="D224" s="15">
        <v>190</v>
      </c>
      <c r="E224" s="15">
        <v>132</v>
      </c>
      <c r="F224" s="15">
        <v>138</v>
      </c>
      <c r="G224" s="30">
        <f t="shared" ref="G224:G229" si="25">+SUM(D224:F224)</f>
        <v>460</v>
      </c>
      <c r="H224" s="20">
        <v>154</v>
      </c>
      <c r="I224" s="20">
        <v>152</v>
      </c>
      <c r="J224" s="29">
        <v>146</v>
      </c>
      <c r="K224" s="30">
        <f t="shared" ref="K224:K229" si="26">SUM(H224:J224)</f>
        <v>452</v>
      </c>
      <c r="L224" s="15"/>
      <c r="M224" s="15"/>
      <c r="N224" s="15"/>
      <c r="O224" s="30">
        <f t="shared" ref="O224:O229" si="27">SUM(L224:N224)</f>
        <v>0</v>
      </c>
      <c r="P224" s="73"/>
      <c r="Q224" s="73"/>
      <c r="R224" s="73"/>
      <c r="S224" s="73">
        <f t="shared" ref="S224:S229" si="28">SUM(P224:R224)</f>
        <v>0</v>
      </c>
      <c r="T224" s="30">
        <f t="shared" ref="T224:T229" si="29">SUM(G224,O224,K224, S224)</f>
        <v>912</v>
      </c>
    </row>
    <row r="225" spans="3:20" ht="15.75" x14ac:dyDescent="0.25">
      <c r="C225" s="4" t="s">
        <v>50</v>
      </c>
      <c r="D225" s="15">
        <v>0</v>
      </c>
      <c r="E225" s="15">
        <v>0</v>
      </c>
      <c r="F225" s="15">
        <v>0</v>
      </c>
      <c r="G225" s="30">
        <f t="shared" si="25"/>
        <v>0</v>
      </c>
      <c r="H225" s="15">
        <v>0</v>
      </c>
      <c r="I225" s="15">
        <v>0</v>
      </c>
      <c r="J225" s="15">
        <v>0</v>
      </c>
      <c r="K225" s="30">
        <f t="shared" si="26"/>
        <v>0</v>
      </c>
      <c r="L225" s="15"/>
      <c r="M225" s="15"/>
      <c r="N225" s="15"/>
      <c r="O225" s="30">
        <f t="shared" si="27"/>
        <v>0</v>
      </c>
      <c r="P225" s="58"/>
      <c r="Q225" s="58"/>
      <c r="R225" s="58"/>
      <c r="S225" s="57">
        <f t="shared" si="28"/>
        <v>0</v>
      </c>
      <c r="T225" s="30">
        <f t="shared" si="29"/>
        <v>0</v>
      </c>
    </row>
    <row r="226" spans="3:20" ht="15.75" x14ac:dyDescent="0.25">
      <c r="C226" s="4" t="s">
        <v>51</v>
      </c>
      <c r="D226" s="15">
        <v>1510</v>
      </c>
      <c r="E226" s="15">
        <v>1115</v>
      </c>
      <c r="F226" s="15">
        <v>1080</v>
      </c>
      <c r="G226" s="30">
        <f t="shared" si="25"/>
        <v>3705</v>
      </c>
      <c r="H226" s="27">
        <v>1018</v>
      </c>
      <c r="I226" s="27">
        <v>1001</v>
      </c>
      <c r="J226" s="28">
        <v>1088</v>
      </c>
      <c r="K226" s="30">
        <f t="shared" si="26"/>
        <v>3107</v>
      </c>
      <c r="L226" s="15"/>
      <c r="M226" s="15"/>
      <c r="N226" s="15"/>
      <c r="O226" s="30">
        <f t="shared" si="27"/>
        <v>0</v>
      </c>
      <c r="P226" s="58"/>
      <c r="Q226" s="58"/>
      <c r="R226" s="58"/>
      <c r="S226" s="57">
        <f t="shared" si="28"/>
        <v>0</v>
      </c>
      <c r="T226" s="30">
        <f t="shared" si="29"/>
        <v>6812</v>
      </c>
    </row>
    <row r="227" spans="3:20" ht="15.75" x14ac:dyDescent="0.25">
      <c r="C227" s="4" t="s">
        <v>52</v>
      </c>
      <c r="D227" s="15">
        <v>247</v>
      </c>
      <c r="E227" s="15">
        <v>170</v>
      </c>
      <c r="F227" s="15">
        <v>153</v>
      </c>
      <c r="G227" s="30">
        <f t="shared" si="25"/>
        <v>570</v>
      </c>
      <c r="H227" s="20">
        <v>155</v>
      </c>
      <c r="I227" s="20">
        <v>165</v>
      </c>
      <c r="J227" s="29">
        <v>179</v>
      </c>
      <c r="K227" s="30">
        <f t="shared" si="26"/>
        <v>499</v>
      </c>
      <c r="L227" s="15"/>
      <c r="M227" s="15"/>
      <c r="N227" s="15"/>
      <c r="O227" s="30">
        <f t="shared" si="27"/>
        <v>0</v>
      </c>
      <c r="P227" s="57"/>
      <c r="Q227" s="57"/>
      <c r="R227" s="57"/>
      <c r="S227" s="57">
        <f t="shared" si="28"/>
        <v>0</v>
      </c>
      <c r="T227" s="30">
        <f t="shared" si="29"/>
        <v>1069</v>
      </c>
    </row>
    <row r="228" spans="3:20" ht="15.75" x14ac:dyDescent="0.25">
      <c r="C228" s="4" t="s">
        <v>53</v>
      </c>
      <c r="D228" s="15">
        <v>50</v>
      </c>
      <c r="E228" s="15">
        <v>41</v>
      </c>
      <c r="F228" s="15">
        <v>25</v>
      </c>
      <c r="G228" s="30">
        <f t="shared" si="25"/>
        <v>116</v>
      </c>
      <c r="H228" s="27">
        <v>58</v>
      </c>
      <c r="I228" s="27">
        <v>25</v>
      </c>
      <c r="J228" s="28">
        <v>21</v>
      </c>
      <c r="K228" s="30">
        <f t="shared" si="26"/>
        <v>104</v>
      </c>
      <c r="L228" s="15"/>
      <c r="M228" s="15"/>
      <c r="N228" s="15"/>
      <c r="O228" s="30">
        <f t="shared" si="27"/>
        <v>0</v>
      </c>
      <c r="P228" s="58"/>
      <c r="Q228" s="58"/>
      <c r="R228" s="58"/>
      <c r="S228" s="57">
        <f t="shared" si="28"/>
        <v>0</v>
      </c>
      <c r="T228" s="30">
        <f t="shared" si="29"/>
        <v>220</v>
      </c>
    </row>
    <row r="229" spans="3:20" ht="15.75" x14ac:dyDescent="0.25">
      <c r="C229" s="4" t="s">
        <v>54</v>
      </c>
      <c r="D229" s="15">
        <v>2</v>
      </c>
      <c r="E229" s="15">
        <v>2</v>
      </c>
      <c r="F229" s="15">
        <v>2</v>
      </c>
      <c r="G229" s="30">
        <f t="shared" si="25"/>
        <v>6</v>
      </c>
      <c r="H229" s="20">
        <v>1</v>
      </c>
      <c r="I229" s="20">
        <v>2</v>
      </c>
      <c r="J229" s="29">
        <v>0</v>
      </c>
      <c r="K229" s="30">
        <f t="shared" si="26"/>
        <v>3</v>
      </c>
      <c r="L229" s="15"/>
      <c r="M229" s="15"/>
      <c r="N229" s="15"/>
      <c r="O229" s="30">
        <f t="shared" si="27"/>
        <v>0</v>
      </c>
      <c r="P229" s="57"/>
      <c r="Q229" s="57"/>
      <c r="R229" s="57"/>
      <c r="S229" s="57">
        <f t="shared" si="28"/>
        <v>0</v>
      </c>
      <c r="T229" s="30">
        <f t="shared" si="29"/>
        <v>9</v>
      </c>
    </row>
    <row r="230" spans="3:20" ht="15.75" x14ac:dyDescent="0.25">
      <c r="C230" s="41" t="s">
        <v>59</v>
      </c>
      <c r="D230" s="30">
        <f t="shared" ref="D230:T230" si="30">SUM(D224:D229)</f>
        <v>1999</v>
      </c>
      <c r="E230" s="30">
        <f t="shared" si="30"/>
        <v>1460</v>
      </c>
      <c r="F230" s="30">
        <f t="shared" si="30"/>
        <v>1398</v>
      </c>
      <c r="G230" s="30">
        <f t="shared" si="30"/>
        <v>4857</v>
      </c>
      <c r="H230" s="30">
        <f>SUM(H224:H229)</f>
        <v>1386</v>
      </c>
      <c r="I230" s="30">
        <f t="shared" si="30"/>
        <v>1345</v>
      </c>
      <c r="J230" s="30">
        <f t="shared" si="30"/>
        <v>1434</v>
      </c>
      <c r="K230" s="30">
        <f t="shared" si="30"/>
        <v>4165</v>
      </c>
      <c r="L230" s="30">
        <f t="shared" si="30"/>
        <v>0</v>
      </c>
      <c r="M230" s="30">
        <f t="shared" si="30"/>
        <v>0</v>
      </c>
      <c r="N230" s="30">
        <f t="shared" si="30"/>
        <v>0</v>
      </c>
      <c r="O230" s="30">
        <f t="shared" si="30"/>
        <v>0</v>
      </c>
      <c r="P230" s="30">
        <f t="shared" si="30"/>
        <v>0</v>
      </c>
      <c r="Q230" s="30">
        <f t="shared" si="30"/>
        <v>0</v>
      </c>
      <c r="R230" s="30">
        <f t="shared" si="30"/>
        <v>0</v>
      </c>
      <c r="S230" s="30">
        <f t="shared" si="30"/>
        <v>0</v>
      </c>
      <c r="T230" s="30">
        <f t="shared" si="30"/>
        <v>9022</v>
      </c>
    </row>
    <row r="231" spans="3:20" ht="15.75" x14ac:dyDescent="0.25">
      <c r="C231" s="79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</row>
    <row r="232" spans="3:20" ht="15.75" x14ac:dyDescent="0.25">
      <c r="C232" s="79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</row>
    <row r="233" spans="3:20" ht="15.75" x14ac:dyDescent="0.25">
      <c r="C233" s="79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</row>
    <row r="234" spans="3:20" ht="15.75" x14ac:dyDescent="0.25">
      <c r="C234" s="79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</row>
    <row r="235" spans="3:20" ht="15.75" x14ac:dyDescent="0.25">
      <c r="C235" s="79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</row>
    <row r="236" spans="3:20" ht="15.75" x14ac:dyDescent="0.25">
      <c r="C236" s="79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</row>
    <row r="237" spans="3:20" ht="15.75" x14ac:dyDescent="0.25">
      <c r="C237" s="79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</row>
    <row r="238" spans="3:20" ht="15.75" x14ac:dyDescent="0.25">
      <c r="C238" s="79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</row>
    <row r="239" spans="3:20" ht="15.75" x14ac:dyDescent="0.25">
      <c r="C239" s="79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</row>
    <row r="240" spans="3:20" ht="15.75" x14ac:dyDescent="0.25">
      <c r="C240" s="79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</row>
    <row r="241" spans="3:20" ht="15.75" x14ac:dyDescent="0.25">
      <c r="C241" s="79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</row>
    <row r="242" spans="3:20" ht="15.75" x14ac:dyDescent="0.25">
      <c r="C242" s="79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</row>
    <row r="243" spans="3:20" ht="15.75" x14ac:dyDescent="0.25">
      <c r="C243" s="79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</row>
    <row r="244" spans="3:20" ht="15.75" x14ac:dyDescent="0.25">
      <c r="C244" s="79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</row>
    <row r="245" spans="3:20" ht="15.75" x14ac:dyDescent="0.25">
      <c r="C245" s="79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</row>
    <row r="246" spans="3:20" ht="15.75" x14ac:dyDescent="0.25">
      <c r="C246" s="79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</row>
    <row r="247" spans="3:20" ht="15.75" x14ac:dyDescent="0.25">
      <c r="C247" s="79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</row>
    <row r="248" spans="3:20" ht="15.75" x14ac:dyDescent="0.25">
      <c r="C248" s="79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</row>
    <row r="249" spans="3:20" ht="15.75" x14ac:dyDescent="0.25">
      <c r="C249" s="79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</row>
    <row r="250" spans="3:20" ht="15.75" x14ac:dyDescent="0.25">
      <c r="C250" s="79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</row>
    <row r="251" spans="3:20" ht="15.75" x14ac:dyDescent="0.25">
      <c r="C251" s="79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</row>
    <row r="252" spans="3:20" ht="15.75" x14ac:dyDescent="0.25">
      <c r="C252" s="79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</row>
    <row r="253" spans="3:20" ht="15.75" x14ac:dyDescent="0.25">
      <c r="C253" s="79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</row>
    <row r="254" spans="3:20" ht="15.75" x14ac:dyDescent="0.25">
      <c r="C254" s="79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</row>
    <row r="255" spans="3:20" ht="15.75" x14ac:dyDescent="0.25">
      <c r="C255" s="79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</row>
    <row r="256" spans="3:20" ht="15.75" x14ac:dyDescent="0.25">
      <c r="C256" s="79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</row>
    <row r="257" spans="3:20" ht="15.75" x14ac:dyDescent="0.25">
      <c r="C257" s="79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</row>
    <row r="258" spans="3:20" ht="15.75" x14ac:dyDescent="0.25">
      <c r="C258" s="79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</row>
    <row r="259" spans="3:20" ht="15.75" x14ac:dyDescent="0.25">
      <c r="C259" s="79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</row>
    <row r="260" spans="3:20" ht="15.75" x14ac:dyDescent="0.25">
      <c r="C260" s="79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</row>
    <row r="261" spans="3:20" ht="15.75" x14ac:dyDescent="0.25">
      <c r="C261" s="79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</row>
    <row r="262" spans="3:20" ht="15.75" x14ac:dyDescent="0.25">
      <c r="C262" s="79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</row>
    <row r="263" spans="3:20" ht="15.75" x14ac:dyDescent="0.25">
      <c r="C263" s="79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</row>
    <row r="264" spans="3:20" ht="16.5" thickBot="1" x14ac:dyDescent="0.3">
      <c r="C264" s="79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</row>
    <row r="265" spans="3:20" ht="15.75" x14ac:dyDescent="0.25">
      <c r="C265" s="102" t="s">
        <v>68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4"/>
    </row>
    <row r="266" spans="3:20" ht="15.75" x14ac:dyDescent="0.25">
      <c r="C266" s="109" t="s">
        <v>61</v>
      </c>
      <c r="D266" s="105" t="s">
        <v>2</v>
      </c>
      <c r="E266" s="105"/>
      <c r="F266" s="105"/>
      <c r="G266" s="105"/>
      <c r="H266" s="105" t="s">
        <v>3</v>
      </c>
      <c r="I266" s="105"/>
      <c r="J266" s="105"/>
      <c r="K266" s="105"/>
      <c r="L266" s="105" t="s">
        <v>4</v>
      </c>
      <c r="M266" s="105"/>
      <c r="N266" s="105"/>
      <c r="O266" s="105"/>
      <c r="P266" s="105" t="s">
        <v>5</v>
      </c>
      <c r="Q266" s="105"/>
      <c r="R266" s="105"/>
      <c r="S266" s="105"/>
      <c r="T266" s="107" t="s">
        <v>6</v>
      </c>
    </row>
    <row r="267" spans="3:20" ht="16.5" thickBot="1" x14ac:dyDescent="0.3">
      <c r="C267" s="110"/>
      <c r="D267" s="40" t="s">
        <v>7</v>
      </c>
      <c r="E267" s="40" t="s">
        <v>8</v>
      </c>
      <c r="F267" s="40" t="s">
        <v>9</v>
      </c>
      <c r="G267" s="40" t="s">
        <v>10</v>
      </c>
      <c r="H267" s="40" t="s">
        <v>11</v>
      </c>
      <c r="I267" s="40" t="s">
        <v>12</v>
      </c>
      <c r="J267" s="40" t="s">
        <v>13</v>
      </c>
      <c r="K267" s="40" t="s">
        <v>14</v>
      </c>
      <c r="L267" s="40" t="s">
        <v>15</v>
      </c>
      <c r="M267" s="40" t="s">
        <v>16</v>
      </c>
      <c r="N267" s="40" t="s">
        <v>17</v>
      </c>
      <c r="O267" s="40" t="s">
        <v>18</v>
      </c>
      <c r="P267" s="40" t="s">
        <v>19</v>
      </c>
      <c r="Q267" s="40" t="s">
        <v>20</v>
      </c>
      <c r="R267" s="40" t="s">
        <v>21</v>
      </c>
      <c r="S267" s="40" t="s">
        <v>22</v>
      </c>
      <c r="T267" s="108"/>
    </row>
    <row r="268" spans="3:20" ht="15.75" x14ac:dyDescent="0.25">
      <c r="C268" s="5" t="s">
        <v>23</v>
      </c>
      <c r="D268" s="25">
        <v>1039</v>
      </c>
      <c r="E268" s="25">
        <v>1035</v>
      </c>
      <c r="F268" s="25">
        <v>1007</v>
      </c>
      <c r="G268" s="26">
        <f>+SUM(D268:F268)</f>
        <v>3081</v>
      </c>
      <c r="H268" s="20">
        <v>1069</v>
      </c>
      <c r="I268" s="20">
        <v>1023</v>
      </c>
      <c r="J268" s="29">
        <v>1081</v>
      </c>
      <c r="K268" s="26">
        <f>SUM(H268:J268)</f>
        <v>3173</v>
      </c>
      <c r="L268" s="25"/>
      <c r="M268" s="25"/>
      <c r="N268" s="25"/>
      <c r="O268" s="26">
        <f>SUM(L268:N268)</f>
        <v>0</v>
      </c>
      <c r="P268" s="57"/>
      <c r="Q268" s="57"/>
      <c r="R268" s="57"/>
      <c r="S268" s="57">
        <f>SUM(P268:R268)</f>
        <v>0</v>
      </c>
      <c r="T268" s="26">
        <f t="shared" ref="T268:T278" si="31">SUM(G268,O268,K268, S268)</f>
        <v>6254</v>
      </c>
    </row>
    <row r="269" spans="3:20" ht="15.75" x14ac:dyDescent="0.25">
      <c r="C269" s="4" t="s">
        <v>24</v>
      </c>
      <c r="D269" s="25">
        <v>878</v>
      </c>
      <c r="E269" s="25">
        <v>187</v>
      </c>
      <c r="F269" s="25">
        <v>944</v>
      </c>
      <c r="G269" s="26">
        <f t="shared" ref="G269:G278" si="32">+SUM(D269:F269)</f>
        <v>2009</v>
      </c>
      <c r="H269" s="86">
        <v>963</v>
      </c>
      <c r="I269" s="86">
        <v>975</v>
      </c>
      <c r="J269" s="99">
        <v>941</v>
      </c>
      <c r="K269" s="26">
        <f t="shared" ref="K269:K278" si="33">SUM(H269:J269)</f>
        <v>2879</v>
      </c>
      <c r="L269" s="25"/>
      <c r="M269" s="25"/>
      <c r="N269" s="25"/>
      <c r="O269" s="26">
        <f t="shared" ref="O269:O278" si="34">SUM(L269:N269)</f>
        <v>0</v>
      </c>
      <c r="P269" s="57"/>
      <c r="Q269" s="57"/>
      <c r="R269" s="57"/>
      <c r="S269" s="57">
        <f t="shared" ref="S269:S278" si="35">SUM(P269:R269)</f>
        <v>0</v>
      </c>
      <c r="T269" s="26">
        <f t="shared" si="31"/>
        <v>4888</v>
      </c>
    </row>
    <row r="270" spans="3:20" ht="15.75" x14ac:dyDescent="0.25">
      <c r="C270" s="4" t="s">
        <v>26</v>
      </c>
      <c r="D270" s="25">
        <v>67</v>
      </c>
      <c r="E270" s="25">
        <v>44</v>
      </c>
      <c r="F270" s="25">
        <v>54</v>
      </c>
      <c r="G270" s="26">
        <f t="shared" si="32"/>
        <v>165</v>
      </c>
      <c r="H270" s="86">
        <v>52</v>
      </c>
      <c r="I270" s="86">
        <v>56</v>
      </c>
      <c r="J270" s="99">
        <v>44</v>
      </c>
      <c r="K270" s="26">
        <f t="shared" si="33"/>
        <v>152</v>
      </c>
      <c r="L270" s="25"/>
      <c r="M270" s="25"/>
      <c r="N270" s="25"/>
      <c r="O270" s="26">
        <f t="shared" si="34"/>
        <v>0</v>
      </c>
      <c r="P270" s="57"/>
      <c r="Q270" s="57"/>
      <c r="R270" s="57"/>
      <c r="S270" s="57">
        <f>SUM(P270:R270)</f>
        <v>0</v>
      </c>
      <c r="T270" s="26">
        <f t="shared" si="31"/>
        <v>317</v>
      </c>
    </row>
    <row r="271" spans="3:20" ht="15.75" x14ac:dyDescent="0.25">
      <c r="C271" s="4" t="s">
        <v>49</v>
      </c>
      <c r="D271" s="25">
        <v>1055</v>
      </c>
      <c r="E271" s="25">
        <v>811</v>
      </c>
      <c r="F271" s="25">
        <v>777</v>
      </c>
      <c r="G271" s="26">
        <f t="shared" si="32"/>
        <v>2643</v>
      </c>
      <c r="H271" s="100">
        <v>62</v>
      </c>
      <c r="I271" s="100">
        <v>47</v>
      </c>
      <c r="J271" s="101">
        <v>53</v>
      </c>
      <c r="K271" s="26">
        <f t="shared" si="33"/>
        <v>162</v>
      </c>
      <c r="L271" s="25"/>
      <c r="M271" s="25"/>
      <c r="N271" s="25"/>
      <c r="O271" s="26">
        <f t="shared" si="34"/>
        <v>0</v>
      </c>
      <c r="P271" s="57"/>
      <c r="Q271" s="57"/>
      <c r="R271" s="57"/>
      <c r="S271" s="57">
        <f t="shared" si="35"/>
        <v>0</v>
      </c>
      <c r="T271" s="26">
        <f t="shared" si="31"/>
        <v>2805</v>
      </c>
    </row>
    <row r="272" spans="3:20" ht="15.75" x14ac:dyDescent="0.25">
      <c r="C272" s="4" t="s">
        <v>50</v>
      </c>
      <c r="D272" s="25">
        <v>0</v>
      </c>
      <c r="E272" s="25">
        <v>0</v>
      </c>
      <c r="F272" s="25">
        <v>1</v>
      </c>
      <c r="G272" s="26">
        <f t="shared" si="32"/>
        <v>1</v>
      </c>
      <c r="H272" s="100">
        <v>0</v>
      </c>
      <c r="I272" s="85">
        <v>0</v>
      </c>
      <c r="J272" s="101">
        <v>0</v>
      </c>
      <c r="K272" s="26">
        <f t="shared" si="33"/>
        <v>0</v>
      </c>
      <c r="L272" s="25"/>
      <c r="M272" s="25"/>
      <c r="N272" s="25"/>
      <c r="O272" s="26">
        <f t="shared" si="34"/>
        <v>0</v>
      </c>
      <c r="P272" s="57"/>
      <c r="Q272" s="57"/>
      <c r="R272" s="57"/>
      <c r="S272" s="57">
        <f t="shared" si="35"/>
        <v>0</v>
      </c>
      <c r="T272" s="26">
        <f t="shared" si="31"/>
        <v>1</v>
      </c>
    </row>
    <row r="273" spans="3:20" ht="15.75" x14ac:dyDescent="0.25">
      <c r="C273" s="4" t="s">
        <v>51</v>
      </c>
      <c r="D273" s="25">
        <v>935</v>
      </c>
      <c r="E273" s="25">
        <v>717</v>
      </c>
      <c r="F273" s="25">
        <v>680</v>
      </c>
      <c r="G273" s="26">
        <f t="shared" si="32"/>
        <v>2332</v>
      </c>
      <c r="H273" s="27">
        <v>633</v>
      </c>
      <c r="I273" s="27">
        <v>622</v>
      </c>
      <c r="J273" s="28">
        <v>622</v>
      </c>
      <c r="K273" s="26">
        <f t="shared" si="33"/>
        <v>1877</v>
      </c>
      <c r="L273" s="25"/>
      <c r="M273" s="25"/>
      <c r="N273" s="25"/>
      <c r="O273" s="26">
        <f t="shared" si="34"/>
        <v>0</v>
      </c>
      <c r="P273" s="58"/>
      <c r="Q273" s="58"/>
      <c r="R273" s="58"/>
      <c r="S273" s="57">
        <f t="shared" si="35"/>
        <v>0</v>
      </c>
      <c r="T273" s="26">
        <f t="shared" si="31"/>
        <v>4209</v>
      </c>
    </row>
    <row r="274" spans="3:20" ht="15.75" x14ac:dyDescent="0.25">
      <c r="C274" s="4" t="s">
        <v>52</v>
      </c>
      <c r="D274" s="25">
        <v>60</v>
      </c>
      <c r="E274" s="25">
        <v>41</v>
      </c>
      <c r="F274" s="25">
        <v>43</v>
      </c>
      <c r="G274" s="26">
        <f t="shared" si="32"/>
        <v>144</v>
      </c>
      <c r="H274" s="20">
        <v>46</v>
      </c>
      <c r="I274" s="20">
        <v>41</v>
      </c>
      <c r="J274" s="29">
        <v>36</v>
      </c>
      <c r="K274" s="26">
        <f t="shared" si="33"/>
        <v>123</v>
      </c>
      <c r="L274" s="25"/>
      <c r="M274" s="25"/>
      <c r="N274" s="25"/>
      <c r="O274" s="26">
        <f t="shared" si="34"/>
        <v>0</v>
      </c>
      <c r="P274" s="57"/>
      <c r="Q274" s="57"/>
      <c r="R274" s="57"/>
      <c r="S274" s="57">
        <f t="shared" si="35"/>
        <v>0</v>
      </c>
      <c r="T274" s="26">
        <f t="shared" si="31"/>
        <v>267</v>
      </c>
    </row>
    <row r="275" spans="3:20" ht="15.75" x14ac:dyDescent="0.25">
      <c r="C275" s="4" t="s">
        <v>53</v>
      </c>
      <c r="D275" s="25">
        <v>9</v>
      </c>
      <c r="E275" s="25">
        <v>8</v>
      </c>
      <c r="F275" s="25">
        <v>4</v>
      </c>
      <c r="G275" s="26">
        <f t="shared" si="32"/>
        <v>21</v>
      </c>
      <c r="H275" s="27">
        <v>5</v>
      </c>
      <c r="I275" s="27">
        <v>4</v>
      </c>
      <c r="J275" s="28">
        <v>2</v>
      </c>
      <c r="K275" s="26">
        <f t="shared" si="33"/>
        <v>11</v>
      </c>
      <c r="L275" s="25"/>
      <c r="M275" s="25"/>
      <c r="N275" s="25"/>
      <c r="O275" s="26">
        <f t="shared" si="34"/>
        <v>0</v>
      </c>
      <c r="P275" s="57"/>
      <c r="Q275" s="57"/>
      <c r="R275" s="57"/>
      <c r="S275" s="57">
        <f t="shared" si="35"/>
        <v>0</v>
      </c>
      <c r="T275" s="26">
        <f t="shared" si="31"/>
        <v>32</v>
      </c>
    </row>
    <row r="276" spans="3:20" ht="15.75" x14ac:dyDescent="0.25">
      <c r="C276" s="4" t="s">
        <v>54</v>
      </c>
      <c r="D276" s="25">
        <v>1</v>
      </c>
      <c r="E276" s="25">
        <v>1</v>
      </c>
      <c r="F276" s="25">
        <v>0</v>
      </c>
      <c r="G276" s="26">
        <f t="shared" si="32"/>
        <v>2</v>
      </c>
      <c r="H276" s="25">
        <v>0</v>
      </c>
      <c r="I276" s="20">
        <v>0</v>
      </c>
      <c r="J276" s="25">
        <v>0</v>
      </c>
      <c r="K276" s="26">
        <f t="shared" si="33"/>
        <v>0</v>
      </c>
      <c r="L276" s="25"/>
      <c r="M276" s="25"/>
      <c r="N276" s="25"/>
      <c r="O276" s="26">
        <f t="shared" si="34"/>
        <v>0</v>
      </c>
      <c r="P276" s="57"/>
      <c r="Q276" s="57"/>
      <c r="R276" s="57"/>
      <c r="S276" s="57">
        <f t="shared" si="35"/>
        <v>0</v>
      </c>
      <c r="T276" s="26">
        <f t="shared" si="31"/>
        <v>2</v>
      </c>
    </row>
    <row r="277" spans="3:20" ht="15.75" x14ac:dyDescent="0.25">
      <c r="C277" s="4" t="s">
        <v>57</v>
      </c>
      <c r="D277" s="25">
        <v>2</v>
      </c>
      <c r="E277" s="25">
        <v>3</v>
      </c>
      <c r="F277" s="25">
        <v>2</v>
      </c>
      <c r="G277" s="26">
        <f t="shared" si="32"/>
        <v>7</v>
      </c>
      <c r="H277" s="27">
        <v>42</v>
      </c>
      <c r="I277" s="27">
        <v>75</v>
      </c>
      <c r="J277" s="43">
        <v>69</v>
      </c>
      <c r="K277" s="26">
        <f t="shared" si="33"/>
        <v>186</v>
      </c>
      <c r="L277" s="25"/>
      <c r="M277" s="25"/>
      <c r="N277" s="25"/>
      <c r="O277" s="26">
        <f t="shared" si="34"/>
        <v>0</v>
      </c>
      <c r="P277" s="57"/>
      <c r="Q277" s="57"/>
      <c r="R277" s="57"/>
      <c r="S277" s="57">
        <f t="shared" si="35"/>
        <v>0</v>
      </c>
      <c r="T277" s="26">
        <f t="shared" si="31"/>
        <v>193</v>
      </c>
    </row>
    <row r="278" spans="3:20" ht="15.75" x14ac:dyDescent="0.25">
      <c r="C278" s="4" t="s">
        <v>58</v>
      </c>
      <c r="D278" s="25">
        <v>176</v>
      </c>
      <c r="E278" s="25">
        <v>135</v>
      </c>
      <c r="F278" s="25">
        <v>213</v>
      </c>
      <c r="G278" s="26">
        <f t="shared" si="32"/>
        <v>524</v>
      </c>
      <c r="H278" s="27">
        <v>330</v>
      </c>
      <c r="I278" s="27">
        <v>272</v>
      </c>
      <c r="J278" s="25">
        <v>326</v>
      </c>
      <c r="K278" s="26">
        <f t="shared" si="33"/>
        <v>928</v>
      </c>
      <c r="L278" s="25"/>
      <c r="M278" s="25"/>
      <c r="N278" s="25"/>
      <c r="O278" s="26">
        <f t="shared" si="34"/>
        <v>0</v>
      </c>
      <c r="P278" s="58"/>
      <c r="Q278" s="58"/>
      <c r="R278" s="58"/>
      <c r="S278" s="57">
        <f t="shared" si="35"/>
        <v>0</v>
      </c>
      <c r="T278" s="26">
        <f t="shared" si="31"/>
        <v>1452</v>
      </c>
    </row>
    <row r="279" spans="3:20" ht="15.75" x14ac:dyDescent="0.25">
      <c r="C279" s="41" t="s">
        <v>59</v>
      </c>
      <c r="D279" s="26">
        <f>SUM(D268:D278)</f>
        <v>4222</v>
      </c>
      <c r="E279" s="26">
        <f t="shared" ref="E279:O279" si="36">SUM(E268:E278)</f>
        <v>2982</v>
      </c>
      <c r="F279" s="26">
        <f t="shared" si="36"/>
        <v>3725</v>
      </c>
      <c r="G279" s="26">
        <f t="shared" si="36"/>
        <v>10929</v>
      </c>
      <c r="H279" s="26">
        <f t="shared" si="36"/>
        <v>3202</v>
      </c>
      <c r="I279" s="26">
        <f t="shared" si="36"/>
        <v>3115</v>
      </c>
      <c r="J279" s="26">
        <f t="shared" si="36"/>
        <v>3174</v>
      </c>
      <c r="K279" s="26">
        <f t="shared" si="36"/>
        <v>9491</v>
      </c>
      <c r="L279" s="26">
        <f t="shared" si="36"/>
        <v>0</v>
      </c>
      <c r="M279" s="26">
        <f t="shared" si="36"/>
        <v>0</v>
      </c>
      <c r="N279" s="26">
        <f t="shared" si="36"/>
        <v>0</v>
      </c>
      <c r="O279" s="26">
        <f t="shared" si="36"/>
        <v>0</v>
      </c>
      <c r="P279" s="44">
        <f>SUM(P268:P278)</f>
        <v>0</v>
      </c>
      <c r="Q279" s="44">
        <f>SUM(Q268:Q278)</f>
        <v>0</v>
      </c>
      <c r="R279" s="44">
        <f>SUM(R268:R278)</f>
        <v>0</v>
      </c>
      <c r="S279" s="26">
        <f>SUM(S268:S278)</f>
        <v>0</v>
      </c>
      <c r="T279" s="26">
        <f>SUM(T268:T278)</f>
        <v>20420</v>
      </c>
    </row>
    <row r="280" spans="3:20" ht="15.75" x14ac:dyDescent="0.25">
      <c r="C280" s="79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2"/>
      <c r="Q280" s="82"/>
      <c r="R280" s="82"/>
      <c r="S280" s="80"/>
      <c r="T280" s="80"/>
    </row>
    <row r="281" spans="3:20" ht="15.75" x14ac:dyDescent="0.25">
      <c r="C281" s="79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2"/>
      <c r="Q281" s="82"/>
      <c r="R281" s="82"/>
      <c r="S281" s="80"/>
      <c r="T281" s="80"/>
    </row>
    <row r="282" spans="3:20" ht="15.75" x14ac:dyDescent="0.25">
      <c r="C282" s="79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2"/>
      <c r="Q282" s="82"/>
      <c r="R282" s="82"/>
      <c r="S282" s="80"/>
      <c r="T282" s="80"/>
    </row>
    <row r="283" spans="3:20" ht="15.75" x14ac:dyDescent="0.25">
      <c r="C283" s="79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2"/>
      <c r="Q283" s="82"/>
      <c r="R283" s="82"/>
      <c r="S283" s="80"/>
      <c r="T283" s="80"/>
    </row>
    <row r="284" spans="3:20" ht="15.75" x14ac:dyDescent="0.25">
      <c r="C284" s="79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2"/>
      <c r="Q284" s="82"/>
      <c r="R284" s="82"/>
      <c r="S284" s="80"/>
      <c r="T284" s="80"/>
    </row>
    <row r="285" spans="3:20" ht="15.75" x14ac:dyDescent="0.25">
      <c r="C285" s="79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2"/>
      <c r="Q285" s="82"/>
      <c r="R285" s="82"/>
      <c r="S285" s="80"/>
      <c r="T285" s="80"/>
    </row>
    <row r="286" spans="3:20" ht="15.75" x14ac:dyDescent="0.25">
      <c r="C286" s="79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2"/>
      <c r="Q286" s="82"/>
      <c r="R286" s="82"/>
      <c r="S286" s="80"/>
      <c r="T286" s="80"/>
    </row>
    <row r="287" spans="3:20" ht="15.75" x14ac:dyDescent="0.25">
      <c r="C287" s="79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2"/>
      <c r="Q287" s="82"/>
      <c r="R287" s="82"/>
      <c r="S287" s="80"/>
      <c r="T287" s="80"/>
    </row>
    <row r="288" spans="3:20" ht="15.75" x14ac:dyDescent="0.25">
      <c r="C288" s="79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2"/>
      <c r="Q288" s="82"/>
      <c r="R288" s="82"/>
      <c r="S288" s="80"/>
      <c r="T288" s="80"/>
    </row>
    <row r="289" spans="3:20" ht="15.75" x14ac:dyDescent="0.25">
      <c r="C289" s="79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2"/>
      <c r="Q289" s="82"/>
      <c r="R289" s="82"/>
      <c r="S289" s="80"/>
      <c r="T289" s="80"/>
    </row>
    <row r="290" spans="3:20" ht="15.75" x14ac:dyDescent="0.25">
      <c r="C290" s="79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2"/>
      <c r="Q290" s="82"/>
      <c r="R290" s="82"/>
      <c r="S290" s="80"/>
      <c r="T290" s="80"/>
    </row>
    <row r="291" spans="3:20" ht="15.75" x14ac:dyDescent="0.25">
      <c r="C291" s="79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2"/>
      <c r="Q291" s="82"/>
      <c r="R291" s="82"/>
      <c r="S291" s="80"/>
      <c r="T291" s="80"/>
    </row>
    <row r="292" spans="3:20" ht="15.75" x14ac:dyDescent="0.25">
      <c r="C292" s="79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2"/>
      <c r="Q292" s="82"/>
      <c r="R292" s="82"/>
      <c r="S292" s="80"/>
      <c r="T292" s="80"/>
    </row>
    <row r="293" spans="3:20" ht="15.75" x14ac:dyDescent="0.25">
      <c r="C293" s="79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2"/>
      <c r="Q293" s="82"/>
      <c r="R293" s="82"/>
      <c r="S293" s="80"/>
      <c r="T293" s="80"/>
    </row>
    <row r="294" spans="3:20" ht="15.75" x14ac:dyDescent="0.25">
      <c r="C294" s="79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2"/>
      <c r="Q294" s="82"/>
      <c r="R294" s="82"/>
      <c r="S294" s="80"/>
      <c r="T294" s="80"/>
    </row>
    <row r="295" spans="3:20" ht="15.75" x14ac:dyDescent="0.25">
      <c r="C295" s="79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2"/>
      <c r="Q295" s="82"/>
      <c r="R295" s="82"/>
      <c r="S295" s="80"/>
      <c r="T295" s="80"/>
    </row>
    <row r="296" spans="3:20" ht="15.75" x14ac:dyDescent="0.25">
      <c r="C296" s="79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2"/>
      <c r="Q296" s="82"/>
      <c r="R296" s="82"/>
      <c r="S296" s="80"/>
      <c r="T296" s="80"/>
    </row>
    <row r="297" spans="3:20" ht="15.75" x14ac:dyDescent="0.25">
      <c r="C297" s="79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2"/>
      <c r="Q297" s="82"/>
      <c r="R297" s="82"/>
      <c r="S297" s="80"/>
      <c r="T297" s="80"/>
    </row>
    <row r="298" spans="3:20" ht="15.75" x14ac:dyDescent="0.25">
      <c r="C298" s="79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2"/>
      <c r="Q298" s="82"/>
      <c r="R298" s="82"/>
      <c r="S298" s="80"/>
      <c r="T298" s="80"/>
    </row>
    <row r="299" spans="3:20" ht="15.75" x14ac:dyDescent="0.25">
      <c r="C299" s="79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2"/>
      <c r="Q299" s="82"/>
      <c r="R299" s="82"/>
      <c r="S299" s="80"/>
      <c r="T299" s="80"/>
    </row>
    <row r="300" spans="3:20" ht="15.75" x14ac:dyDescent="0.25">
      <c r="C300" s="79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2"/>
      <c r="Q300" s="82"/>
      <c r="R300" s="82"/>
      <c r="S300" s="80"/>
      <c r="T300" s="80"/>
    </row>
    <row r="301" spans="3:20" ht="15.75" x14ac:dyDescent="0.25">
      <c r="C301" s="79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2"/>
      <c r="Q301" s="82"/>
      <c r="R301" s="82"/>
      <c r="S301" s="80"/>
      <c r="T301" s="80"/>
    </row>
    <row r="302" spans="3:20" ht="15.75" x14ac:dyDescent="0.25">
      <c r="C302" s="79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2"/>
      <c r="Q302" s="82"/>
      <c r="R302" s="82"/>
      <c r="S302" s="80"/>
      <c r="T302" s="80"/>
    </row>
    <row r="303" spans="3:20" ht="15.75" x14ac:dyDescent="0.25">
      <c r="C303" s="79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2"/>
      <c r="Q303" s="82"/>
      <c r="R303" s="82"/>
      <c r="S303" s="80"/>
      <c r="T303" s="80"/>
    </row>
    <row r="304" spans="3:20" ht="15.75" x14ac:dyDescent="0.25">
      <c r="C304" s="79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2"/>
      <c r="Q304" s="82"/>
      <c r="R304" s="82"/>
      <c r="S304" s="80"/>
      <c r="T304" s="80"/>
    </row>
    <row r="305" spans="3:20" ht="15.75" x14ac:dyDescent="0.25">
      <c r="C305" s="79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2"/>
      <c r="Q305" s="82"/>
      <c r="R305" s="82"/>
      <c r="S305" s="80"/>
      <c r="T305" s="80"/>
    </row>
    <row r="306" spans="3:20" ht="15.75" x14ac:dyDescent="0.25">
      <c r="C306" s="79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2"/>
      <c r="Q306" s="82"/>
      <c r="R306" s="82"/>
      <c r="S306" s="80"/>
      <c r="T306" s="80"/>
    </row>
    <row r="307" spans="3:20" ht="15.75" x14ac:dyDescent="0.25">
      <c r="C307" s="79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2"/>
      <c r="Q307" s="82"/>
      <c r="R307" s="82"/>
      <c r="S307" s="80"/>
      <c r="T307" s="80"/>
    </row>
    <row r="308" spans="3:20" ht="15.75" x14ac:dyDescent="0.25">
      <c r="C308" s="79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2"/>
      <c r="Q308" s="82"/>
      <c r="R308" s="82"/>
      <c r="S308" s="80"/>
      <c r="T308" s="80"/>
    </row>
    <row r="309" spans="3:20" ht="15.75" x14ac:dyDescent="0.25">
      <c r="C309" s="79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2"/>
      <c r="Q309" s="82"/>
      <c r="R309" s="82"/>
      <c r="S309" s="80"/>
      <c r="T309" s="80"/>
    </row>
    <row r="310" spans="3:20" ht="15.75" x14ac:dyDescent="0.25">
      <c r="C310" s="79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2"/>
      <c r="Q310" s="82"/>
      <c r="R310" s="82"/>
      <c r="S310" s="80"/>
      <c r="T310" s="80"/>
    </row>
    <row r="311" spans="3:20" ht="15.75" x14ac:dyDescent="0.25">
      <c r="C311" s="79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2"/>
      <c r="Q311" s="82"/>
      <c r="R311" s="82"/>
      <c r="S311" s="80"/>
      <c r="T311" s="80"/>
    </row>
    <row r="312" spans="3:20" ht="15.75" x14ac:dyDescent="0.25">
      <c r="C312" s="79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2"/>
      <c r="Q312" s="82"/>
      <c r="R312" s="82"/>
      <c r="S312" s="80"/>
      <c r="T312" s="80"/>
    </row>
    <row r="313" spans="3:20" ht="15.75" x14ac:dyDescent="0.25">
      <c r="C313" s="79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2"/>
      <c r="Q313" s="82"/>
      <c r="R313" s="82"/>
      <c r="S313" s="80"/>
      <c r="T313" s="80"/>
    </row>
    <row r="314" spans="3:20" ht="15.75" x14ac:dyDescent="0.25">
      <c r="C314" s="79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2"/>
      <c r="Q314" s="82"/>
      <c r="R314" s="82"/>
      <c r="S314" s="80"/>
      <c r="T314" s="80"/>
    </row>
    <row r="315" spans="3:20" ht="15.75" x14ac:dyDescent="0.25">
      <c r="C315" s="79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2"/>
      <c r="Q315" s="82"/>
      <c r="R315" s="82"/>
      <c r="S315" s="80"/>
      <c r="T315" s="80"/>
    </row>
    <row r="316" spans="3:20" ht="16.5" thickBot="1" x14ac:dyDescent="0.3">
      <c r="C316" s="2"/>
      <c r="D316" s="3"/>
      <c r="E316" s="3"/>
      <c r="F316" s="3"/>
      <c r="G316" s="8"/>
      <c r="H316" s="3"/>
      <c r="I316" s="3"/>
      <c r="J316" s="3"/>
      <c r="K316" s="8"/>
      <c r="L316" s="3"/>
      <c r="M316" s="3"/>
      <c r="N316" s="3"/>
      <c r="O316" s="8"/>
      <c r="P316" s="70"/>
      <c r="Q316" s="70"/>
      <c r="R316" s="70"/>
      <c r="S316" s="71"/>
    </row>
    <row r="317" spans="3:20" ht="15.75" x14ac:dyDescent="0.25">
      <c r="C317" s="102" t="s">
        <v>69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4"/>
    </row>
    <row r="318" spans="3:20" ht="15.75" x14ac:dyDescent="0.25">
      <c r="C318" s="109" t="s">
        <v>61</v>
      </c>
      <c r="D318" s="105" t="s">
        <v>2</v>
      </c>
      <c r="E318" s="105"/>
      <c r="F318" s="105"/>
      <c r="G318" s="105"/>
      <c r="H318" s="105" t="s">
        <v>3</v>
      </c>
      <c r="I318" s="105"/>
      <c r="J318" s="105"/>
      <c r="K318" s="105"/>
      <c r="L318" s="105" t="s">
        <v>4</v>
      </c>
      <c r="M318" s="105"/>
      <c r="N318" s="105"/>
      <c r="O318" s="105"/>
      <c r="P318" s="105" t="s">
        <v>5</v>
      </c>
      <c r="Q318" s="105"/>
      <c r="R318" s="105"/>
      <c r="S318" s="105"/>
      <c r="T318" s="107" t="s">
        <v>6</v>
      </c>
    </row>
    <row r="319" spans="3:20" ht="16.5" thickBot="1" x14ac:dyDescent="0.3">
      <c r="C319" s="110"/>
      <c r="D319" s="40" t="s">
        <v>7</v>
      </c>
      <c r="E319" s="40" t="s">
        <v>8</v>
      </c>
      <c r="F319" s="40" t="s">
        <v>9</v>
      </c>
      <c r="G319" s="40" t="s">
        <v>10</v>
      </c>
      <c r="H319" s="40" t="s">
        <v>11</v>
      </c>
      <c r="I319" s="40" t="s">
        <v>12</v>
      </c>
      <c r="J319" s="40" t="s">
        <v>13</v>
      </c>
      <c r="K319" s="40" t="s">
        <v>14</v>
      </c>
      <c r="L319" s="40" t="s">
        <v>15</v>
      </c>
      <c r="M319" s="40" t="s">
        <v>16</v>
      </c>
      <c r="N319" s="40" t="s">
        <v>17</v>
      </c>
      <c r="O319" s="40" t="s">
        <v>18</v>
      </c>
      <c r="P319" s="40" t="s">
        <v>19</v>
      </c>
      <c r="Q319" s="40" t="s">
        <v>20</v>
      </c>
      <c r="R319" s="40" t="s">
        <v>21</v>
      </c>
      <c r="S319" s="40" t="s">
        <v>22</v>
      </c>
      <c r="T319" s="108"/>
    </row>
    <row r="320" spans="3:20" ht="15.75" x14ac:dyDescent="0.25">
      <c r="C320" s="5" t="s">
        <v>23</v>
      </c>
      <c r="D320" s="25">
        <v>1317</v>
      </c>
      <c r="E320" s="25">
        <v>1276</v>
      </c>
      <c r="F320" s="25">
        <v>1246</v>
      </c>
      <c r="G320" s="26">
        <f>+SUM(D320:F320)</f>
        <v>3839</v>
      </c>
      <c r="H320" s="20">
        <v>1345</v>
      </c>
      <c r="I320" s="20">
        <v>1288</v>
      </c>
      <c r="J320" s="29">
        <v>1165</v>
      </c>
      <c r="K320" s="26">
        <f>SUM(H320:J320)</f>
        <v>3798</v>
      </c>
      <c r="L320" s="25"/>
      <c r="M320" s="25"/>
      <c r="N320" s="25"/>
      <c r="O320" s="26">
        <f>SUM(L320:N320)</f>
        <v>0</v>
      </c>
      <c r="P320" s="57"/>
      <c r="Q320" s="57"/>
      <c r="R320" s="57"/>
      <c r="S320" s="57">
        <f>SUM(P320:R320)</f>
        <v>0</v>
      </c>
      <c r="T320" s="26">
        <f>SUM(G320,O320,K320, S320)</f>
        <v>7637</v>
      </c>
    </row>
    <row r="321" spans="3:20" ht="15.75" x14ac:dyDescent="0.25">
      <c r="C321" s="4" t="s">
        <v>24</v>
      </c>
      <c r="D321" s="25">
        <v>949</v>
      </c>
      <c r="E321" s="25">
        <v>1071</v>
      </c>
      <c r="F321" s="25">
        <v>993</v>
      </c>
      <c r="G321" s="26">
        <f t="shared" ref="G321:G330" si="37">+SUM(D321:F321)</f>
        <v>3013</v>
      </c>
      <c r="H321" s="86">
        <v>1124</v>
      </c>
      <c r="I321" s="86">
        <v>1131</v>
      </c>
      <c r="J321" s="99">
        <v>996</v>
      </c>
      <c r="K321" s="26">
        <f t="shared" ref="K321:K335" si="38">SUM(H321:J321)</f>
        <v>3251</v>
      </c>
      <c r="L321" s="25"/>
      <c r="M321" s="25"/>
      <c r="N321" s="25"/>
      <c r="O321" s="26">
        <f t="shared" ref="O321:O335" si="39">SUM(L321:N321)</f>
        <v>0</v>
      </c>
      <c r="P321" s="57"/>
      <c r="Q321" s="57"/>
      <c r="R321" s="57"/>
      <c r="S321" s="57">
        <f t="shared" ref="S321:S335" si="40">SUM(P321:R321)</f>
        <v>0</v>
      </c>
      <c r="T321" s="26">
        <f t="shared" ref="T321:T329" si="41">SUM(G321,O321,K321, S321)</f>
        <v>6264</v>
      </c>
    </row>
    <row r="322" spans="3:20" ht="15.75" x14ac:dyDescent="0.25">
      <c r="C322" s="4" t="s">
        <v>49</v>
      </c>
      <c r="D322" s="25">
        <v>3951</v>
      </c>
      <c r="E322" s="25">
        <v>2956</v>
      </c>
      <c r="F322" s="25">
        <v>2828</v>
      </c>
      <c r="G322" s="26">
        <f>+SUM(D322:F322)</f>
        <v>9735</v>
      </c>
      <c r="H322" s="100">
        <v>26</v>
      </c>
      <c r="I322" s="100">
        <v>36</v>
      </c>
      <c r="J322" s="101">
        <v>33</v>
      </c>
      <c r="K322" s="26">
        <f>SUM(H322:J322)</f>
        <v>95</v>
      </c>
      <c r="L322" s="25"/>
      <c r="M322" s="25"/>
      <c r="N322" s="25"/>
      <c r="O322" s="26">
        <f>SUM(L322:N322)</f>
        <v>0</v>
      </c>
      <c r="P322" s="57"/>
      <c r="Q322" s="57"/>
      <c r="R322" s="57"/>
      <c r="S322" s="57">
        <f>SUM(P322:R322)</f>
        <v>0</v>
      </c>
      <c r="T322" s="26">
        <f>SUM(G322,O322,K322, S322)</f>
        <v>9830</v>
      </c>
    </row>
    <row r="323" spans="3:20" ht="15.75" x14ac:dyDescent="0.25">
      <c r="C323" s="4" t="s">
        <v>26</v>
      </c>
      <c r="D323" s="25">
        <v>202</v>
      </c>
      <c r="E323" s="25">
        <v>119</v>
      </c>
      <c r="F323" s="25">
        <v>176</v>
      </c>
      <c r="G323" s="26">
        <f t="shared" si="37"/>
        <v>497</v>
      </c>
      <c r="H323" s="20">
        <v>169</v>
      </c>
      <c r="I323" s="20">
        <v>171</v>
      </c>
      <c r="J323" s="29">
        <v>169</v>
      </c>
      <c r="K323" s="26">
        <f t="shared" si="38"/>
        <v>509</v>
      </c>
      <c r="L323" s="25"/>
      <c r="M323" s="25"/>
      <c r="N323" s="25"/>
      <c r="O323" s="26">
        <f t="shared" si="39"/>
        <v>0</v>
      </c>
      <c r="P323" s="57"/>
      <c r="Q323" s="57"/>
      <c r="R323" s="57"/>
      <c r="S323" s="57">
        <f>SUM(P323:R323)</f>
        <v>0</v>
      </c>
      <c r="T323" s="26">
        <f t="shared" si="41"/>
        <v>1006</v>
      </c>
    </row>
    <row r="324" spans="3:20" ht="15.75" x14ac:dyDescent="0.25">
      <c r="C324" s="4" t="s">
        <v>36</v>
      </c>
      <c r="D324" s="25">
        <v>13</v>
      </c>
      <c r="E324" s="25">
        <v>23</v>
      </c>
      <c r="F324" s="25">
        <v>20</v>
      </c>
      <c r="G324" s="26">
        <f t="shared" si="37"/>
        <v>56</v>
      </c>
      <c r="H324" s="20">
        <v>14</v>
      </c>
      <c r="I324" s="20">
        <v>13</v>
      </c>
      <c r="J324" s="29">
        <v>16</v>
      </c>
      <c r="K324" s="26">
        <f t="shared" si="38"/>
        <v>43</v>
      </c>
      <c r="L324" s="25"/>
      <c r="M324" s="25"/>
      <c r="N324" s="25"/>
      <c r="O324" s="26">
        <f t="shared" si="39"/>
        <v>0</v>
      </c>
      <c r="P324" s="57"/>
      <c r="Q324" s="57"/>
      <c r="R324" s="57"/>
      <c r="S324" s="57">
        <f>SUM(P324:R324)</f>
        <v>0</v>
      </c>
      <c r="T324" s="26">
        <f t="shared" si="41"/>
        <v>99</v>
      </c>
    </row>
    <row r="325" spans="3:20" ht="15.75" x14ac:dyDescent="0.25">
      <c r="C325" s="4" t="s">
        <v>50</v>
      </c>
      <c r="D325" s="25">
        <v>1</v>
      </c>
      <c r="E325" s="25">
        <v>0</v>
      </c>
      <c r="F325" s="25">
        <v>2</v>
      </c>
      <c r="G325" s="26">
        <f t="shared" si="37"/>
        <v>3</v>
      </c>
      <c r="H325" s="27">
        <v>0</v>
      </c>
      <c r="I325" s="25">
        <v>2</v>
      </c>
      <c r="J325" s="28">
        <v>0</v>
      </c>
      <c r="K325" s="26">
        <f t="shared" si="38"/>
        <v>2</v>
      </c>
      <c r="L325" s="25"/>
      <c r="M325" s="25"/>
      <c r="N325" s="25"/>
      <c r="O325" s="26">
        <f t="shared" si="39"/>
        <v>0</v>
      </c>
      <c r="P325" s="58"/>
      <c r="Q325" s="58"/>
      <c r="R325" s="58"/>
      <c r="S325" s="57">
        <f t="shared" si="40"/>
        <v>0</v>
      </c>
      <c r="T325" s="26">
        <f t="shared" si="41"/>
        <v>5</v>
      </c>
    </row>
    <row r="326" spans="3:20" ht="15.75" x14ac:dyDescent="0.25">
      <c r="C326" s="4" t="s">
        <v>51</v>
      </c>
      <c r="D326" s="25">
        <v>3425</v>
      </c>
      <c r="E326" s="25">
        <v>2543</v>
      </c>
      <c r="F326" s="25">
        <v>2468</v>
      </c>
      <c r="G326" s="26">
        <f t="shared" si="37"/>
        <v>8436</v>
      </c>
      <c r="H326" s="27">
        <v>2451</v>
      </c>
      <c r="I326" s="27">
        <v>2371</v>
      </c>
      <c r="J326" s="28">
        <v>2187</v>
      </c>
      <c r="K326" s="26">
        <f t="shared" si="38"/>
        <v>7009</v>
      </c>
      <c r="L326" s="25"/>
      <c r="M326" s="25"/>
      <c r="N326" s="25"/>
      <c r="O326" s="26">
        <f t="shared" si="39"/>
        <v>0</v>
      </c>
      <c r="P326" s="58"/>
      <c r="Q326" s="58"/>
      <c r="R326" s="58"/>
      <c r="S326" s="57">
        <f t="shared" si="40"/>
        <v>0</v>
      </c>
      <c r="T326" s="26">
        <f t="shared" si="41"/>
        <v>15445</v>
      </c>
    </row>
    <row r="327" spans="3:20" ht="15.75" x14ac:dyDescent="0.25">
      <c r="C327" s="4" t="s">
        <v>52</v>
      </c>
      <c r="D327" s="25">
        <v>433</v>
      </c>
      <c r="E327" s="25">
        <v>331</v>
      </c>
      <c r="F327" s="25">
        <v>277</v>
      </c>
      <c r="G327" s="26">
        <f t="shared" si="37"/>
        <v>1041</v>
      </c>
      <c r="H327" s="20">
        <v>317</v>
      </c>
      <c r="I327" s="20">
        <v>299</v>
      </c>
      <c r="J327" s="29">
        <v>255</v>
      </c>
      <c r="K327" s="26">
        <f t="shared" si="38"/>
        <v>871</v>
      </c>
      <c r="L327" s="25"/>
      <c r="M327" s="25"/>
      <c r="N327" s="25"/>
      <c r="O327" s="26">
        <f t="shared" si="39"/>
        <v>0</v>
      </c>
      <c r="P327" s="57"/>
      <c r="Q327" s="57"/>
      <c r="R327" s="57"/>
      <c r="S327" s="57">
        <f t="shared" si="40"/>
        <v>0</v>
      </c>
      <c r="T327" s="26">
        <f t="shared" si="41"/>
        <v>1912</v>
      </c>
    </row>
    <row r="328" spans="3:20" ht="15.75" x14ac:dyDescent="0.25">
      <c r="C328" s="4" t="s">
        <v>53</v>
      </c>
      <c r="D328" s="25">
        <v>41</v>
      </c>
      <c r="E328" s="25">
        <v>28</v>
      </c>
      <c r="F328" s="25">
        <v>38</v>
      </c>
      <c r="G328" s="26">
        <f t="shared" si="37"/>
        <v>107</v>
      </c>
      <c r="H328" s="27">
        <v>40</v>
      </c>
      <c r="I328" s="27">
        <v>27</v>
      </c>
      <c r="J328" s="28">
        <v>33</v>
      </c>
      <c r="K328" s="26">
        <f t="shared" si="38"/>
        <v>100</v>
      </c>
      <c r="L328" s="25"/>
      <c r="M328" s="25"/>
      <c r="N328" s="25"/>
      <c r="O328" s="26">
        <f t="shared" si="39"/>
        <v>0</v>
      </c>
      <c r="P328" s="58"/>
      <c r="Q328" s="58"/>
      <c r="R328" s="58"/>
      <c r="S328" s="57">
        <f t="shared" si="40"/>
        <v>0</v>
      </c>
      <c r="T328" s="26">
        <f t="shared" si="41"/>
        <v>207</v>
      </c>
    </row>
    <row r="329" spans="3:20" ht="15.75" x14ac:dyDescent="0.25">
      <c r="C329" s="4" t="s">
        <v>54</v>
      </c>
      <c r="D329" s="25">
        <v>3</v>
      </c>
      <c r="E329" s="25">
        <v>6</v>
      </c>
      <c r="F329" s="25">
        <v>2</v>
      </c>
      <c r="G329" s="26">
        <f t="shared" si="37"/>
        <v>11</v>
      </c>
      <c r="H329" s="20">
        <v>2</v>
      </c>
      <c r="I329" s="20">
        <v>6</v>
      </c>
      <c r="J329" s="29">
        <v>2</v>
      </c>
      <c r="K329" s="26">
        <f t="shared" si="38"/>
        <v>10</v>
      </c>
      <c r="L329" s="25"/>
      <c r="M329" s="25"/>
      <c r="N329" s="25"/>
      <c r="O329" s="26">
        <f t="shared" si="39"/>
        <v>0</v>
      </c>
      <c r="P329" s="57"/>
      <c r="Q329" s="57"/>
      <c r="R329" s="57"/>
      <c r="S329" s="57">
        <f t="shared" si="40"/>
        <v>0</v>
      </c>
      <c r="T329" s="26">
        <f t="shared" si="41"/>
        <v>21</v>
      </c>
    </row>
    <row r="330" spans="3:20" ht="15.75" x14ac:dyDescent="0.25">
      <c r="C330" s="4" t="s">
        <v>57</v>
      </c>
      <c r="D330" s="25">
        <v>73</v>
      </c>
      <c r="E330" s="25">
        <v>101</v>
      </c>
      <c r="F330" s="25">
        <v>87</v>
      </c>
      <c r="G330" s="26">
        <f t="shared" si="37"/>
        <v>261</v>
      </c>
      <c r="H330" s="27">
        <v>138</v>
      </c>
      <c r="I330" s="27">
        <v>132</v>
      </c>
      <c r="J330" s="28">
        <v>128</v>
      </c>
      <c r="K330" s="26">
        <f t="shared" si="38"/>
        <v>398</v>
      </c>
      <c r="L330" s="25"/>
      <c r="M330" s="25"/>
      <c r="N330" s="25"/>
      <c r="O330" s="26">
        <f t="shared" si="39"/>
        <v>0</v>
      </c>
      <c r="P330" s="58"/>
      <c r="Q330" s="58"/>
      <c r="R330" s="58"/>
      <c r="S330" s="57">
        <f t="shared" si="40"/>
        <v>0</v>
      </c>
      <c r="T330" s="26">
        <f>S330+O330+K330+G330</f>
        <v>659</v>
      </c>
    </row>
    <row r="331" spans="3:20" ht="15.75" x14ac:dyDescent="0.25">
      <c r="C331" s="4" t="s">
        <v>58</v>
      </c>
      <c r="D331" s="25">
        <v>634</v>
      </c>
      <c r="E331" s="25">
        <v>564</v>
      </c>
      <c r="F331" s="25">
        <v>667</v>
      </c>
      <c r="G331" s="26">
        <f>+SUM(D331:F331)</f>
        <v>1865</v>
      </c>
      <c r="H331" s="27">
        <v>962</v>
      </c>
      <c r="I331" s="27">
        <v>909</v>
      </c>
      <c r="J331" s="28">
        <v>756</v>
      </c>
      <c r="K331" s="26">
        <f t="shared" si="38"/>
        <v>2627</v>
      </c>
      <c r="L331" s="25"/>
      <c r="M331" s="25"/>
      <c r="N331" s="25"/>
      <c r="O331" s="26">
        <f>SUM(L331:N331)</f>
        <v>0</v>
      </c>
      <c r="P331" s="58"/>
      <c r="Q331" s="58"/>
      <c r="R331" s="58"/>
      <c r="S331" s="57">
        <f t="shared" si="40"/>
        <v>0</v>
      </c>
      <c r="T331" s="26">
        <f>SUM(G331,O331,K331, S331)</f>
        <v>4492</v>
      </c>
    </row>
    <row r="332" spans="3:20" ht="15.75" x14ac:dyDescent="0.25">
      <c r="C332" s="4" t="s">
        <v>62</v>
      </c>
      <c r="D332" s="25">
        <v>0</v>
      </c>
      <c r="E332" s="25">
        <v>0</v>
      </c>
      <c r="F332" s="25">
        <v>0</v>
      </c>
      <c r="G332" s="26">
        <f>+SUM(D332:F332)</f>
        <v>0</v>
      </c>
      <c r="H332" s="25">
        <v>22</v>
      </c>
      <c r="I332" s="25">
        <v>13</v>
      </c>
      <c r="J332" s="25">
        <v>17</v>
      </c>
      <c r="K332" s="26">
        <f t="shared" si="38"/>
        <v>52</v>
      </c>
      <c r="L332" s="25"/>
      <c r="M332" s="25"/>
      <c r="N332" s="25"/>
      <c r="O332" s="26">
        <f t="shared" si="39"/>
        <v>0</v>
      </c>
      <c r="P332" s="57"/>
      <c r="Q332" s="57"/>
      <c r="R332" s="57"/>
      <c r="S332" s="57">
        <f t="shared" si="40"/>
        <v>0</v>
      </c>
      <c r="T332" s="26">
        <f>SUM(G332,O332,K332, S332)</f>
        <v>52</v>
      </c>
    </row>
    <row r="333" spans="3:20" ht="15.75" x14ac:dyDescent="0.25">
      <c r="C333" s="4" t="s">
        <v>63</v>
      </c>
      <c r="D333" s="25">
        <v>33</v>
      </c>
      <c r="E333" s="25">
        <v>45</v>
      </c>
      <c r="F333" s="25">
        <v>35</v>
      </c>
      <c r="G333" s="26">
        <f>+SUM(D333:F333)</f>
        <v>113</v>
      </c>
      <c r="H333" s="27">
        <v>33</v>
      </c>
      <c r="I333" s="27">
        <v>33</v>
      </c>
      <c r="J333" s="28">
        <v>50</v>
      </c>
      <c r="K333" s="26">
        <f t="shared" si="38"/>
        <v>116</v>
      </c>
      <c r="L333" s="25"/>
      <c r="M333" s="25"/>
      <c r="N333" s="25"/>
      <c r="O333" s="26">
        <f t="shared" si="39"/>
        <v>0</v>
      </c>
      <c r="P333" s="58"/>
      <c r="Q333" s="58"/>
      <c r="R333" s="58"/>
      <c r="S333" s="57">
        <f t="shared" si="40"/>
        <v>0</v>
      </c>
      <c r="T333" s="26">
        <f>SUM(G333,O333,K333, S333)</f>
        <v>229</v>
      </c>
    </row>
    <row r="334" spans="3:20" ht="15.75" x14ac:dyDescent="0.25">
      <c r="C334" s="4" t="s">
        <v>64</v>
      </c>
      <c r="D334" s="25">
        <v>3</v>
      </c>
      <c r="E334" s="25">
        <v>0</v>
      </c>
      <c r="F334" s="25">
        <v>0</v>
      </c>
      <c r="G334" s="26">
        <f>+SUM(D334:F334)</f>
        <v>3</v>
      </c>
      <c r="H334" s="27">
        <v>1</v>
      </c>
      <c r="I334" s="25">
        <v>1</v>
      </c>
      <c r="J334" s="25">
        <v>0</v>
      </c>
      <c r="K334" s="26">
        <f t="shared" si="38"/>
        <v>2</v>
      </c>
      <c r="L334" s="25"/>
      <c r="M334" s="25"/>
      <c r="N334" s="25"/>
      <c r="O334" s="26">
        <f t="shared" si="39"/>
        <v>0</v>
      </c>
      <c r="P334" s="57"/>
      <c r="Q334" s="57"/>
      <c r="R334" s="57"/>
      <c r="S334" s="57">
        <f t="shared" si="40"/>
        <v>0</v>
      </c>
      <c r="T334" s="26">
        <f>SUM(G334,O334,K334, S334)</f>
        <v>5</v>
      </c>
    </row>
    <row r="335" spans="3:20" ht="15.75" x14ac:dyDescent="0.25">
      <c r="C335" s="4" t="s">
        <v>142</v>
      </c>
      <c r="D335" s="25">
        <v>2</v>
      </c>
      <c r="E335" s="25">
        <v>1</v>
      </c>
      <c r="F335" s="25">
        <v>3</v>
      </c>
      <c r="G335" s="26">
        <f>+SUM(D335:F335)</f>
        <v>6</v>
      </c>
      <c r="H335" s="20">
        <v>3</v>
      </c>
      <c r="I335" s="20">
        <v>3</v>
      </c>
      <c r="J335" s="29">
        <v>120</v>
      </c>
      <c r="K335" s="26">
        <f t="shared" si="38"/>
        <v>126</v>
      </c>
      <c r="L335" s="25"/>
      <c r="M335" s="25"/>
      <c r="N335" s="25"/>
      <c r="O335" s="26">
        <f t="shared" si="39"/>
        <v>0</v>
      </c>
      <c r="P335" s="57"/>
      <c r="Q335" s="57"/>
      <c r="R335" s="57"/>
      <c r="S335" s="57">
        <f t="shared" si="40"/>
        <v>0</v>
      </c>
      <c r="T335" s="26">
        <f>SUM(G335,O335,K335, S335)</f>
        <v>132</v>
      </c>
    </row>
    <row r="336" spans="3:20" ht="15.75" x14ac:dyDescent="0.25">
      <c r="C336" s="41" t="s">
        <v>59</v>
      </c>
      <c r="D336" s="26">
        <f t="shared" ref="D336:T336" si="42">SUM(D320:D335)</f>
        <v>11080</v>
      </c>
      <c r="E336" s="26">
        <f t="shared" si="42"/>
        <v>9064</v>
      </c>
      <c r="F336" s="26">
        <f t="shared" si="42"/>
        <v>8842</v>
      </c>
      <c r="G336" s="26">
        <f t="shared" si="42"/>
        <v>28986</v>
      </c>
      <c r="H336" s="26">
        <f t="shared" si="42"/>
        <v>6647</v>
      </c>
      <c r="I336" s="26">
        <f t="shared" si="42"/>
        <v>6435</v>
      </c>
      <c r="J336" s="26">
        <f t="shared" si="42"/>
        <v>5927</v>
      </c>
      <c r="K336" s="26">
        <f t="shared" si="42"/>
        <v>19009</v>
      </c>
      <c r="L336" s="26">
        <f t="shared" si="42"/>
        <v>0</v>
      </c>
      <c r="M336" s="26">
        <f t="shared" si="42"/>
        <v>0</v>
      </c>
      <c r="N336" s="26">
        <f t="shared" si="42"/>
        <v>0</v>
      </c>
      <c r="O336" s="26">
        <f t="shared" si="42"/>
        <v>0</v>
      </c>
      <c r="P336" s="26">
        <f t="shared" si="42"/>
        <v>0</v>
      </c>
      <c r="Q336" s="26">
        <f t="shared" si="42"/>
        <v>0</v>
      </c>
      <c r="R336" s="26">
        <f t="shared" si="42"/>
        <v>0</v>
      </c>
      <c r="S336" s="26">
        <f t="shared" si="42"/>
        <v>0</v>
      </c>
      <c r="T336" s="26">
        <f t="shared" si="42"/>
        <v>47995</v>
      </c>
    </row>
    <row r="337" spans="3:20" ht="15.75" x14ac:dyDescent="0.25">
      <c r="C337" s="79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</row>
    <row r="338" spans="3:20" ht="15.75" x14ac:dyDescent="0.25">
      <c r="C338" s="79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</row>
    <row r="339" spans="3:20" ht="15.75" x14ac:dyDescent="0.25">
      <c r="C339" s="79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</row>
    <row r="340" spans="3:20" ht="15.75" x14ac:dyDescent="0.25">
      <c r="C340" s="79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</row>
    <row r="341" spans="3:20" ht="15.75" x14ac:dyDescent="0.25">
      <c r="C341" s="79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</row>
    <row r="342" spans="3:20" ht="15.75" x14ac:dyDescent="0.25">
      <c r="C342" s="79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</row>
    <row r="343" spans="3:20" ht="15.75" x14ac:dyDescent="0.25">
      <c r="C343" s="79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</row>
    <row r="344" spans="3:20" ht="15.75" x14ac:dyDescent="0.25">
      <c r="C344" s="79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</row>
    <row r="345" spans="3:20" ht="15.75" x14ac:dyDescent="0.25">
      <c r="C345" s="79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</row>
    <row r="346" spans="3:20" ht="15.75" x14ac:dyDescent="0.25">
      <c r="C346" s="79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</row>
    <row r="347" spans="3:20" ht="15.75" x14ac:dyDescent="0.25">
      <c r="C347" s="79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</row>
    <row r="348" spans="3:20" ht="15.75" x14ac:dyDescent="0.25">
      <c r="C348" s="79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</row>
    <row r="349" spans="3:20" ht="15.75" x14ac:dyDescent="0.25">
      <c r="C349" s="79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</row>
    <row r="350" spans="3:20" ht="15.75" x14ac:dyDescent="0.25">
      <c r="C350" s="79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</row>
    <row r="351" spans="3:20" ht="15.75" x14ac:dyDescent="0.25">
      <c r="C351" s="79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</row>
    <row r="352" spans="3:20" ht="15.75" x14ac:dyDescent="0.25">
      <c r="C352" s="79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</row>
    <row r="353" spans="3:20" ht="15.75" x14ac:dyDescent="0.25">
      <c r="C353" s="79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</row>
    <row r="354" spans="3:20" ht="15.75" x14ac:dyDescent="0.25">
      <c r="C354" s="79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</row>
    <row r="355" spans="3:20" ht="15.75" x14ac:dyDescent="0.25">
      <c r="C355" s="79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</row>
    <row r="356" spans="3:20" ht="15.75" x14ac:dyDescent="0.25">
      <c r="C356" s="79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</row>
    <row r="357" spans="3:20" ht="15.75" x14ac:dyDescent="0.25">
      <c r="C357" s="79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</row>
    <row r="358" spans="3:20" ht="15.75" x14ac:dyDescent="0.25">
      <c r="C358" s="79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</row>
    <row r="359" spans="3:20" ht="15.75" x14ac:dyDescent="0.25">
      <c r="C359" s="79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</row>
    <row r="360" spans="3:20" ht="15.75" x14ac:dyDescent="0.25">
      <c r="C360" s="79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</row>
    <row r="361" spans="3:20" ht="15.75" x14ac:dyDescent="0.25">
      <c r="C361" s="79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</row>
    <row r="362" spans="3:20" ht="15.75" x14ac:dyDescent="0.25">
      <c r="C362" s="79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</row>
    <row r="363" spans="3:20" ht="15.75" x14ac:dyDescent="0.25">
      <c r="C363" s="79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</row>
    <row r="364" spans="3:20" ht="15.75" x14ac:dyDescent="0.25">
      <c r="C364" s="79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</row>
    <row r="365" spans="3:20" ht="15.75" x14ac:dyDescent="0.25">
      <c r="C365" s="79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</row>
    <row r="366" spans="3:20" ht="15.75" x14ac:dyDescent="0.25">
      <c r="C366" s="79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</row>
    <row r="367" spans="3:20" ht="15.75" x14ac:dyDescent="0.25">
      <c r="C367" s="79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</row>
    <row r="368" spans="3:20" ht="15.75" x14ac:dyDescent="0.25">
      <c r="C368" s="79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</row>
    <row r="369" spans="3:20" ht="15.75" x14ac:dyDescent="0.25">
      <c r="C369" s="79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</row>
    <row r="370" spans="3:20" ht="15.75" x14ac:dyDescent="0.25">
      <c r="C370" s="79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</row>
    <row r="371" spans="3:20" ht="15.75" x14ac:dyDescent="0.25">
      <c r="C371" s="79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</row>
    <row r="372" spans="3:20" ht="15.75" x14ac:dyDescent="0.25">
      <c r="C372" s="79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</row>
    <row r="373" spans="3:20" ht="15.75" x14ac:dyDescent="0.25">
      <c r="C373" s="79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</row>
    <row r="374" spans="3:20" ht="15.75" x14ac:dyDescent="0.25">
      <c r="C374" s="79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</row>
    <row r="375" spans="3:20" ht="15.75" x14ac:dyDescent="0.25">
      <c r="C375" s="79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</row>
    <row r="376" spans="3:20" ht="15.75" x14ac:dyDescent="0.25">
      <c r="C376" s="79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</row>
    <row r="377" spans="3:20" ht="15.75" x14ac:dyDescent="0.25">
      <c r="C377" s="79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</row>
    <row r="378" spans="3:20" ht="15.75" x14ac:dyDescent="0.25">
      <c r="C378" s="79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</row>
    <row r="379" spans="3:20" ht="15.75" x14ac:dyDescent="0.25">
      <c r="C379" s="79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</row>
    <row r="380" spans="3:20" ht="15.75" x14ac:dyDescent="0.25">
      <c r="C380" s="79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</row>
    <row r="381" spans="3:20" ht="15.75" x14ac:dyDescent="0.25">
      <c r="C381" s="79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</row>
    <row r="382" spans="3:20" ht="15.75" x14ac:dyDescent="0.25">
      <c r="C382" s="2"/>
      <c r="D382" s="3"/>
      <c r="E382" s="3"/>
      <c r="F382" s="3"/>
      <c r="G382" s="8"/>
      <c r="H382" s="3"/>
      <c r="I382" s="3"/>
      <c r="J382" s="3"/>
      <c r="K382" s="8"/>
      <c r="L382" s="3"/>
      <c r="M382" s="3"/>
      <c r="N382" s="3"/>
      <c r="O382" s="8"/>
      <c r="P382" s="70"/>
      <c r="Q382" s="70"/>
      <c r="R382" s="70"/>
      <c r="S382" s="71"/>
    </row>
    <row r="383" spans="3:20" ht="16.5" thickBot="1" x14ac:dyDescent="0.3">
      <c r="C383" s="2"/>
      <c r="D383" s="3"/>
      <c r="E383" s="3"/>
      <c r="F383" s="3"/>
      <c r="G383" s="8"/>
      <c r="H383" s="3"/>
      <c r="I383" s="3"/>
      <c r="J383" s="3"/>
      <c r="K383" s="8"/>
      <c r="L383" s="3"/>
      <c r="M383" s="3"/>
      <c r="N383" s="3"/>
      <c r="O383" s="8"/>
      <c r="P383" s="70"/>
      <c r="Q383" s="70"/>
      <c r="R383" s="70"/>
      <c r="S383" s="71"/>
    </row>
    <row r="384" spans="3:20" ht="15.75" x14ac:dyDescent="0.25">
      <c r="C384" s="102" t="s">
        <v>70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4"/>
    </row>
    <row r="385" spans="3:20" ht="15.75" x14ac:dyDescent="0.25">
      <c r="C385" s="109" t="s">
        <v>61</v>
      </c>
      <c r="D385" s="105" t="s">
        <v>2</v>
      </c>
      <c r="E385" s="105"/>
      <c r="F385" s="105"/>
      <c r="G385" s="105"/>
      <c r="H385" s="105" t="s">
        <v>3</v>
      </c>
      <c r="I385" s="105"/>
      <c r="J385" s="105"/>
      <c r="K385" s="105"/>
      <c r="L385" s="105" t="s">
        <v>4</v>
      </c>
      <c r="M385" s="105"/>
      <c r="N385" s="105"/>
      <c r="O385" s="105"/>
      <c r="P385" s="105" t="s">
        <v>5</v>
      </c>
      <c r="Q385" s="105"/>
      <c r="R385" s="105"/>
      <c r="S385" s="105"/>
      <c r="T385" s="107" t="s">
        <v>6</v>
      </c>
    </row>
    <row r="386" spans="3:20" ht="16.5" thickBot="1" x14ac:dyDescent="0.3">
      <c r="C386" s="110"/>
      <c r="D386" s="40" t="s">
        <v>7</v>
      </c>
      <c r="E386" s="40" t="s">
        <v>8</v>
      </c>
      <c r="F386" s="40" t="s">
        <v>9</v>
      </c>
      <c r="G386" s="40" t="s">
        <v>10</v>
      </c>
      <c r="H386" s="40" t="s">
        <v>11</v>
      </c>
      <c r="I386" s="40" t="s">
        <v>12</v>
      </c>
      <c r="J386" s="40" t="s">
        <v>13</v>
      </c>
      <c r="K386" s="40" t="s">
        <v>14</v>
      </c>
      <c r="L386" s="40" t="s">
        <v>15</v>
      </c>
      <c r="M386" s="40" t="s">
        <v>16</v>
      </c>
      <c r="N386" s="40" t="s">
        <v>17</v>
      </c>
      <c r="O386" s="40" t="s">
        <v>18</v>
      </c>
      <c r="P386" s="40" t="s">
        <v>19</v>
      </c>
      <c r="Q386" s="40" t="s">
        <v>20</v>
      </c>
      <c r="R386" s="40" t="s">
        <v>21</v>
      </c>
      <c r="S386" s="40" t="s">
        <v>22</v>
      </c>
      <c r="T386" s="108"/>
    </row>
    <row r="387" spans="3:20" ht="15.75" x14ac:dyDescent="0.25">
      <c r="C387" s="5" t="s">
        <v>23</v>
      </c>
      <c r="D387" s="25">
        <v>714</v>
      </c>
      <c r="E387" s="25">
        <v>629</v>
      </c>
      <c r="F387" s="25">
        <v>646</v>
      </c>
      <c r="G387" s="26">
        <f>+SUM(D387:F387)</f>
        <v>1989</v>
      </c>
      <c r="H387" s="86">
        <v>634</v>
      </c>
      <c r="I387" s="86">
        <v>598</v>
      </c>
      <c r="J387" s="99">
        <v>549</v>
      </c>
      <c r="K387" s="26">
        <f>SUM(H387:J387)</f>
        <v>1781</v>
      </c>
      <c r="L387" s="25"/>
      <c r="M387" s="25"/>
      <c r="N387" s="25"/>
      <c r="O387" s="26">
        <f>SUM(L387:N387)</f>
        <v>0</v>
      </c>
      <c r="P387" s="57"/>
      <c r="Q387" s="57"/>
      <c r="R387" s="57"/>
      <c r="S387" s="57">
        <f>SUM(P387:R387)</f>
        <v>0</v>
      </c>
      <c r="T387" s="26">
        <f>SUM(G387,O387,K387, S387)</f>
        <v>3770</v>
      </c>
    </row>
    <row r="388" spans="3:20" ht="15.75" x14ac:dyDescent="0.25">
      <c r="C388" s="4" t="s">
        <v>24</v>
      </c>
      <c r="D388" s="25">
        <v>598</v>
      </c>
      <c r="E388" s="25">
        <v>584</v>
      </c>
      <c r="F388" s="25">
        <v>612</v>
      </c>
      <c r="G388" s="26">
        <f t="shared" ref="G388:G399" si="43">+SUM(D388:F388)</f>
        <v>1794</v>
      </c>
      <c r="H388" s="86">
        <v>660</v>
      </c>
      <c r="I388" s="86">
        <v>589</v>
      </c>
      <c r="J388" s="99">
        <v>551</v>
      </c>
      <c r="K388" s="26">
        <f t="shared" ref="K388:K399" si="44">SUM(H388:J388)</f>
        <v>1800</v>
      </c>
      <c r="L388" s="25"/>
      <c r="M388" s="25"/>
      <c r="N388" s="25"/>
      <c r="O388" s="26">
        <f t="shared" ref="O388:O399" si="45">SUM(L388:N388)</f>
        <v>0</v>
      </c>
      <c r="P388" s="57"/>
      <c r="Q388" s="57"/>
      <c r="R388" s="57"/>
      <c r="S388" s="57">
        <f t="shared" ref="S388:S399" si="46">SUM(P388:R388)</f>
        <v>0</v>
      </c>
      <c r="T388" s="26">
        <f t="shared" ref="T388:T399" si="47">SUM(G388,O388,K388, S388)</f>
        <v>3594</v>
      </c>
    </row>
    <row r="389" spans="3:20" ht="15.75" x14ac:dyDescent="0.25">
      <c r="C389" s="4" t="s">
        <v>49</v>
      </c>
      <c r="D389" s="25">
        <v>1528</v>
      </c>
      <c r="E389" s="25">
        <v>1275</v>
      </c>
      <c r="F389" s="25">
        <v>1111</v>
      </c>
      <c r="G389" s="26">
        <f t="shared" si="43"/>
        <v>3914</v>
      </c>
      <c r="H389" s="85">
        <v>16</v>
      </c>
      <c r="I389" s="85">
        <v>22</v>
      </c>
      <c r="J389" s="99">
        <v>19</v>
      </c>
      <c r="K389" s="26">
        <f t="shared" si="44"/>
        <v>57</v>
      </c>
      <c r="L389" s="25"/>
      <c r="M389" s="25"/>
      <c r="N389" s="25"/>
      <c r="O389" s="26">
        <f t="shared" si="45"/>
        <v>0</v>
      </c>
      <c r="P389" s="57"/>
      <c r="Q389" s="57"/>
      <c r="R389" s="57"/>
      <c r="S389" s="57">
        <f>SUM(P389:R389)</f>
        <v>0</v>
      </c>
      <c r="T389" s="26">
        <f t="shared" si="47"/>
        <v>3971</v>
      </c>
    </row>
    <row r="390" spans="3:20" ht="15.75" x14ac:dyDescent="0.25">
      <c r="C390" s="4" t="s">
        <v>131</v>
      </c>
      <c r="D390" s="25">
        <v>115</v>
      </c>
      <c r="E390" s="25">
        <v>69</v>
      </c>
      <c r="F390" s="25">
        <v>75</v>
      </c>
      <c r="G390" s="26">
        <f>+SUM(D390:F390)</f>
        <v>259</v>
      </c>
      <c r="H390" s="20">
        <v>70</v>
      </c>
      <c r="I390" s="20">
        <v>100</v>
      </c>
      <c r="J390" s="29">
        <v>76</v>
      </c>
      <c r="K390" s="26">
        <f>SUM(H390:J390)</f>
        <v>246</v>
      </c>
      <c r="L390" s="25"/>
      <c r="M390" s="25"/>
      <c r="N390" s="25"/>
      <c r="O390" s="26">
        <f>SUM(L390:N390)</f>
        <v>0</v>
      </c>
      <c r="P390" s="57"/>
      <c r="Q390" s="57"/>
      <c r="R390" s="57"/>
      <c r="S390" s="57">
        <f>SUM(P390:R390)</f>
        <v>0</v>
      </c>
      <c r="T390" s="26">
        <f>SUM(G390,O390,K390, S390)</f>
        <v>505</v>
      </c>
    </row>
    <row r="391" spans="3:20" ht="15.75" x14ac:dyDescent="0.25">
      <c r="C391" s="4" t="s">
        <v>50</v>
      </c>
      <c r="D391" s="25">
        <v>4</v>
      </c>
      <c r="E391" s="25">
        <v>2</v>
      </c>
      <c r="F391" s="25">
        <v>2</v>
      </c>
      <c r="G391" s="26">
        <f>+SUM(D391:F391)</f>
        <v>8</v>
      </c>
      <c r="H391" s="27">
        <v>4</v>
      </c>
      <c r="I391" s="27">
        <v>0</v>
      </c>
      <c r="J391" s="28">
        <v>0</v>
      </c>
      <c r="K391" s="26">
        <f>SUM(H391:J391)</f>
        <v>4</v>
      </c>
      <c r="L391" s="25"/>
      <c r="M391" s="25"/>
      <c r="N391" s="25"/>
      <c r="O391" s="26"/>
      <c r="P391" s="57"/>
      <c r="Q391" s="57"/>
      <c r="R391" s="57"/>
      <c r="S391" s="57"/>
      <c r="T391" s="26"/>
    </row>
    <row r="392" spans="3:20" ht="15.75" x14ac:dyDescent="0.25">
      <c r="C392" s="4" t="s">
        <v>51</v>
      </c>
      <c r="D392" s="25">
        <v>1184</v>
      </c>
      <c r="E392" s="25">
        <v>947</v>
      </c>
      <c r="F392" s="25">
        <v>834</v>
      </c>
      <c r="G392" s="26">
        <f t="shared" si="43"/>
        <v>2965</v>
      </c>
      <c r="H392" s="27">
        <v>903</v>
      </c>
      <c r="I392" s="27">
        <v>770</v>
      </c>
      <c r="J392" s="28">
        <v>779</v>
      </c>
      <c r="K392" s="26">
        <f t="shared" si="44"/>
        <v>2452</v>
      </c>
      <c r="L392" s="25"/>
      <c r="M392" s="25"/>
      <c r="N392" s="25"/>
      <c r="O392" s="26">
        <f t="shared" si="45"/>
        <v>0</v>
      </c>
      <c r="P392" s="58"/>
      <c r="Q392" s="58"/>
      <c r="R392" s="58"/>
      <c r="S392" s="57">
        <f t="shared" si="46"/>
        <v>0</v>
      </c>
      <c r="T392" s="26">
        <f t="shared" si="47"/>
        <v>5417</v>
      </c>
    </row>
    <row r="393" spans="3:20" ht="15.75" x14ac:dyDescent="0.25">
      <c r="C393" s="4" t="s">
        <v>52</v>
      </c>
      <c r="D393" s="25">
        <v>273</v>
      </c>
      <c r="E393" s="25">
        <v>252</v>
      </c>
      <c r="F393" s="25">
        <v>216</v>
      </c>
      <c r="G393" s="26">
        <f t="shared" si="43"/>
        <v>741</v>
      </c>
      <c r="H393" s="27">
        <v>238</v>
      </c>
      <c r="I393" s="27">
        <v>219</v>
      </c>
      <c r="J393" s="28">
        <v>212</v>
      </c>
      <c r="K393" s="26">
        <f t="shared" si="44"/>
        <v>669</v>
      </c>
      <c r="L393" s="25"/>
      <c r="M393" s="25"/>
      <c r="N393" s="25"/>
      <c r="O393" s="26">
        <f t="shared" si="45"/>
        <v>0</v>
      </c>
      <c r="P393" s="58"/>
      <c r="Q393" s="58"/>
      <c r="R393" s="58"/>
      <c r="S393" s="57">
        <f t="shared" si="46"/>
        <v>0</v>
      </c>
      <c r="T393" s="26">
        <f t="shared" si="47"/>
        <v>1410</v>
      </c>
    </row>
    <row r="394" spans="3:20" ht="15.75" x14ac:dyDescent="0.25">
      <c r="C394" s="4" t="s">
        <v>53</v>
      </c>
      <c r="D394" s="25">
        <v>35</v>
      </c>
      <c r="E394" s="25">
        <v>43</v>
      </c>
      <c r="F394" s="25">
        <v>29</v>
      </c>
      <c r="G394" s="26">
        <f t="shared" si="43"/>
        <v>107</v>
      </c>
      <c r="H394" s="20">
        <v>42</v>
      </c>
      <c r="I394" s="20">
        <v>36</v>
      </c>
      <c r="J394" s="29">
        <v>37</v>
      </c>
      <c r="K394" s="26">
        <f t="shared" si="44"/>
        <v>115</v>
      </c>
      <c r="L394" s="25"/>
      <c r="M394" s="25"/>
      <c r="N394" s="25"/>
      <c r="O394" s="26">
        <f t="shared" si="45"/>
        <v>0</v>
      </c>
      <c r="P394" s="57"/>
      <c r="Q394" s="57"/>
      <c r="R394" s="57"/>
      <c r="S394" s="57">
        <f t="shared" si="46"/>
        <v>0</v>
      </c>
      <c r="T394" s="26">
        <f t="shared" si="47"/>
        <v>222</v>
      </c>
    </row>
    <row r="395" spans="3:20" ht="15.75" x14ac:dyDescent="0.25">
      <c r="C395" s="4" t="s">
        <v>54</v>
      </c>
      <c r="D395" s="25">
        <v>6</v>
      </c>
      <c r="E395" s="25">
        <v>5</v>
      </c>
      <c r="F395" s="25">
        <v>5</v>
      </c>
      <c r="G395" s="26">
        <f t="shared" si="43"/>
        <v>16</v>
      </c>
      <c r="H395" s="27">
        <v>3</v>
      </c>
      <c r="I395" s="27">
        <v>2</v>
      </c>
      <c r="J395" s="28">
        <v>3</v>
      </c>
      <c r="K395" s="26">
        <f t="shared" si="44"/>
        <v>8</v>
      </c>
      <c r="L395" s="25"/>
      <c r="M395" s="25"/>
      <c r="N395" s="25"/>
      <c r="O395" s="26">
        <f t="shared" si="45"/>
        <v>0</v>
      </c>
      <c r="P395" s="58"/>
      <c r="Q395" s="58"/>
      <c r="R395" s="58"/>
      <c r="S395" s="57">
        <f t="shared" si="46"/>
        <v>0</v>
      </c>
      <c r="T395" s="26">
        <f t="shared" si="47"/>
        <v>24</v>
      </c>
    </row>
    <row r="396" spans="3:20" ht="15.75" x14ac:dyDescent="0.25">
      <c r="C396" s="4" t="s">
        <v>71</v>
      </c>
      <c r="D396" s="25">
        <v>157</v>
      </c>
      <c r="E396" s="25">
        <v>135</v>
      </c>
      <c r="F396" s="25">
        <v>117</v>
      </c>
      <c r="G396" s="26">
        <f t="shared" si="43"/>
        <v>409</v>
      </c>
      <c r="H396" s="20">
        <v>154</v>
      </c>
      <c r="I396" s="25">
        <v>137</v>
      </c>
      <c r="J396" s="29">
        <v>130</v>
      </c>
      <c r="K396" s="26">
        <f t="shared" si="44"/>
        <v>421</v>
      </c>
      <c r="L396" s="25"/>
      <c r="M396" s="25"/>
      <c r="N396" s="25"/>
      <c r="O396" s="26">
        <f t="shared" si="45"/>
        <v>0</v>
      </c>
      <c r="P396" s="57"/>
      <c r="Q396" s="57"/>
      <c r="R396" s="57"/>
      <c r="S396" s="57">
        <f t="shared" si="46"/>
        <v>0</v>
      </c>
      <c r="T396" s="26">
        <f t="shared" si="47"/>
        <v>830</v>
      </c>
    </row>
    <row r="397" spans="3:20" ht="15.75" x14ac:dyDescent="0.25">
      <c r="C397" s="4" t="s">
        <v>56</v>
      </c>
      <c r="D397" s="25">
        <v>0</v>
      </c>
      <c r="E397" s="25">
        <v>0</v>
      </c>
      <c r="F397" s="25">
        <v>0</v>
      </c>
      <c r="G397" s="26">
        <f t="shared" si="43"/>
        <v>0</v>
      </c>
      <c r="H397" s="20">
        <v>0</v>
      </c>
      <c r="I397" s="20">
        <v>0</v>
      </c>
      <c r="J397" s="29">
        <v>0</v>
      </c>
      <c r="K397" s="26">
        <f t="shared" si="44"/>
        <v>0</v>
      </c>
      <c r="L397" s="25"/>
      <c r="M397" s="25"/>
      <c r="N397" s="25"/>
      <c r="O397" s="26">
        <f t="shared" si="45"/>
        <v>0</v>
      </c>
      <c r="P397" s="57"/>
      <c r="Q397" s="57"/>
      <c r="R397" s="57"/>
      <c r="S397" s="57">
        <f t="shared" si="46"/>
        <v>0</v>
      </c>
      <c r="T397" s="26">
        <f t="shared" si="47"/>
        <v>0</v>
      </c>
    </row>
    <row r="398" spans="3:20" ht="15.75" x14ac:dyDescent="0.25">
      <c r="C398" s="4" t="s">
        <v>57</v>
      </c>
      <c r="D398" s="25">
        <v>74</v>
      </c>
      <c r="E398" s="25">
        <v>113</v>
      </c>
      <c r="F398" s="25">
        <v>88</v>
      </c>
      <c r="G398" s="26">
        <f t="shared" si="43"/>
        <v>275</v>
      </c>
      <c r="H398" s="25">
        <v>155</v>
      </c>
      <c r="I398" s="25">
        <v>147</v>
      </c>
      <c r="J398" s="25">
        <v>121</v>
      </c>
      <c r="K398" s="26">
        <f t="shared" si="44"/>
        <v>423</v>
      </c>
      <c r="L398" s="25"/>
      <c r="M398" s="25"/>
      <c r="N398" s="25"/>
      <c r="O398" s="26">
        <f t="shared" si="45"/>
        <v>0</v>
      </c>
      <c r="P398" s="57"/>
      <c r="Q398" s="57"/>
      <c r="R398" s="57"/>
      <c r="S398" s="57">
        <f t="shared" si="46"/>
        <v>0</v>
      </c>
      <c r="T398" s="26">
        <f t="shared" si="47"/>
        <v>698</v>
      </c>
    </row>
    <row r="399" spans="3:20" ht="15.75" x14ac:dyDescent="0.25">
      <c r="C399" s="4" t="s">
        <v>58</v>
      </c>
      <c r="D399" s="25">
        <v>241</v>
      </c>
      <c r="E399" s="25">
        <v>280</v>
      </c>
      <c r="F399" s="25">
        <v>244</v>
      </c>
      <c r="G399" s="26">
        <f t="shared" si="43"/>
        <v>765</v>
      </c>
      <c r="H399" s="27">
        <v>369</v>
      </c>
      <c r="I399" s="27">
        <v>445</v>
      </c>
      <c r="J399" s="28">
        <v>394</v>
      </c>
      <c r="K399" s="26">
        <f t="shared" si="44"/>
        <v>1208</v>
      </c>
      <c r="L399" s="25"/>
      <c r="M399" s="25"/>
      <c r="N399" s="25"/>
      <c r="O399" s="26">
        <f t="shared" si="45"/>
        <v>0</v>
      </c>
      <c r="P399" s="58"/>
      <c r="Q399" s="58"/>
      <c r="R399" s="58"/>
      <c r="S399" s="57">
        <f t="shared" si="46"/>
        <v>0</v>
      </c>
      <c r="T399" s="26">
        <f t="shared" si="47"/>
        <v>1973</v>
      </c>
    </row>
    <row r="400" spans="3:20" ht="15.75" x14ac:dyDescent="0.25">
      <c r="C400" s="41" t="s">
        <v>59</v>
      </c>
      <c r="D400" s="26">
        <f t="shared" ref="D400:T400" si="48">SUM(D387:D399)</f>
        <v>4929</v>
      </c>
      <c r="E400" s="26">
        <f t="shared" si="48"/>
        <v>4334</v>
      </c>
      <c r="F400" s="26">
        <f t="shared" si="48"/>
        <v>3979</v>
      </c>
      <c r="G400" s="26">
        <f t="shared" si="48"/>
        <v>13242</v>
      </c>
      <c r="H400" s="26">
        <f t="shared" si="48"/>
        <v>3248</v>
      </c>
      <c r="I400" s="26">
        <f t="shared" si="48"/>
        <v>3065</v>
      </c>
      <c r="J400" s="26">
        <f t="shared" si="48"/>
        <v>2871</v>
      </c>
      <c r="K400" s="26">
        <f t="shared" si="48"/>
        <v>9184</v>
      </c>
      <c r="L400" s="26">
        <f t="shared" si="48"/>
        <v>0</v>
      </c>
      <c r="M400" s="26">
        <f t="shared" si="48"/>
        <v>0</v>
      </c>
      <c r="N400" s="26">
        <f t="shared" si="48"/>
        <v>0</v>
      </c>
      <c r="O400" s="26">
        <f t="shared" si="48"/>
        <v>0</v>
      </c>
      <c r="P400" s="26">
        <f t="shared" si="48"/>
        <v>0</v>
      </c>
      <c r="Q400" s="26">
        <f t="shared" si="48"/>
        <v>0</v>
      </c>
      <c r="R400" s="26">
        <f t="shared" si="48"/>
        <v>0</v>
      </c>
      <c r="S400" s="26">
        <f t="shared" si="48"/>
        <v>0</v>
      </c>
      <c r="T400" s="26">
        <f t="shared" si="48"/>
        <v>22414</v>
      </c>
    </row>
    <row r="401" spans="3:20" ht="15.75" x14ac:dyDescent="0.25">
      <c r="C401" s="79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</row>
    <row r="402" spans="3:20" ht="15.75" x14ac:dyDescent="0.25">
      <c r="C402" s="79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</row>
    <row r="403" spans="3:20" ht="15.75" x14ac:dyDescent="0.25">
      <c r="C403" s="79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</row>
    <row r="404" spans="3:20" ht="15.75" x14ac:dyDescent="0.25">
      <c r="C404" s="79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</row>
    <row r="405" spans="3:20" ht="15.75" x14ac:dyDescent="0.25">
      <c r="C405" s="79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</row>
    <row r="406" spans="3:20" ht="15.75" x14ac:dyDescent="0.25">
      <c r="C406" s="79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</row>
    <row r="407" spans="3:20" ht="15.75" x14ac:dyDescent="0.25">
      <c r="C407" s="79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</row>
    <row r="408" spans="3:20" ht="15.75" x14ac:dyDescent="0.25">
      <c r="C408" s="79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</row>
    <row r="409" spans="3:20" ht="15.75" x14ac:dyDescent="0.25">
      <c r="C409" s="79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</row>
    <row r="410" spans="3:20" ht="15.75" x14ac:dyDescent="0.25">
      <c r="C410" s="79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</row>
    <row r="411" spans="3:20" ht="15.75" x14ac:dyDescent="0.25">
      <c r="C411" s="79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</row>
    <row r="412" spans="3:20" ht="15.75" x14ac:dyDescent="0.25">
      <c r="C412" s="79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</row>
    <row r="413" spans="3:20" ht="15.75" x14ac:dyDescent="0.25">
      <c r="C413" s="79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</row>
    <row r="414" spans="3:20" ht="15.75" x14ac:dyDescent="0.25">
      <c r="C414" s="79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</row>
    <row r="415" spans="3:20" ht="15.75" x14ac:dyDescent="0.25">
      <c r="C415" s="79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</row>
    <row r="416" spans="3:20" ht="15.75" x14ac:dyDescent="0.25">
      <c r="C416" s="79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</row>
    <row r="417" spans="3:20" ht="15.75" x14ac:dyDescent="0.25">
      <c r="C417" s="79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</row>
    <row r="418" spans="3:20" ht="15.75" x14ac:dyDescent="0.25">
      <c r="C418" s="79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</row>
    <row r="419" spans="3:20" ht="15.75" x14ac:dyDescent="0.25">
      <c r="C419" s="79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</row>
    <row r="420" spans="3:20" ht="15.75" x14ac:dyDescent="0.25">
      <c r="C420" s="79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</row>
    <row r="421" spans="3:20" ht="15.75" x14ac:dyDescent="0.25">
      <c r="C421" s="79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</row>
    <row r="422" spans="3:20" ht="15.75" x14ac:dyDescent="0.25">
      <c r="C422" s="79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</row>
    <row r="423" spans="3:20" ht="15.75" x14ac:dyDescent="0.25">
      <c r="C423" s="79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</row>
    <row r="424" spans="3:20" ht="15.75" x14ac:dyDescent="0.25">
      <c r="C424" s="79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</row>
    <row r="425" spans="3:20" ht="15.75" x14ac:dyDescent="0.25">
      <c r="C425" s="79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</row>
    <row r="426" spans="3:20" ht="15.75" x14ac:dyDescent="0.25">
      <c r="C426" s="79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</row>
    <row r="427" spans="3:20" ht="15.75" x14ac:dyDescent="0.25">
      <c r="C427" s="79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</row>
    <row r="428" spans="3:20" ht="15.75" x14ac:dyDescent="0.25">
      <c r="C428" s="79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</row>
    <row r="429" spans="3:20" ht="15.75" x14ac:dyDescent="0.25">
      <c r="C429" s="79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</row>
    <row r="430" spans="3:20" ht="15.75" x14ac:dyDescent="0.25">
      <c r="C430" s="79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</row>
    <row r="431" spans="3:20" ht="15.75" x14ac:dyDescent="0.25">
      <c r="C431" s="79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</row>
    <row r="432" spans="3:20" ht="15.75" x14ac:dyDescent="0.25">
      <c r="C432" s="79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</row>
    <row r="433" spans="3:20" ht="15.75" x14ac:dyDescent="0.25">
      <c r="C433" s="79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</row>
    <row r="434" spans="3:20" ht="15.75" x14ac:dyDescent="0.25">
      <c r="C434" s="79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</row>
    <row r="435" spans="3:20" ht="15.75" x14ac:dyDescent="0.25">
      <c r="C435" s="79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</row>
    <row r="436" spans="3:20" ht="15.75" x14ac:dyDescent="0.25">
      <c r="C436" s="79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</row>
    <row r="437" spans="3:20" ht="15.75" x14ac:dyDescent="0.25">
      <c r="C437" s="79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</row>
    <row r="438" spans="3:20" ht="15.75" x14ac:dyDescent="0.25">
      <c r="C438" s="79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</row>
    <row r="439" spans="3:20" ht="15.75" x14ac:dyDescent="0.25">
      <c r="C439" s="79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</row>
    <row r="440" spans="3:20" ht="15.75" x14ac:dyDescent="0.25">
      <c r="C440" s="79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</row>
    <row r="441" spans="3:20" ht="15.75" x14ac:dyDescent="0.25">
      <c r="C441" s="79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</row>
    <row r="442" spans="3:20" ht="15.75" x14ac:dyDescent="0.25">
      <c r="C442" s="79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</row>
    <row r="443" spans="3:20" ht="15.75" x14ac:dyDescent="0.25">
      <c r="C443" s="79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</row>
    <row r="444" spans="3:20" ht="15.75" x14ac:dyDescent="0.25">
      <c r="C444" s="79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</row>
    <row r="445" spans="3:20" ht="16.5" thickBot="1" x14ac:dyDescent="0.3">
      <c r="C445" s="2"/>
      <c r="D445" s="3"/>
      <c r="E445" s="3"/>
      <c r="F445" s="3"/>
      <c r="G445" s="8"/>
      <c r="H445" s="3"/>
      <c r="I445" s="3"/>
      <c r="J445" s="3"/>
      <c r="K445" s="8"/>
      <c r="L445" s="3"/>
      <c r="M445" s="3"/>
      <c r="N445" s="3"/>
      <c r="O445" s="8"/>
      <c r="P445" s="70"/>
      <c r="Q445" s="70"/>
      <c r="R445" s="70"/>
      <c r="S445" s="71"/>
    </row>
    <row r="446" spans="3:20" ht="15.75" x14ac:dyDescent="0.25">
      <c r="C446" s="102" t="s">
        <v>72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4"/>
    </row>
    <row r="447" spans="3:20" ht="15.75" x14ac:dyDescent="0.25">
      <c r="C447" s="109" t="s">
        <v>61</v>
      </c>
      <c r="D447" s="105" t="s">
        <v>2</v>
      </c>
      <c r="E447" s="105"/>
      <c r="F447" s="105"/>
      <c r="G447" s="105"/>
      <c r="H447" s="105" t="s">
        <v>3</v>
      </c>
      <c r="I447" s="105"/>
      <c r="J447" s="105"/>
      <c r="K447" s="105"/>
      <c r="L447" s="105" t="s">
        <v>4</v>
      </c>
      <c r="M447" s="105"/>
      <c r="N447" s="105"/>
      <c r="O447" s="105"/>
      <c r="P447" s="105" t="s">
        <v>5</v>
      </c>
      <c r="Q447" s="105"/>
      <c r="R447" s="105"/>
      <c r="S447" s="105"/>
      <c r="T447" s="107" t="s">
        <v>6</v>
      </c>
    </row>
    <row r="448" spans="3:20" ht="16.5" thickBot="1" x14ac:dyDescent="0.3">
      <c r="C448" s="110"/>
      <c r="D448" s="40" t="s">
        <v>7</v>
      </c>
      <c r="E448" s="40" t="s">
        <v>8</v>
      </c>
      <c r="F448" s="40" t="s">
        <v>9</v>
      </c>
      <c r="G448" s="40" t="s">
        <v>10</v>
      </c>
      <c r="H448" s="40" t="s">
        <v>11</v>
      </c>
      <c r="I448" s="40" t="s">
        <v>12</v>
      </c>
      <c r="J448" s="40" t="s">
        <v>13</v>
      </c>
      <c r="K448" s="40" t="s">
        <v>14</v>
      </c>
      <c r="L448" s="40" t="s">
        <v>15</v>
      </c>
      <c r="M448" s="40" t="s">
        <v>16</v>
      </c>
      <c r="N448" s="40" t="s">
        <v>17</v>
      </c>
      <c r="O448" s="40" t="s">
        <v>18</v>
      </c>
      <c r="P448" s="40" t="s">
        <v>19</v>
      </c>
      <c r="Q448" s="40" t="s">
        <v>20</v>
      </c>
      <c r="R448" s="40" t="s">
        <v>21</v>
      </c>
      <c r="S448" s="40" t="s">
        <v>22</v>
      </c>
      <c r="T448" s="108"/>
    </row>
    <row r="449" spans="3:20" ht="15.75" x14ac:dyDescent="0.25">
      <c r="C449" s="5" t="s">
        <v>23</v>
      </c>
      <c r="D449" s="25">
        <v>583</v>
      </c>
      <c r="E449" s="25">
        <v>526</v>
      </c>
      <c r="F449" s="25">
        <v>480</v>
      </c>
      <c r="G449" s="26">
        <f>+SUM(D449:F449)</f>
        <v>1589</v>
      </c>
      <c r="H449" s="20">
        <v>529</v>
      </c>
      <c r="I449" s="20">
        <v>506</v>
      </c>
      <c r="J449" s="29">
        <v>383</v>
      </c>
      <c r="K449" s="26">
        <f>SUM(H449:J449)</f>
        <v>1418</v>
      </c>
      <c r="L449" s="25"/>
      <c r="M449" s="25"/>
      <c r="N449" s="25"/>
      <c r="O449" s="26">
        <f>SUM(L449:N449)</f>
        <v>0</v>
      </c>
      <c r="P449" s="57"/>
      <c r="Q449" s="57"/>
      <c r="R449" s="57"/>
      <c r="S449" s="57">
        <f>SUM(P449:R449)</f>
        <v>0</v>
      </c>
      <c r="T449" s="26">
        <f>SUM(G449,O449,K449, S449)</f>
        <v>3007</v>
      </c>
    </row>
    <row r="450" spans="3:20" ht="15.75" x14ac:dyDescent="0.25">
      <c r="C450" s="4" t="s">
        <v>24</v>
      </c>
      <c r="D450" s="25">
        <v>390</v>
      </c>
      <c r="E450" s="25">
        <v>379</v>
      </c>
      <c r="F450" s="25">
        <v>392</v>
      </c>
      <c r="G450" s="26">
        <f t="shared" ref="G450:G462" si="49">+SUM(D450:F450)</f>
        <v>1161</v>
      </c>
      <c r="H450" s="20">
        <v>384</v>
      </c>
      <c r="I450" s="20">
        <v>411</v>
      </c>
      <c r="J450" s="29">
        <v>357</v>
      </c>
      <c r="K450" s="26">
        <f t="shared" ref="K450:K462" si="50">SUM(H450:J450)</f>
        <v>1152</v>
      </c>
      <c r="L450" s="25"/>
      <c r="M450" s="25"/>
      <c r="N450" s="25"/>
      <c r="O450" s="26">
        <f t="shared" ref="O450:O462" si="51">SUM(L450:N450)</f>
        <v>0</v>
      </c>
      <c r="P450" s="57"/>
      <c r="Q450" s="57"/>
      <c r="R450" s="57"/>
      <c r="S450" s="57">
        <f t="shared" ref="S450:S462" si="52">SUM(P450:R450)</f>
        <v>0</v>
      </c>
      <c r="T450" s="26">
        <f t="shared" ref="T450:T462" si="53">SUM(G450,O450,K450, S450)</f>
        <v>2313</v>
      </c>
    </row>
    <row r="451" spans="3:20" ht="15.75" x14ac:dyDescent="0.25">
      <c r="C451" s="4" t="s">
        <v>25</v>
      </c>
      <c r="D451" s="25">
        <v>7</v>
      </c>
      <c r="E451" s="25">
        <v>7</v>
      </c>
      <c r="F451" s="25">
        <v>4</v>
      </c>
      <c r="G451" s="26">
        <f t="shared" si="49"/>
        <v>18</v>
      </c>
      <c r="H451" s="86">
        <v>13</v>
      </c>
      <c r="I451" s="86">
        <v>6</v>
      </c>
      <c r="J451" s="99">
        <v>9</v>
      </c>
      <c r="K451" s="26">
        <f t="shared" si="50"/>
        <v>28</v>
      </c>
      <c r="L451" s="25"/>
      <c r="M451" s="25"/>
      <c r="N451" s="25"/>
      <c r="O451" s="26">
        <f t="shared" si="51"/>
        <v>0</v>
      </c>
      <c r="P451" s="57"/>
      <c r="Q451" s="57"/>
      <c r="R451" s="57"/>
      <c r="S451" s="57">
        <f t="shared" si="52"/>
        <v>0</v>
      </c>
      <c r="T451" s="26">
        <f t="shared" si="53"/>
        <v>46</v>
      </c>
    </row>
    <row r="452" spans="3:20" ht="15.75" x14ac:dyDescent="0.25">
      <c r="C452" s="4" t="s">
        <v>49</v>
      </c>
      <c r="D452" s="25">
        <v>825</v>
      </c>
      <c r="E452" s="25">
        <v>605</v>
      </c>
      <c r="F452" s="25">
        <v>607</v>
      </c>
      <c r="G452" s="26">
        <f t="shared" si="49"/>
        <v>2037</v>
      </c>
      <c r="H452" s="86">
        <v>12</v>
      </c>
      <c r="I452" s="86">
        <v>13</v>
      </c>
      <c r="J452" s="99">
        <v>10</v>
      </c>
      <c r="K452" s="26">
        <f t="shared" si="50"/>
        <v>35</v>
      </c>
      <c r="L452" s="25"/>
      <c r="M452" s="25"/>
      <c r="N452" s="25"/>
      <c r="O452" s="26">
        <f t="shared" si="51"/>
        <v>0</v>
      </c>
      <c r="P452" s="57"/>
      <c r="Q452" s="57"/>
      <c r="R452" s="57"/>
      <c r="S452" s="57">
        <f>SUM(P452:R452)</f>
        <v>0</v>
      </c>
      <c r="T452" s="26">
        <f t="shared" si="53"/>
        <v>2072</v>
      </c>
    </row>
    <row r="453" spans="3:20" ht="15.75" x14ac:dyDescent="0.25">
      <c r="C453" s="4" t="s">
        <v>131</v>
      </c>
      <c r="D453" s="25">
        <v>39</v>
      </c>
      <c r="E453" s="25">
        <v>20</v>
      </c>
      <c r="F453" s="25">
        <v>28</v>
      </c>
      <c r="G453" s="26">
        <f t="shared" si="49"/>
        <v>87</v>
      </c>
      <c r="H453" s="20">
        <v>45</v>
      </c>
      <c r="I453" s="20">
        <v>41</v>
      </c>
      <c r="J453" s="25">
        <v>39</v>
      </c>
      <c r="K453" s="26">
        <f t="shared" si="50"/>
        <v>125</v>
      </c>
      <c r="L453" s="25"/>
      <c r="M453" s="25"/>
      <c r="N453" s="25"/>
      <c r="O453" s="26">
        <f t="shared" si="51"/>
        <v>0</v>
      </c>
      <c r="P453" s="57"/>
      <c r="Q453" s="57"/>
      <c r="R453" s="57"/>
      <c r="S453" s="57">
        <f>SUM(P453:R453)</f>
        <v>0</v>
      </c>
      <c r="T453" s="26">
        <f t="shared" si="53"/>
        <v>212</v>
      </c>
    </row>
    <row r="454" spans="3:20" ht="15.75" x14ac:dyDescent="0.25">
      <c r="C454" s="4" t="s">
        <v>50</v>
      </c>
      <c r="D454" s="25">
        <v>0</v>
      </c>
      <c r="E454" s="25">
        <v>1</v>
      </c>
      <c r="F454" s="25">
        <v>4</v>
      </c>
      <c r="G454" s="26">
        <f t="shared" si="49"/>
        <v>5</v>
      </c>
      <c r="H454" s="27">
        <v>4</v>
      </c>
      <c r="I454" s="27">
        <v>3</v>
      </c>
      <c r="J454" s="28">
        <v>3</v>
      </c>
      <c r="K454" s="26">
        <f t="shared" si="50"/>
        <v>10</v>
      </c>
      <c r="L454" s="25"/>
      <c r="M454" s="25"/>
      <c r="N454" s="25"/>
      <c r="O454" s="26">
        <f t="shared" si="51"/>
        <v>0</v>
      </c>
      <c r="P454" s="57"/>
      <c r="Q454" s="57"/>
      <c r="R454" s="57"/>
      <c r="S454" s="57">
        <f t="shared" si="52"/>
        <v>0</v>
      </c>
      <c r="T454" s="26">
        <f t="shared" si="53"/>
        <v>15</v>
      </c>
    </row>
    <row r="455" spans="3:20" ht="15.75" x14ac:dyDescent="0.25">
      <c r="C455" s="4" t="s">
        <v>51</v>
      </c>
      <c r="D455" s="25">
        <v>545</v>
      </c>
      <c r="E455" s="25">
        <v>382</v>
      </c>
      <c r="F455" s="25">
        <v>408</v>
      </c>
      <c r="G455" s="26">
        <f t="shared" si="49"/>
        <v>1335</v>
      </c>
      <c r="H455" s="27">
        <v>352</v>
      </c>
      <c r="I455" s="27">
        <v>309</v>
      </c>
      <c r="J455" s="28">
        <v>338</v>
      </c>
      <c r="K455" s="26">
        <f t="shared" si="50"/>
        <v>999</v>
      </c>
      <c r="L455" s="25"/>
      <c r="M455" s="25"/>
      <c r="N455" s="25"/>
      <c r="O455" s="26">
        <f t="shared" si="51"/>
        <v>0</v>
      </c>
      <c r="P455" s="58"/>
      <c r="Q455" s="58"/>
      <c r="R455" s="58"/>
      <c r="S455" s="57">
        <f t="shared" si="52"/>
        <v>0</v>
      </c>
      <c r="T455" s="26">
        <f t="shared" si="53"/>
        <v>2334</v>
      </c>
    </row>
    <row r="456" spans="3:20" ht="15.75" x14ac:dyDescent="0.25">
      <c r="C456" s="4" t="s">
        <v>52</v>
      </c>
      <c r="D456" s="25">
        <v>215</v>
      </c>
      <c r="E456" s="25">
        <v>181</v>
      </c>
      <c r="F456" s="25">
        <v>158</v>
      </c>
      <c r="G456" s="26">
        <f>+SUM(D456:F456)</f>
        <v>554</v>
      </c>
      <c r="H456" s="27">
        <v>182</v>
      </c>
      <c r="I456" s="27">
        <v>136</v>
      </c>
      <c r="J456" s="28">
        <v>148</v>
      </c>
      <c r="K456" s="26">
        <f t="shared" si="50"/>
        <v>466</v>
      </c>
      <c r="L456" s="25"/>
      <c r="M456" s="25"/>
      <c r="N456" s="25"/>
      <c r="O456" s="26">
        <f t="shared" si="51"/>
        <v>0</v>
      </c>
      <c r="P456" s="58"/>
      <c r="Q456" s="58"/>
      <c r="R456" s="58"/>
      <c r="S456" s="57">
        <f t="shared" si="52"/>
        <v>0</v>
      </c>
      <c r="T456" s="26">
        <f t="shared" si="53"/>
        <v>1020</v>
      </c>
    </row>
    <row r="457" spans="3:20" ht="15.75" x14ac:dyDescent="0.25">
      <c r="C457" s="4" t="s">
        <v>53</v>
      </c>
      <c r="D457" s="25">
        <v>41</v>
      </c>
      <c r="E457" s="25">
        <v>26</v>
      </c>
      <c r="F457" s="25">
        <v>24</v>
      </c>
      <c r="G457" s="26">
        <f t="shared" si="49"/>
        <v>91</v>
      </c>
      <c r="H457" s="20">
        <v>25</v>
      </c>
      <c r="I457" s="20">
        <v>22</v>
      </c>
      <c r="J457" s="29">
        <v>31</v>
      </c>
      <c r="K457" s="26">
        <f t="shared" si="50"/>
        <v>78</v>
      </c>
      <c r="L457" s="25"/>
      <c r="M457" s="25"/>
      <c r="N457" s="25"/>
      <c r="O457" s="26">
        <f t="shared" si="51"/>
        <v>0</v>
      </c>
      <c r="P457" s="57"/>
      <c r="Q457" s="57"/>
      <c r="R457" s="57"/>
      <c r="S457" s="57">
        <f t="shared" si="52"/>
        <v>0</v>
      </c>
      <c r="T457" s="26">
        <f t="shared" si="53"/>
        <v>169</v>
      </c>
    </row>
    <row r="458" spans="3:20" ht="15.75" x14ac:dyDescent="0.25">
      <c r="C458" s="4" t="s">
        <v>54</v>
      </c>
      <c r="D458" s="25">
        <v>2</v>
      </c>
      <c r="E458" s="25">
        <v>3</v>
      </c>
      <c r="F458" s="25">
        <v>2</v>
      </c>
      <c r="G458" s="26">
        <f t="shared" si="49"/>
        <v>7</v>
      </c>
      <c r="H458" s="27">
        <v>4</v>
      </c>
      <c r="I458" s="27">
        <v>2</v>
      </c>
      <c r="J458" s="28">
        <v>1</v>
      </c>
      <c r="K458" s="26">
        <f t="shared" si="50"/>
        <v>7</v>
      </c>
      <c r="L458" s="25"/>
      <c r="M458" s="25"/>
      <c r="N458" s="25"/>
      <c r="O458" s="26">
        <f t="shared" si="51"/>
        <v>0</v>
      </c>
      <c r="P458" s="58"/>
      <c r="Q458" s="58"/>
      <c r="R458" s="58"/>
      <c r="S458" s="57">
        <f t="shared" si="52"/>
        <v>0</v>
      </c>
      <c r="T458" s="26">
        <f t="shared" si="53"/>
        <v>14</v>
      </c>
    </row>
    <row r="459" spans="3:20" ht="15.75" x14ac:dyDescent="0.25">
      <c r="C459" s="4" t="s">
        <v>71</v>
      </c>
      <c r="D459" s="25">
        <v>149</v>
      </c>
      <c r="E459" s="25">
        <v>109</v>
      </c>
      <c r="F459" s="25">
        <v>112</v>
      </c>
      <c r="G459" s="26">
        <f>+SUM(D459:F459)</f>
        <v>370</v>
      </c>
      <c r="H459" s="20">
        <v>85</v>
      </c>
      <c r="I459" s="20">
        <v>113</v>
      </c>
      <c r="J459" s="29">
        <v>95</v>
      </c>
      <c r="K459" s="26">
        <f t="shared" si="50"/>
        <v>293</v>
      </c>
      <c r="L459" s="25"/>
      <c r="M459" s="25"/>
      <c r="N459" s="25"/>
      <c r="O459" s="26">
        <f t="shared" si="51"/>
        <v>0</v>
      </c>
      <c r="P459" s="57"/>
      <c r="Q459" s="57"/>
      <c r="R459" s="57"/>
      <c r="S459" s="57">
        <f t="shared" si="52"/>
        <v>0</v>
      </c>
      <c r="T459" s="26">
        <f t="shared" si="53"/>
        <v>663</v>
      </c>
    </row>
    <row r="460" spans="3:20" ht="15.75" x14ac:dyDescent="0.25">
      <c r="C460" s="4" t="s">
        <v>56</v>
      </c>
      <c r="D460" s="25">
        <v>16</v>
      </c>
      <c r="E460" s="25">
        <v>15</v>
      </c>
      <c r="F460" s="25">
        <v>15</v>
      </c>
      <c r="G460" s="26">
        <f t="shared" si="49"/>
        <v>46</v>
      </c>
      <c r="H460" s="20">
        <v>31</v>
      </c>
      <c r="I460" s="20">
        <v>15</v>
      </c>
      <c r="J460" s="29">
        <v>24</v>
      </c>
      <c r="K460" s="26">
        <f t="shared" si="50"/>
        <v>70</v>
      </c>
      <c r="L460" s="25"/>
      <c r="M460" s="25"/>
      <c r="N460" s="25"/>
      <c r="O460" s="26">
        <f t="shared" si="51"/>
        <v>0</v>
      </c>
      <c r="P460" s="57"/>
      <c r="Q460" s="57"/>
      <c r="R460" s="57"/>
      <c r="S460" s="57">
        <f t="shared" si="52"/>
        <v>0</v>
      </c>
      <c r="T460" s="26">
        <f t="shared" si="53"/>
        <v>116</v>
      </c>
    </row>
    <row r="461" spans="3:20" ht="15.75" x14ac:dyDescent="0.25">
      <c r="C461" s="4" t="s">
        <v>57</v>
      </c>
      <c r="D461" s="25">
        <v>37</v>
      </c>
      <c r="E461" s="25">
        <v>62</v>
      </c>
      <c r="F461" s="25">
        <v>89</v>
      </c>
      <c r="G461" s="26">
        <f t="shared" si="49"/>
        <v>188</v>
      </c>
      <c r="H461" s="27">
        <v>95</v>
      </c>
      <c r="I461" s="27">
        <v>93</v>
      </c>
      <c r="J461" s="28">
        <v>81</v>
      </c>
      <c r="K461" s="26">
        <f t="shared" si="50"/>
        <v>269</v>
      </c>
      <c r="L461" s="25"/>
      <c r="M461" s="25"/>
      <c r="N461" s="25"/>
      <c r="O461" s="26">
        <f t="shared" si="51"/>
        <v>0</v>
      </c>
      <c r="P461" s="58"/>
      <c r="Q461" s="58"/>
      <c r="R461" s="58"/>
      <c r="S461" s="57">
        <f t="shared" si="52"/>
        <v>0</v>
      </c>
      <c r="T461" s="26">
        <f t="shared" si="53"/>
        <v>457</v>
      </c>
    </row>
    <row r="462" spans="3:20" ht="15.75" x14ac:dyDescent="0.25">
      <c r="C462" s="4" t="s">
        <v>58</v>
      </c>
      <c r="D462" s="25">
        <v>215</v>
      </c>
      <c r="E462" s="25">
        <v>235</v>
      </c>
      <c r="F462" s="25">
        <v>183</v>
      </c>
      <c r="G462" s="26">
        <f t="shared" si="49"/>
        <v>633</v>
      </c>
      <c r="H462" s="27">
        <v>226</v>
      </c>
      <c r="I462" s="27">
        <v>211</v>
      </c>
      <c r="J462" s="28">
        <v>254</v>
      </c>
      <c r="K462" s="26">
        <f t="shared" si="50"/>
        <v>691</v>
      </c>
      <c r="L462" s="25"/>
      <c r="M462" s="25"/>
      <c r="N462" s="25"/>
      <c r="O462" s="26">
        <f t="shared" si="51"/>
        <v>0</v>
      </c>
      <c r="P462" s="58"/>
      <c r="Q462" s="58"/>
      <c r="R462" s="58"/>
      <c r="S462" s="57">
        <f t="shared" si="52"/>
        <v>0</v>
      </c>
      <c r="T462" s="26">
        <f t="shared" si="53"/>
        <v>1324</v>
      </c>
    </row>
    <row r="463" spans="3:20" ht="15.75" x14ac:dyDescent="0.25">
      <c r="C463" s="41" t="s">
        <v>59</v>
      </c>
      <c r="D463" s="26">
        <f t="shared" ref="D463:T463" si="54">SUM(D449:D462)</f>
        <v>3064</v>
      </c>
      <c r="E463" s="26">
        <f t="shared" si="54"/>
        <v>2551</v>
      </c>
      <c r="F463" s="26">
        <f t="shared" si="54"/>
        <v>2506</v>
      </c>
      <c r="G463" s="26">
        <f t="shared" si="54"/>
        <v>8121</v>
      </c>
      <c r="H463" s="26">
        <f t="shared" si="54"/>
        <v>1987</v>
      </c>
      <c r="I463" s="26">
        <f t="shared" si="54"/>
        <v>1881</v>
      </c>
      <c r="J463" s="26">
        <f t="shared" si="54"/>
        <v>1773</v>
      </c>
      <c r="K463" s="26">
        <f t="shared" si="54"/>
        <v>5641</v>
      </c>
      <c r="L463" s="26">
        <f t="shared" si="54"/>
        <v>0</v>
      </c>
      <c r="M463" s="26">
        <f t="shared" si="54"/>
        <v>0</v>
      </c>
      <c r="N463" s="26">
        <f t="shared" si="54"/>
        <v>0</v>
      </c>
      <c r="O463" s="26">
        <f t="shared" si="54"/>
        <v>0</v>
      </c>
      <c r="P463" s="26">
        <f t="shared" si="54"/>
        <v>0</v>
      </c>
      <c r="Q463" s="26">
        <f t="shared" si="54"/>
        <v>0</v>
      </c>
      <c r="R463" s="26">
        <f t="shared" si="54"/>
        <v>0</v>
      </c>
      <c r="S463" s="26">
        <f t="shared" si="54"/>
        <v>0</v>
      </c>
      <c r="T463" s="26">
        <f t="shared" si="54"/>
        <v>13762</v>
      </c>
    </row>
    <row r="464" spans="3:20" ht="15.75" x14ac:dyDescent="0.25">
      <c r="C464" s="79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</row>
    <row r="465" spans="3:20" ht="15.75" x14ac:dyDescent="0.25">
      <c r="C465" s="79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</row>
    <row r="466" spans="3:20" ht="15.75" x14ac:dyDescent="0.25">
      <c r="C466" s="79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</row>
    <row r="467" spans="3:20" ht="15.75" x14ac:dyDescent="0.25">
      <c r="C467" s="79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</row>
    <row r="468" spans="3:20" ht="15.75" x14ac:dyDescent="0.25">
      <c r="C468" s="79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</row>
    <row r="469" spans="3:20" ht="15.75" x14ac:dyDescent="0.25">
      <c r="C469" s="79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</row>
    <row r="470" spans="3:20" ht="15.75" x14ac:dyDescent="0.25">
      <c r="C470" s="79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</row>
    <row r="471" spans="3:20" ht="15.75" x14ac:dyDescent="0.25">
      <c r="C471" s="79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</row>
    <row r="472" spans="3:20" ht="15.75" x14ac:dyDescent="0.25">
      <c r="C472" s="79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</row>
    <row r="473" spans="3:20" ht="15.75" x14ac:dyDescent="0.25">
      <c r="C473" s="79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</row>
    <row r="474" spans="3:20" ht="15.75" x14ac:dyDescent="0.25">
      <c r="C474" s="79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</row>
    <row r="475" spans="3:20" ht="15.75" x14ac:dyDescent="0.25">
      <c r="C475" s="79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</row>
    <row r="476" spans="3:20" ht="15.75" x14ac:dyDescent="0.25">
      <c r="C476" s="79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</row>
    <row r="477" spans="3:20" ht="15.75" x14ac:dyDescent="0.25">
      <c r="C477" s="79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</row>
    <row r="478" spans="3:20" ht="15.75" x14ac:dyDescent="0.25">
      <c r="C478" s="79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</row>
    <row r="479" spans="3:20" ht="15.75" x14ac:dyDescent="0.25">
      <c r="C479" s="79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</row>
    <row r="480" spans="3:20" ht="15.75" x14ac:dyDescent="0.25">
      <c r="C480" s="79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</row>
    <row r="481" spans="3:20" ht="15.75" x14ac:dyDescent="0.25">
      <c r="C481" s="79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</row>
    <row r="482" spans="3:20" ht="15.75" x14ac:dyDescent="0.25">
      <c r="C482" s="79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</row>
    <row r="483" spans="3:20" ht="15.75" x14ac:dyDescent="0.25">
      <c r="C483" s="79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</row>
    <row r="484" spans="3:20" ht="15.75" x14ac:dyDescent="0.25">
      <c r="C484" s="79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</row>
    <row r="485" spans="3:20" ht="15.75" x14ac:dyDescent="0.25">
      <c r="C485" s="79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</row>
    <row r="486" spans="3:20" ht="15.75" x14ac:dyDescent="0.25">
      <c r="C486" s="79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</row>
    <row r="487" spans="3:20" ht="15.75" x14ac:dyDescent="0.25">
      <c r="C487" s="79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</row>
    <row r="488" spans="3:20" ht="15.75" x14ac:dyDescent="0.25">
      <c r="C488" s="79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</row>
    <row r="489" spans="3:20" ht="15.75" x14ac:dyDescent="0.25">
      <c r="C489" s="79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</row>
    <row r="490" spans="3:20" ht="15.75" x14ac:dyDescent="0.25">
      <c r="C490" s="79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</row>
    <row r="491" spans="3:20" ht="15.75" x14ac:dyDescent="0.25">
      <c r="C491" s="79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</row>
    <row r="492" spans="3:20" ht="15.75" x14ac:dyDescent="0.25">
      <c r="C492" s="79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</row>
    <row r="493" spans="3:20" ht="15.75" x14ac:dyDescent="0.25">
      <c r="C493" s="79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</row>
    <row r="494" spans="3:20" ht="15.75" x14ac:dyDescent="0.25">
      <c r="C494" s="79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</row>
    <row r="495" spans="3:20" ht="15.75" x14ac:dyDescent="0.25">
      <c r="C495" s="79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</row>
    <row r="496" spans="3:20" ht="15.75" x14ac:dyDescent="0.25">
      <c r="C496" s="79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</row>
    <row r="497" spans="3:20" ht="15.75" x14ac:dyDescent="0.25">
      <c r="C497" s="79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</row>
    <row r="498" spans="3:20" ht="15.75" x14ac:dyDescent="0.25">
      <c r="C498" s="79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</row>
    <row r="499" spans="3:20" ht="15.75" x14ac:dyDescent="0.25">
      <c r="C499" s="2"/>
      <c r="D499" s="3"/>
      <c r="E499" s="3"/>
      <c r="F499" s="3"/>
      <c r="G499" s="8"/>
      <c r="H499" s="3"/>
      <c r="I499" s="3"/>
      <c r="J499" s="3"/>
      <c r="K499" s="8"/>
      <c r="L499" s="3"/>
      <c r="M499" s="3"/>
      <c r="N499" s="3"/>
      <c r="O499" s="8"/>
      <c r="P499" s="70"/>
      <c r="Q499" s="70"/>
      <c r="R499" s="70"/>
      <c r="S499" s="71"/>
    </row>
    <row r="500" spans="3:20" ht="16.5" thickBot="1" x14ac:dyDescent="0.3">
      <c r="C500" s="2"/>
      <c r="D500" s="3"/>
      <c r="E500" s="3"/>
      <c r="F500" s="3"/>
      <c r="G500" s="8"/>
      <c r="H500" s="3"/>
      <c r="I500" s="3"/>
      <c r="J500" s="3"/>
      <c r="K500" s="8"/>
      <c r="L500" s="3"/>
      <c r="M500" s="3"/>
      <c r="N500" s="3"/>
      <c r="O500" s="8"/>
      <c r="P500" s="70"/>
      <c r="Q500" s="70"/>
      <c r="R500" s="70"/>
      <c r="S500" s="71"/>
    </row>
    <row r="501" spans="3:20" ht="15.75" x14ac:dyDescent="0.25">
      <c r="C501" s="102" t="s">
        <v>73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4"/>
    </row>
    <row r="502" spans="3:20" ht="15.75" x14ac:dyDescent="0.25">
      <c r="C502" s="109" t="s">
        <v>61</v>
      </c>
      <c r="D502" s="105" t="s">
        <v>2</v>
      </c>
      <c r="E502" s="105"/>
      <c r="F502" s="105"/>
      <c r="G502" s="105"/>
      <c r="H502" s="105" t="s">
        <v>3</v>
      </c>
      <c r="I502" s="105"/>
      <c r="J502" s="105"/>
      <c r="K502" s="105"/>
      <c r="L502" s="105" t="s">
        <v>4</v>
      </c>
      <c r="M502" s="105"/>
      <c r="N502" s="105"/>
      <c r="O502" s="105"/>
      <c r="P502" s="105" t="s">
        <v>5</v>
      </c>
      <c r="Q502" s="105"/>
      <c r="R502" s="105"/>
      <c r="S502" s="105"/>
      <c r="T502" s="107" t="s">
        <v>6</v>
      </c>
    </row>
    <row r="503" spans="3:20" ht="16.5" thickBot="1" x14ac:dyDescent="0.3">
      <c r="C503" s="110"/>
      <c r="D503" s="40" t="s">
        <v>7</v>
      </c>
      <c r="E503" s="40" t="s">
        <v>8</v>
      </c>
      <c r="F503" s="40" t="s">
        <v>9</v>
      </c>
      <c r="G503" s="40" t="s">
        <v>10</v>
      </c>
      <c r="H503" s="40" t="s">
        <v>11</v>
      </c>
      <c r="I503" s="40" t="s">
        <v>12</v>
      </c>
      <c r="J503" s="40" t="s">
        <v>13</v>
      </c>
      <c r="K503" s="40" t="s">
        <v>14</v>
      </c>
      <c r="L503" s="40" t="s">
        <v>15</v>
      </c>
      <c r="M503" s="40" t="s">
        <v>16</v>
      </c>
      <c r="N503" s="40" t="s">
        <v>17</v>
      </c>
      <c r="O503" s="40" t="s">
        <v>18</v>
      </c>
      <c r="P503" s="40" t="s">
        <v>19</v>
      </c>
      <c r="Q503" s="40" t="s">
        <v>20</v>
      </c>
      <c r="R503" s="40" t="s">
        <v>21</v>
      </c>
      <c r="S503" s="40" t="s">
        <v>22</v>
      </c>
      <c r="T503" s="108"/>
    </row>
    <row r="504" spans="3:20" ht="15.75" x14ac:dyDescent="0.25">
      <c r="C504" s="5" t="s">
        <v>23</v>
      </c>
      <c r="D504" s="25">
        <v>378</v>
      </c>
      <c r="E504" s="25">
        <v>347</v>
      </c>
      <c r="F504" s="25">
        <v>406</v>
      </c>
      <c r="G504" s="26">
        <f>+SUM(D504:F504)</f>
        <v>1131</v>
      </c>
      <c r="H504" s="20">
        <v>362</v>
      </c>
      <c r="I504" s="20">
        <v>342</v>
      </c>
      <c r="J504" s="29">
        <v>356</v>
      </c>
      <c r="K504" s="26">
        <f>SUM(H504:J504)</f>
        <v>1060</v>
      </c>
      <c r="L504" s="25"/>
      <c r="M504" s="25"/>
      <c r="N504" s="25"/>
      <c r="O504" s="26">
        <f>SUM(L504:N504)</f>
        <v>0</v>
      </c>
      <c r="P504" s="57"/>
      <c r="Q504" s="57"/>
      <c r="R504" s="57"/>
      <c r="S504" s="57">
        <f>SUM(P504:R504)</f>
        <v>0</v>
      </c>
      <c r="T504" s="26">
        <f>SUM(G504,O504,K504, S504)</f>
        <v>2191</v>
      </c>
    </row>
    <row r="505" spans="3:20" ht="15.75" x14ac:dyDescent="0.25">
      <c r="C505" s="4" t="s">
        <v>24</v>
      </c>
      <c r="D505" s="25">
        <v>304</v>
      </c>
      <c r="E505" s="25">
        <v>311</v>
      </c>
      <c r="F505" s="25">
        <v>328</v>
      </c>
      <c r="G505" s="26">
        <f t="shared" ref="G505:G517" si="55">+SUM(D505:F505)</f>
        <v>943</v>
      </c>
      <c r="H505" s="20">
        <v>370</v>
      </c>
      <c r="I505" s="20">
        <v>325</v>
      </c>
      <c r="J505" s="29">
        <v>341</v>
      </c>
      <c r="K505" s="26">
        <f t="shared" ref="K505:K517" si="56">SUM(H505:J505)</f>
        <v>1036</v>
      </c>
      <c r="L505" s="25"/>
      <c r="M505" s="25"/>
      <c r="N505" s="25"/>
      <c r="O505" s="26">
        <f t="shared" ref="O505:O517" si="57">SUM(L505:N505)</f>
        <v>0</v>
      </c>
      <c r="P505" s="57"/>
      <c r="Q505" s="57"/>
      <c r="R505" s="57"/>
      <c r="S505" s="57">
        <f t="shared" ref="S505:S517" si="58">SUM(P505:R505)</f>
        <v>0</v>
      </c>
      <c r="T505" s="26">
        <f t="shared" ref="T505:T517" si="59">SUM(G505,O505,K505, S505)</f>
        <v>1979</v>
      </c>
    </row>
    <row r="506" spans="3:20" ht="15.75" x14ac:dyDescent="0.25">
      <c r="C506" s="4" t="s">
        <v>25</v>
      </c>
      <c r="D506" s="25">
        <v>1</v>
      </c>
      <c r="E506" s="25">
        <v>0</v>
      </c>
      <c r="F506" s="25">
        <v>0</v>
      </c>
      <c r="G506" s="26">
        <f t="shared" si="55"/>
        <v>1</v>
      </c>
      <c r="H506" s="85">
        <v>0</v>
      </c>
      <c r="I506" s="86">
        <v>1</v>
      </c>
      <c r="J506" s="85">
        <v>3</v>
      </c>
      <c r="K506" s="26">
        <f t="shared" si="56"/>
        <v>4</v>
      </c>
      <c r="L506" s="25"/>
      <c r="M506" s="25"/>
      <c r="N506" s="25"/>
      <c r="O506" s="26">
        <f t="shared" si="57"/>
        <v>0</v>
      </c>
      <c r="P506" s="57"/>
      <c r="Q506" s="57"/>
      <c r="R506" s="57"/>
      <c r="S506" s="57">
        <f t="shared" si="58"/>
        <v>0</v>
      </c>
      <c r="T506" s="26">
        <f t="shared" si="59"/>
        <v>5</v>
      </c>
    </row>
    <row r="507" spans="3:20" ht="15.75" x14ac:dyDescent="0.25">
      <c r="C507" s="4" t="s">
        <v>49</v>
      </c>
      <c r="D507" s="25">
        <v>1186</v>
      </c>
      <c r="E507" s="25">
        <v>968</v>
      </c>
      <c r="F507" s="25">
        <v>872</v>
      </c>
      <c r="G507" s="26">
        <f t="shared" si="55"/>
        <v>3026</v>
      </c>
      <c r="H507" s="86">
        <v>8</v>
      </c>
      <c r="I507" s="86">
        <v>11</v>
      </c>
      <c r="J507" s="99">
        <v>10</v>
      </c>
      <c r="K507" s="26">
        <f t="shared" si="56"/>
        <v>29</v>
      </c>
      <c r="L507" s="25"/>
      <c r="M507" s="25"/>
      <c r="N507" s="25"/>
      <c r="O507" s="26">
        <f t="shared" si="57"/>
        <v>0</v>
      </c>
      <c r="P507" s="57"/>
      <c r="Q507" s="57"/>
      <c r="R507" s="57"/>
      <c r="S507" s="57">
        <f>SUM(P507:R507)</f>
        <v>0</v>
      </c>
      <c r="T507" s="26">
        <f t="shared" si="59"/>
        <v>3055</v>
      </c>
    </row>
    <row r="508" spans="3:20" ht="15.75" x14ac:dyDescent="0.25">
      <c r="C508" s="4" t="s">
        <v>131</v>
      </c>
      <c r="D508" s="25">
        <v>53</v>
      </c>
      <c r="E508" s="25">
        <v>34</v>
      </c>
      <c r="F508" s="25">
        <v>52</v>
      </c>
      <c r="G508" s="26">
        <f t="shared" si="55"/>
        <v>139</v>
      </c>
      <c r="H508" s="20">
        <v>52</v>
      </c>
      <c r="I508" s="20">
        <v>52</v>
      </c>
      <c r="J508" s="29">
        <v>37</v>
      </c>
      <c r="K508" s="26">
        <f t="shared" si="56"/>
        <v>141</v>
      </c>
      <c r="L508" s="25"/>
      <c r="M508" s="25"/>
      <c r="N508" s="25"/>
      <c r="O508" s="26">
        <f t="shared" si="57"/>
        <v>0</v>
      </c>
      <c r="P508" s="57"/>
      <c r="Q508" s="57"/>
      <c r="R508" s="57"/>
      <c r="S508" s="57">
        <f>SUM(P508:R508)</f>
        <v>0</v>
      </c>
      <c r="T508" s="26">
        <f t="shared" si="59"/>
        <v>280</v>
      </c>
    </row>
    <row r="509" spans="3:20" ht="15.75" x14ac:dyDescent="0.25">
      <c r="C509" s="4" t="s">
        <v>50</v>
      </c>
      <c r="D509" s="25">
        <v>1</v>
      </c>
      <c r="E509" s="25">
        <v>3</v>
      </c>
      <c r="F509" s="25">
        <v>0</v>
      </c>
      <c r="G509" s="26">
        <f t="shared" si="55"/>
        <v>4</v>
      </c>
      <c r="H509" s="27">
        <v>1</v>
      </c>
      <c r="I509" s="27">
        <v>1</v>
      </c>
      <c r="J509" s="28">
        <v>0</v>
      </c>
      <c r="K509" s="26">
        <f t="shared" si="56"/>
        <v>2</v>
      </c>
      <c r="L509" s="25"/>
      <c r="M509" s="25"/>
      <c r="N509" s="25"/>
      <c r="O509" s="26">
        <f t="shared" si="57"/>
        <v>0</v>
      </c>
      <c r="P509" s="57"/>
      <c r="Q509" s="57"/>
      <c r="R509" s="57"/>
      <c r="S509" s="57">
        <f t="shared" si="58"/>
        <v>0</v>
      </c>
      <c r="T509" s="26">
        <f t="shared" si="59"/>
        <v>6</v>
      </c>
    </row>
    <row r="510" spans="3:20" ht="15.75" x14ac:dyDescent="0.25">
      <c r="C510" s="4" t="s">
        <v>51</v>
      </c>
      <c r="D510" s="25">
        <v>1000</v>
      </c>
      <c r="E510" s="25">
        <v>820</v>
      </c>
      <c r="F510" s="25">
        <v>761</v>
      </c>
      <c r="G510" s="26">
        <f t="shared" si="55"/>
        <v>2581</v>
      </c>
      <c r="H510" s="27">
        <v>788</v>
      </c>
      <c r="I510" s="27">
        <v>719</v>
      </c>
      <c r="J510" s="28">
        <v>776</v>
      </c>
      <c r="K510" s="26">
        <f t="shared" si="56"/>
        <v>2283</v>
      </c>
      <c r="L510" s="25"/>
      <c r="M510" s="25"/>
      <c r="N510" s="25"/>
      <c r="O510" s="26">
        <f t="shared" si="57"/>
        <v>0</v>
      </c>
      <c r="P510" s="57"/>
      <c r="Q510" s="57"/>
      <c r="R510" s="57"/>
      <c r="S510" s="57">
        <f t="shared" si="58"/>
        <v>0</v>
      </c>
      <c r="T510" s="26">
        <f t="shared" si="59"/>
        <v>4864</v>
      </c>
    </row>
    <row r="511" spans="3:20" ht="15.75" x14ac:dyDescent="0.25">
      <c r="C511" s="4" t="s">
        <v>52</v>
      </c>
      <c r="D511" s="25">
        <v>165</v>
      </c>
      <c r="E511" s="25">
        <v>124</v>
      </c>
      <c r="F511" s="25">
        <v>86</v>
      </c>
      <c r="G511" s="26">
        <f>+SUM(D511:F511)</f>
        <v>375</v>
      </c>
      <c r="H511" s="27">
        <v>136</v>
      </c>
      <c r="I511" s="27">
        <v>118</v>
      </c>
      <c r="J511" s="28">
        <v>105</v>
      </c>
      <c r="K511" s="26">
        <f t="shared" si="56"/>
        <v>359</v>
      </c>
      <c r="L511" s="25"/>
      <c r="M511" s="25"/>
      <c r="N511" s="25"/>
      <c r="O511" s="26">
        <f t="shared" si="57"/>
        <v>0</v>
      </c>
      <c r="P511" s="58"/>
      <c r="Q511" s="58"/>
      <c r="R511" s="58"/>
      <c r="S511" s="57">
        <f t="shared" si="58"/>
        <v>0</v>
      </c>
      <c r="T511" s="26">
        <f t="shared" si="59"/>
        <v>734</v>
      </c>
    </row>
    <row r="512" spans="3:20" ht="15.75" x14ac:dyDescent="0.25">
      <c r="C512" s="4" t="s">
        <v>53</v>
      </c>
      <c r="D512" s="25">
        <v>6</v>
      </c>
      <c r="E512" s="25">
        <v>5</v>
      </c>
      <c r="F512" s="25">
        <v>6</v>
      </c>
      <c r="G512" s="26">
        <f t="shared" si="55"/>
        <v>17</v>
      </c>
      <c r="H512" s="27">
        <v>8</v>
      </c>
      <c r="I512" s="27">
        <v>4</v>
      </c>
      <c r="J512" s="28">
        <v>5</v>
      </c>
      <c r="K512" s="26">
        <f t="shared" si="56"/>
        <v>17</v>
      </c>
      <c r="L512" s="25"/>
      <c r="M512" s="25"/>
      <c r="N512" s="25"/>
      <c r="O512" s="26">
        <f t="shared" si="57"/>
        <v>0</v>
      </c>
      <c r="P512" s="58"/>
      <c r="Q512" s="58"/>
      <c r="R512" s="58"/>
      <c r="S512" s="57">
        <f t="shared" si="58"/>
        <v>0</v>
      </c>
      <c r="T512" s="26">
        <f t="shared" si="59"/>
        <v>34</v>
      </c>
    </row>
    <row r="513" spans="3:20" ht="15.75" x14ac:dyDescent="0.25">
      <c r="C513" s="4" t="s">
        <v>54</v>
      </c>
      <c r="D513" s="25">
        <v>4</v>
      </c>
      <c r="E513" s="25">
        <v>9</v>
      </c>
      <c r="F513" s="25">
        <v>4</v>
      </c>
      <c r="G513" s="26">
        <f>+SUM(D513:F513)</f>
        <v>17</v>
      </c>
      <c r="H513" s="20">
        <v>4</v>
      </c>
      <c r="I513" s="20">
        <v>6</v>
      </c>
      <c r="J513" s="29">
        <v>8</v>
      </c>
      <c r="K513" s="26">
        <f t="shared" si="56"/>
        <v>18</v>
      </c>
      <c r="L513" s="25"/>
      <c r="M513" s="25"/>
      <c r="N513" s="25"/>
      <c r="O513" s="26">
        <f t="shared" si="57"/>
        <v>0</v>
      </c>
      <c r="P513" s="57"/>
      <c r="Q513" s="57"/>
      <c r="R513" s="57"/>
      <c r="S513" s="57">
        <f t="shared" si="58"/>
        <v>0</v>
      </c>
      <c r="T513" s="26">
        <f t="shared" si="59"/>
        <v>35</v>
      </c>
    </row>
    <row r="514" spans="3:20" ht="15.75" x14ac:dyDescent="0.25">
      <c r="C514" s="4" t="s">
        <v>71</v>
      </c>
      <c r="D514" s="25">
        <v>50</v>
      </c>
      <c r="E514" s="25">
        <v>48</v>
      </c>
      <c r="F514" s="25">
        <v>91</v>
      </c>
      <c r="G514" s="26">
        <f>+SUM(D514:F514)</f>
        <v>189</v>
      </c>
      <c r="H514" s="27">
        <v>63</v>
      </c>
      <c r="I514" s="27">
        <v>60</v>
      </c>
      <c r="J514" s="28">
        <v>62</v>
      </c>
      <c r="K514" s="26">
        <f t="shared" si="56"/>
        <v>185</v>
      </c>
      <c r="L514" s="25"/>
      <c r="M514" s="25"/>
      <c r="N514" s="25"/>
      <c r="O514" s="26">
        <f t="shared" si="57"/>
        <v>0</v>
      </c>
      <c r="P514" s="58"/>
      <c r="Q514" s="58"/>
      <c r="R514" s="58"/>
      <c r="S514" s="57">
        <f t="shared" si="58"/>
        <v>0</v>
      </c>
      <c r="T514" s="26">
        <f t="shared" si="59"/>
        <v>374</v>
      </c>
    </row>
    <row r="515" spans="3:20" ht="15.75" x14ac:dyDescent="0.25">
      <c r="C515" s="4" t="s">
        <v>56</v>
      </c>
      <c r="D515" s="25">
        <v>3</v>
      </c>
      <c r="E515" s="25">
        <v>3</v>
      </c>
      <c r="F515" s="25">
        <v>3</v>
      </c>
      <c r="G515" s="26">
        <f t="shared" si="55"/>
        <v>9</v>
      </c>
      <c r="H515" s="20">
        <v>1</v>
      </c>
      <c r="I515" s="20">
        <v>2</v>
      </c>
      <c r="J515" s="29">
        <v>2</v>
      </c>
      <c r="K515" s="26">
        <f t="shared" si="56"/>
        <v>5</v>
      </c>
      <c r="L515" s="25"/>
      <c r="M515" s="25"/>
      <c r="N515" s="25"/>
      <c r="O515" s="26">
        <f t="shared" si="57"/>
        <v>0</v>
      </c>
      <c r="P515" s="57"/>
      <c r="Q515" s="57"/>
      <c r="R515" s="57"/>
      <c r="S515" s="57">
        <f t="shared" si="58"/>
        <v>0</v>
      </c>
      <c r="T515" s="26">
        <f t="shared" si="59"/>
        <v>14</v>
      </c>
    </row>
    <row r="516" spans="3:20" ht="15.75" x14ac:dyDescent="0.25">
      <c r="C516" s="4" t="s">
        <v>57</v>
      </c>
      <c r="D516" s="25">
        <v>15</v>
      </c>
      <c r="E516" s="25">
        <v>44</v>
      </c>
      <c r="F516" s="25">
        <v>44</v>
      </c>
      <c r="G516" s="26">
        <f t="shared" si="55"/>
        <v>103</v>
      </c>
      <c r="H516" s="27">
        <v>108</v>
      </c>
      <c r="I516" s="27">
        <v>86</v>
      </c>
      <c r="J516" s="28">
        <v>74</v>
      </c>
      <c r="K516" s="26">
        <f t="shared" si="56"/>
        <v>268</v>
      </c>
      <c r="L516" s="25"/>
      <c r="M516" s="25"/>
      <c r="N516" s="25"/>
      <c r="O516" s="26">
        <f t="shared" si="57"/>
        <v>0</v>
      </c>
      <c r="P516" s="58"/>
      <c r="Q516" s="58"/>
      <c r="R516" s="58"/>
      <c r="S516" s="57">
        <f t="shared" si="58"/>
        <v>0</v>
      </c>
      <c r="T516" s="26">
        <f t="shared" si="59"/>
        <v>371</v>
      </c>
    </row>
    <row r="517" spans="3:20" ht="15.75" x14ac:dyDescent="0.25">
      <c r="C517" s="4" t="s">
        <v>58</v>
      </c>
      <c r="D517" s="25">
        <v>46</v>
      </c>
      <c r="E517" s="25">
        <v>123</v>
      </c>
      <c r="F517" s="25">
        <v>136</v>
      </c>
      <c r="G517" s="26">
        <f t="shared" si="55"/>
        <v>305</v>
      </c>
      <c r="H517" s="27">
        <v>162</v>
      </c>
      <c r="I517" s="27">
        <v>122</v>
      </c>
      <c r="J517" s="28">
        <v>133</v>
      </c>
      <c r="K517" s="26">
        <f t="shared" si="56"/>
        <v>417</v>
      </c>
      <c r="L517" s="25"/>
      <c r="M517" s="25"/>
      <c r="N517" s="25"/>
      <c r="O517" s="26">
        <f t="shared" si="57"/>
        <v>0</v>
      </c>
      <c r="P517" s="58"/>
      <c r="Q517" s="58"/>
      <c r="R517" s="58"/>
      <c r="S517" s="57">
        <f t="shared" si="58"/>
        <v>0</v>
      </c>
      <c r="T517" s="26">
        <f t="shared" si="59"/>
        <v>722</v>
      </c>
    </row>
    <row r="518" spans="3:20" ht="15.75" x14ac:dyDescent="0.25">
      <c r="C518" s="41" t="s">
        <v>59</v>
      </c>
      <c r="D518" s="26">
        <f t="shared" ref="D518:T518" si="60">SUM(D504:D517)</f>
        <v>3212</v>
      </c>
      <c r="E518" s="26">
        <f t="shared" si="60"/>
        <v>2839</v>
      </c>
      <c r="F518" s="26">
        <f t="shared" si="60"/>
        <v>2789</v>
      </c>
      <c r="G518" s="26">
        <f t="shared" si="60"/>
        <v>8840</v>
      </c>
      <c r="H518" s="26">
        <f t="shared" si="60"/>
        <v>2063</v>
      </c>
      <c r="I518" s="26">
        <f t="shared" si="60"/>
        <v>1849</v>
      </c>
      <c r="J518" s="26">
        <f t="shared" si="60"/>
        <v>1912</v>
      </c>
      <c r="K518" s="26">
        <f t="shared" si="60"/>
        <v>5824</v>
      </c>
      <c r="L518" s="26">
        <f t="shared" si="60"/>
        <v>0</v>
      </c>
      <c r="M518" s="26">
        <f t="shared" si="60"/>
        <v>0</v>
      </c>
      <c r="N518" s="26">
        <f t="shared" si="60"/>
        <v>0</v>
      </c>
      <c r="O518" s="26">
        <f t="shared" si="60"/>
        <v>0</v>
      </c>
      <c r="P518" s="26">
        <f t="shared" si="60"/>
        <v>0</v>
      </c>
      <c r="Q518" s="26">
        <f t="shared" si="60"/>
        <v>0</v>
      </c>
      <c r="R518" s="26">
        <f t="shared" si="60"/>
        <v>0</v>
      </c>
      <c r="S518" s="26">
        <f t="shared" si="60"/>
        <v>0</v>
      </c>
      <c r="T518" s="26">
        <f t="shared" si="60"/>
        <v>14664</v>
      </c>
    </row>
    <row r="519" spans="3:20" ht="15.75" x14ac:dyDescent="0.25">
      <c r="C519" s="79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</row>
    <row r="520" spans="3:20" ht="15.75" x14ac:dyDescent="0.25">
      <c r="C520" s="79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</row>
    <row r="521" spans="3:20" ht="15.75" x14ac:dyDescent="0.25">
      <c r="C521" s="79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</row>
    <row r="522" spans="3:20" ht="15.75" x14ac:dyDescent="0.25">
      <c r="C522" s="79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</row>
    <row r="523" spans="3:20" ht="15.75" x14ac:dyDescent="0.25">
      <c r="C523" s="79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</row>
    <row r="524" spans="3:20" ht="15.75" x14ac:dyDescent="0.25">
      <c r="C524" s="79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</row>
    <row r="525" spans="3:20" ht="15.75" x14ac:dyDescent="0.25">
      <c r="C525" s="79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</row>
    <row r="526" spans="3:20" ht="15.75" x14ac:dyDescent="0.25">
      <c r="C526" s="79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</row>
    <row r="527" spans="3:20" ht="15.75" x14ac:dyDescent="0.25">
      <c r="C527" s="79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</row>
    <row r="528" spans="3:20" ht="15.75" x14ac:dyDescent="0.25">
      <c r="C528" s="79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</row>
    <row r="529" spans="3:20" ht="15.75" x14ac:dyDescent="0.25">
      <c r="C529" s="79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</row>
    <row r="530" spans="3:20" ht="15.75" x14ac:dyDescent="0.25">
      <c r="C530" s="79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</row>
    <row r="531" spans="3:20" ht="15.75" x14ac:dyDescent="0.25">
      <c r="C531" s="79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</row>
    <row r="532" spans="3:20" ht="15.75" x14ac:dyDescent="0.25">
      <c r="C532" s="79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</row>
    <row r="533" spans="3:20" ht="15.75" x14ac:dyDescent="0.25">
      <c r="C533" s="79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</row>
    <row r="534" spans="3:20" ht="15.75" x14ac:dyDescent="0.25">
      <c r="C534" s="79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</row>
    <row r="535" spans="3:20" ht="15.75" x14ac:dyDescent="0.25">
      <c r="C535" s="79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</row>
    <row r="536" spans="3:20" ht="15.75" x14ac:dyDescent="0.25">
      <c r="C536" s="79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</row>
    <row r="537" spans="3:20" ht="15.75" x14ac:dyDescent="0.25">
      <c r="C537" s="79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</row>
    <row r="538" spans="3:20" ht="15.75" x14ac:dyDescent="0.25">
      <c r="C538" s="79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</row>
    <row r="539" spans="3:20" ht="15.75" x14ac:dyDescent="0.25">
      <c r="C539" s="79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</row>
    <row r="540" spans="3:20" ht="15.75" x14ac:dyDescent="0.25">
      <c r="C540" s="79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</row>
    <row r="541" spans="3:20" ht="15.75" x14ac:dyDescent="0.25">
      <c r="C541" s="79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</row>
    <row r="542" spans="3:20" ht="15.75" x14ac:dyDescent="0.25">
      <c r="C542" s="79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</row>
    <row r="543" spans="3:20" ht="15.75" x14ac:dyDescent="0.25">
      <c r="C543" s="79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</row>
    <row r="544" spans="3:20" ht="15.75" x14ac:dyDescent="0.25">
      <c r="C544" s="79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</row>
    <row r="545" spans="3:20" ht="15.75" x14ac:dyDescent="0.25">
      <c r="C545" s="79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</row>
    <row r="546" spans="3:20" ht="15.75" x14ac:dyDescent="0.25">
      <c r="C546" s="79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</row>
    <row r="547" spans="3:20" ht="15.75" x14ac:dyDescent="0.25">
      <c r="C547" s="79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</row>
    <row r="548" spans="3:20" ht="15.75" x14ac:dyDescent="0.25">
      <c r="C548" s="79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</row>
    <row r="549" spans="3:20" ht="15.75" x14ac:dyDescent="0.25">
      <c r="C549" s="79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</row>
    <row r="550" spans="3:20" ht="15.75" x14ac:dyDescent="0.25">
      <c r="C550" s="79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</row>
    <row r="551" spans="3:20" ht="15.75" x14ac:dyDescent="0.25">
      <c r="C551" s="79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</row>
    <row r="552" spans="3:20" ht="15.75" x14ac:dyDescent="0.25">
      <c r="C552" s="79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</row>
    <row r="553" spans="3:20" ht="15.75" x14ac:dyDescent="0.25">
      <c r="C553" s="79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</row>
    <row r="554" spans="3:20" ht="15.75" x14ac:dyDescent="0.25">
      <c r="C554" s="79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</row>
    <row r="555" spans="3:20" ht="15.75" x14ac:dyDescent="0.25">
      <c r="C555" s="79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</row>
    <row r="556" spans="3:20" ht="15.75" x14ac:dyDescent="0.25">
      <c r="C556" s="79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</row>
    <row r="557" spans="3:20" ht="15.75" x14ac:dyDescent="0.25">
      <c r="C557" s="79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</row>
    <row r="558" spans="3:20" ht="15.75" x14ac:dyDescent="0.25">
      <c r="C558" s="79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</row>
    <row r="559" spans="3:20" ht="15.75" x14ac:dyDescent="0.25">
      <c r="C559" s="79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</row>
    <row r="560" spans="3:20" ht="15.75" x14ac:dyDescent="0.25">
      <c r="C560" s="2"/>
      <c r="D560" s="3"/>
      <c r="E560" s="3"/>
      <c r="F560" s="3"/>
      <c r="G560" s="8"/>
      <c r="H560" s="3"/>
      <c r="I560" s="3"/>
      <c r="J560" s="3"/>
      <c r="K560" s="8"/>
      <c r="L560" s="3"/>
      <c r="M560" s="3"/>
      <c r="N560" s="3"/>
      <c r="O560" s="8"/>
      <c r="P560" s="70"/>
      <c r="Q560" s="70"/>
      <c r="R560" s="70"/>
      <c r="S560" s="71"/>
    </row>
    <row r="561" spans="3:20" ht="16.5" thickBot="1" x14ac:dyDescent="0.3">
      <c r="C561" s="2"/>
      <c r="D561" s="3"/>
      <c r="E561" s="3"/>
      <c r="F561" s="3"/>
      <c r="G561" s="8"/>
      <c r="H561" s="3"/>
      <c r="I561" s="3"/>
      <c r="J561" s="3"/>
      <c r="K561" s="8"/>
      <c r="L561" s="3"/>
      <c r="M561" s="3"/>
      <c r="N561" s="3"/>
      <c r="O561" s="8"/>
      <c r="P561" s="70"/>
      <c r="Q561" s="70"/>
      <c r="R561" s="70"/>
      <c r="S561" s="71"/>
    </row>
    <row r="562" spans="3:20" ht="15.75" x14ac:dyDescent="0.25">
      <c r="C562" s="102" t="s">
        <v>74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4"/>
    </row>
    <row r="563" spans="3:20" ht="15.75" x14ac:dyDescent="0.25">
      <c r="C563" s="109" t="s">
        <v>61</v>
      </c>
      <c r="D563" s="105" t="s">
        <v>2</v>
      </c>
      <c r="E563" s="105"/>
      <c r="F563" s="105"/>
      <c r="G563" s="105"/>
      <c r="H563" s="105" t="s">
        <v>3</v>
      </c>
      <c r="I563" s="105"/>
      <c r="J563" s="105"/>
      <c r="K563" s="105"/>
      <c r="L563" s="105" t="s">
        <v>4</v>
      </c>
      <c r="M563" s="105"/>
      <c r="N563" s="105"/>
      <c r="O563" s="105"/>
      <c r="P563" s="105" t="s">
        <v>5</v>
      </c>
      <c r="Q563" s="105"/>
      <c r="R563" s="105"/>
      <c r="S563" s="105"/>
      <c r="T563" s="107" t="s">
        <v>6</v>
      </c>
    </row>
    <row r="564" spans="3:20" ht="16.5" thickBot="1" x14ac:dyDescent="0.3">
      <c r="C564" s="110"/>
      <c r="D564" s="40" t="s">
        <v>7</v>
      </c>
      <c r="E564" s="40" t="s">
        <v>8</v>
      </c>
      <c r="F564" s="40" t="s">
        <v>9</v>
      </c>
      <c r="G564" s="40" t="s">
        <v>10</v>
      </c>
      <c r="H564" s="40" t="s">
        <v>11</v>
      </c>
      <c r="I564" s="40" t="s">
        <v>12</v>
      </c>
      <c r="J564" s="40" t="s">
        <v>13</v>
      </c>
      <c r="K564" s="40" t="s">
        <v>14</v>
      </c>
      <c r="L564" s="40" t="s">
        <v>15</v>
      </c>
      <c r="M564" s="40" t="s">
        <v>16</v>
      </c>
      <c r="N564" s="40" t="s">
        <v>17</v>
      </c>
      <c r="O564" s="40" t="s">
        <v>18</v>
      </c>
      <c r="P564" s="40" t="s">
        <v>19</v>
      </c>
      <c r="Q564" s="40" t="s">
        <v>20</v>
      </c>
      <c r="R564" s="40" t="s">
        <v>21</v>
      </c>
      <c r="S564" s="40" t="s">
        <v>22</v>
      </c>
      <c r="T564" s="108"/>
    </row>
    <row r="565" spans="3:20" ht="15.75" x14ac:dyDescent="0.25">
      <c r="C565" s="5" t="s">
        <v>23</v>
      </c>
      <c r="D565" s="25">
        <v>305</v>
      </c>
      <c r="E565" s="25">
        <v>328</v>
      </c>
      <c r="F565" s="25">
        <v>329</v>
      </c>
      <c r="G565" s="26">
        <f>+SUM(D565:F565)</f>
        <v>962</v>
      </c>
      <c r="H565" s="20">
        <v>337</v>
      </c>
      <c r="I565" s="20">
        <v>308</v>
      </c>
      <c r="J565" s="29">
        <v>316</v>
      </c>
      <c r="K565" s="26">
        <f>SUM(H565:J565)</f>
        <v>961</v>
      </c>
      <c r="L565" s="25"/>
      <c r="M565" s="25"/>
      <c r="N565" s="25"/>
      <c r="O565" s="26">
        <f>SUM(L565:N565)</f>
        <v>0</v>
      </c>
      <c r="P565" s="57"/>
      <c r="Q565" s="57"/>
      <c r="R565" s="57"/>
      <c r="S565" s="57">
        <f>SUM(P565:R565)</f>
        <v>0</v>
      </c>
      <c r="T565" s="26">
        <f>SUM(G565,O565,K565, S565)</f>
        <v>1923</v>
      </c>
    </row>
    <row r="566" spans="3:20" ht="15.75" x14ac:dyDescent="0.25">
      <c r="C566" s="4" t="s">
        <v>24</v>
      </c>
      <c r="D566" s="25">
        <v>239</v>
      </c>
      <c r="E566" s="25">
        <v>298</v>
      </c>
      <c r="F566" s="25">
        <v>280</v>
      </c>
      <c r="G566" s="26">
        <f t="shared" ref="G566:G576" si="61">+SUM(D566:F566)</f>
        <v>817</v>
      </c>
      <c r="H566" s="20">
        <v>277</v>
      </c>
      <c r="I566" s="20">
        <v>298</v>
      </c>
      <c r="J566" s="29">
        <v>257</v>
      </c>
      <c r="K566" s="26">
        <f t="shared" ref="K566:K576" si="62">SUM(H566:J566)</f>
        <v>832</v>
      </c>
      <c r="L566" s="25"/>
      <c r="M566" s="25"/>
      <c r="N566" s="25"/>
      <c r="O566" s="26">
        <f t="shared" ref="O566:O576" si="63">SUM(L566:N566)</f>
        <v>0</v>
      </c>
      <c r="P566" s="57"/>
      <c r="Q566" s="57"/>
      <c r="R566" s="57"/>
      <c r="S566" s="57">
        <f t="shared" ref="S566:S576" si="64">SUM(P566:R566)</f>
        <v>0</v>
      </c>
      <c r="T566" s="26">
        <f t="shared" ref="T566:T576" si="65">SUM(G566,O566,K566, S566)</f>
        <v>1649</v>
      </c>
    </row>
    <row r="567" spans="3:20" ht="15.75" x14ac:dyDescent="0.25">
      <c r="C567" s="4" t="s">
        <v>25</v>
      </c>
      <c r="D567" s="25">
        <v>12</v>
      </c>
      <c r="E567" s="25">
        <v>10</v>
      </c>
      <c r="F567" s="25">
        <v>13</v>
      </c>
      <c r="G567" s="26">
        <f t="shared" si="61"/>
        <v>35</v>
      </c>
      <c r="H567" s="20">
        <v>20</v>
      </c>
      <c r="I567" s="20">
        <v>12</v>
      </c>
      <c r="J567" s="29">
        <v>16</v>
      </c>
      <c r="K567" s="26">
        <f t="shared" si="62"/>
        <v>48</v>
      </c>
      <c r="L567" s="25"/>
      <c r="M567" s="25"/>
      <c r="N567" s="25"/>
      <c r="O567" s="26">
        <f t="shared" si="63"/>
        <v>0</v>
      </c>
      <c r="P567" s="57"/>
      <c r="Q567" s="57"/>
      <c r="R567" s="57"/>
      <c r="S567" s="57">
        <f t="shared" si="64"/>
        <v>0</v>
      </c>
      <c r="T567" s="26">
        <f t="shared" si="65"/>
        <v>83</v>
      </c>
    </row>
    <row r="568" spans="3:20" ht="15.75" x14ac:dyDescent="0.25">
      <c r="C568" s="4" t="s">
        <v>49</v>
      </c>
      <c r="D568" s="25">
        <v>1017</v>
      </c>
      <c r="E568" s="25">
        <v>821</v>
      </c>
      <c r="F568" s="25">
        <v>740</v>
      </c>
      <c r="G568" s="26">
        <f t="shared" si="61"/>
        <v>2578</v>
      </c>
      <c r="H568" s="86">
        <v>5</v>
      </c>
      <c r="I568" s="86">
        <v>5</v>
      </c>
      <c r="J568" s="99">
        <v>4</v>
      </c>
      <c r="K568" s="26">
        <f t="shared" si="62"/>
        <v>14</v>
      </c>
      <c r="L568" s="25"/>
      <c r="M568" s="25"/>
      <c r="N568" s="25"/>
      <c r="O568" s="26">
        <f t="shared" si="63"/>
        <v>0</v>
      </c>
      <c r="P568" s="57"/>
      <c r="Q568" s="57"/>
      <c r="R568" s="57"/>
      <c r="S568" s="57">
        <f>SUM(P568:R568)</f>
        <v>0</v>
      </c>
      <c r="T568" s="26">
        <f t="shared" si="65"/>
        <v>2592</v>
      </c>
    </row>
    <row r="569" spans="3:20" ht="15.75" x14ac:dyDescent="0.25">
      <c r="C569" s="4" t="s">
        <v>131</v>
      </c>
      <c r="D569" s="25">
        <v>44</v>
      </c>
      <c r="E569" s="25">
        <v>40</v>
      </c>
      <c r="F569" s="25">
        <v>44</v>
      </c>
      <c r="G569" s="26">
        <f t="shared" si="61"/>
        <v>128</v>
      </c>
      <c r="H569" s="20">
        <v>38</v>
      </c>
      <c r="I569" s="20">
        <v>34</v>
      </c>
      <c r="J569" s="25">
        <v>31</v>
      </c>
      <c r="K569" s="26">
        <f t="shared" si="62"/>
        <v>103</v>
      </c>
      <c r="L569" s="25"/>
      <c r="M569" s="25"/>
      <c r="N569" s="25"/>
      <c r="O569" s="26">
        <f t="shared" si="63"/>
        <v>0</v>
      </c>
      <c r="P569" s="57"/>
      <c r="Q569" s="57"/>
      <c r="R569" s="57"/>
      <c r="S569" s="57">
        <f>SUM(P569:R569)</f>
        <v>0</v>
      </c>
      <c r="T569" s="26">
        <f t="shared" si="65"/>
        <v>231</v>
      </c>
    </row>
    <row r="570" spans="3:20" ht="15.75" x14ac:dyDescent="0.25">
      <c r="C570" s="4" t="s">
        <v>50</v>
      </c>
      <c r="D570" s="25">
        <v>1</v>
      </c>
      <c r="E570" s="25">
        <v>1</v>
      </c>
      <c r="F570" s="25">
        <v>3</v>
      </c>
      <c r="G570" s="26">
        <f t="shared" si="61"/>
        <v>5</v>
      </c>
      <c r="H570" s="27">
        <v>2</v>
      </c>
      <c r="I570" s="27">
        <v>5</v>
      </c>
      <c r="J570" s="28">
        <v>1</v>
      </c>
      <c r="K570" s="26">
        <f t="shared" si="62"/>
        <v>8</v>
      </c>
      <c r="L570" s="25"/>
      <c r="M570" s="25"/>
      <c r="N570" s="25"/>
      <c r="O570" s="26">
        <f t="shared" si="63"/>
        <v>0</v>
      </c>
      <c r="P570" s="57"/>
      <c r="Q570" s="57"/>
      <c r="R570" s="57"/>
      <c r="S570" s="57">
        <f t="shared" si="64"/>
        <v>0</v>
      </c>
      <c r="T570" s="26">
        <f t="shared" si="65"/>
        <v>13</v>
      </c>
    </row>
    <row r="571" spans="3:20" ht="15.75" x14ac:dyDescent="0.25">
      <c r="C571" s="4" t="s">
        <v>51</v>
      </c>
      <c r="D571" s="25">
        <v>831</v>
      </c>
      <c r="E571" s="25">
        <v>675</v>
      </c>
      <c r="F571" s="25">
        <v>627</v>
      </c>
      <c r="G571" s="26">
        <f t="shared" si="61"/>
        <v>2133</v>
      </c>
      <c r="H571" s="27">
        <v>641</v>
      </c>
      <c r="I571" s="27">
        <v>673</v>
      </c>
      <c r="J571" s="28">
        <v>644</v>
      </c>
      <c r="K571" s="26">
        <f t="shared" si="62"/>
        <v>1958</v>
      </c>
      <c r="L571" s="25"/>
      <c r="M571" s="25"/>
      <c r="N571" s="25"/>
      <c r="O571" s="26">
        <f t="shared" si="63"/>
        <v>0</v>
      </c>
      <c r="P571" s="58"/>
      <c r="Q571" s="58"/>
      <c r="R571" s="58"/>
      <c r="S571" s="57">
        <f t="shared" si="64"/>
        <v>0</v>
      </c>
      <c r="T571" s="26">
        <f t="shared" si="65"/>
        <v>4091</v>
      </c>
    </row>
    <row r="572" spans="3:20" ht="15.75" x14ac:dyDescent="0.25">
      <c r="C572" s="4" t="s">
        <v>52</v>
      </c>
      <c r="D572" s="25">
        <v>147</v>
      </c>
      <c r="E572" s="25">
        <v>128</v>
      </c>
      <c r="F572" s="25">
        <v>89</v>
      </c>
      <c r="G572" s="26">
        <f t="shared" si="61"/>
        <v>364</v>
      </c>
      <c r="H572" s="27">
        <v>110</v>
      </c>
      <c r="I572" s="27">
        <v>92</v>
      </c>
      <c r="J572" s="28">
        <v>102</v>
      </c>
      <c r="K572" s="26">
        <f t="shared" si="62"/>
        <v>304</v>
      </c>
      <c r="L572" s="25"/>
      <c r="M572" s="25"/>
      <c r="N572" s="25"/>
      <c r="O572" s="26">
        <f t="shared" si="63"/>
        <v>0</v>
      </c>
      <c r="P572" s="58"/>
      <c r="Q572" s="58"/>
      <c r="R572" s="58"/>
      <c r="S572" s="57">
        <f t="shared" si="64"/>
        <v>0</v>
      </c>
      <c r="T572" s="26">
        <f t="shared" si="65"/>
        <v>668</v>
      </c>
    </row>
    <row r="573" spans="3:20" ht="15.75" x14ac:dyDescent="0.25">
      <c r="C573" s="4" t="s">
        <v>53</v>
      </c>
      <c r="D573" s="25">
        <v>28</v>
      </c>
      <c r="E573" s="25">
        <v>12</v>
      </c>
      <c r="F573" s="25">
        <v>13</v>
      </c>
      <c r="G573" s="26">
        <f t="shared" si="61"/>
        <v>53</v>
      </c>
      <c r="H573" s="20">
        <v>18</v>
      </c>
      <c r="I573" s="20">
        <v>13</v>
      </c>
      <c r="J573" s="29">
        <v>12</v>
      </c>
      <c r="K573" s="26">
        <f t="shared" si="62"/>
        <v>43</v>
      </c>
      <c r="L573" s="25"/>
      <c r="M573" s="25"/>
      <c r="N573" s="25"/>
      <c r="O573" s="26">
        <f t="shared" si="63"/>
        <v>0</v>
      </c>
      <c r="P573" s="57"/>
      <c r="Q573" s="57"/>
      <c r="R573" s="57"/>
      <c r="S573" s="57">
        <f t="shared" si="64"/>
        <v>0</v>
      </c>
      <c r="T573" s="26">
        <f t="shared" si="65"/>
        <v>96</v>
      </c>
    </row>
    <row r="574" spans="3:20" ht="15.75" x14ac:dyDescent="0.25">
      <c r="C574" s="4" t="s">
        <v>54</v>
      </c>
      <c r="D574" s="25">
        <v>1</v>
      </c>
      <c r="E574" s="25">
        <v>0</v>
      </c>
      <c r="F574" s="25">
        <v>0</v>
      </c>
      <c r="G574" s="26">
        <f t="shared" si="61"/>
        <v>1</v>
      </c>
      <c r="H574" s="27">
        <v>1</v>
      </c>
      <c r="I574" s="27">
        <v>0</v>
      </c>
      <c r="J574" s="28">
        <v>0</v>
      </c>
      <c r="K574" s="26">
        <f t="shared" si="62"/>
        <v>1</v>
      </c>
      <c r="L574" s="25"/>
      <c r="M574" s="25"/>
      <c r="N574" s="25"/>
      <c r="O574" s="26">
        <f t="shared" si="63"/>
        <v>0</v>
      </c>
      <c r="P574" s="58"/>
      <c r="Q574" s="58"/>
      <c r="R574" s="58"/>
      <c r="S574" s="57">
        <f t="shared" si="64"/>
        <v>0</v>
      </c>
      <c r="T574" s="26">
        <f t="shared" si="65"/>
        <v>2</v>
      </c>
    </row>
    <row r="575" spans="3:20" ht="15.75" x14ac:dyDescent="0.25">
      <c r="C575" s="4" t="s">
        <v>57</v>
      </c>
      <c r="D575" s="25">
        <v>40</v>
      </c>
      <c r="E575" s="25">
        <v>57</v>
      </c>
      <c r="F575" s="25">
        <v>25</v>
      </c>
      <c r="G575" s="26">
        <f t="shared" si="61"/>
        <v>122</v>
      </c>
      <c r="H575" s="25">
        <v>108</v>
      </c>
      <c r="I575" s="25">
        <v>69</v>
      </c>
      <c r="J575" s="29">
        <v>56</v>
      </c>
      <c r="K575" s="26">
        <f t="shared" si="62"/>
        <v>233</v>
      </c>
      <c r="L575" s="25"/>
      <c r="M575" s="25"/>
      <c r="N575" s="25"/>
      <c r="O575" s="26">
        <f t="shared" si="63"/>
        <v>0</v>
      </c>
      <c r="P575" s="57"/>
      <c r="Q575" s="57"/>
      <c r="R575" s="57"/>
      <c r="S575" s="57">
        <f t="shared" si="64"/>
        <v>0</v>
      </c>
      <c r="T575" s="26">
        <f t="shared" si="65"/>
        <v>355</v>
      </c>
    </row>
    <row r="576" spans="3:20" ht="15.75" x14ac:dyDescent="0.25">
      <c r="C576" s="4" t="s">
        <v>58</v>
      </c>
      <c r="D576" s="25">
        <v>122</v>
      </c>
      <c r="E576" s="25">
        <v>73</v>
      </c>
      <c r="F576" s="25">
        <v>133</v>
      </c>
      <c r="G576" s="26">
        <f t="shared" si="61"/>
        <v>328</v>
      </c>
      <c r="H576" s="27">
        <v>162</v>
      </c>
      <c r="I576" s="27">
        <v>156</v>
      </c>
      <c r="J576" s="28">
        <v>164</v>
      </c>
      <c r="K576" s="26">
        <f t="shared" si="62"/>
        <v>482</v>
      </c>
      <c r="L576" s="25"/>
      <c r="M576" s="25"/>
      <c r="N576" s="25"/>
      <c r="O576" s="26">
        <f t="shared" si="63"/>
        <v>0</v>
      </c>
      <c r="P576" s="58"/>
      <c r="Q576" s="58"/>
      <c r="R576" s="58"/>
      <c r="S576" s="57">
        <f t="shared" si="64"/>
        <v>0</v>
      </c>
      <c r="T576" s="26">
        <f t="shared" si="65"/>
        <v>810</v>
      </c>
    </row>
    <row r="577" spans="3:20" ht="15.75" x14ac:dyDescent="0.25">
      <c r="C577" s="41" t="s">
        <v>59</v>
      </c>
      <c r="D577" s="26">
        <f t="shared" ref="D577:T577" si="66">SUM(D565:D576)</f>
        <v>2787</v>
      </c>
      <c r="E577" s="26">
        <f t="shared" si="66"/>
        <v>2443</v>
      </c>
      <c r="F577" s="26">
        <f t="shared" si="66"/>
        <v>2296</v>
      </c>
      <c r="G577" s="26">
        <f t="shared" si="66"/>
        <v>7526</v>
      </c>
      <c r="H577" s="26">
        <f t="shared" si="66"/>
        <v>1719</v>
      </c>
      <c r="I577" s="26">
        <f t="shared" si="66"/>
        <v>1665</v>
      </c>
      <c r="J577" s="26">
        <f t="shared" si="66"/>
        <v>1603</v>
      </c>
      <c r="K577" s="26">
        <f t="shared" si="66"/>
        <v>4987</v>
      </c>
      <c r="L577" s="26">
        <f t="shared" si="66"/>
        <v>0</v>
      </c>
      <c r="M577" s="26">
        <f t="shared" si="66"/>
        <v>0</v>
      </c>
      <c r="N577" s="26">
        <f t="shared" si="66"/>
        <v>0</v>
      </c>
      <c r="O577" s="26">
        <f t="shared" si="66"/>
        <v>0</v>
      </c>
      <c r="P577" s="26">
        <f t="shared" si="66"/>
        <v>0</v>
      </c>
      <c r="Q577" s="26">
        <f t="shared" si="66"/>
        <v>0</v>
      </c>
      <c r="R577" s="26">
        <f t="shared" si="66"/>
        <v>0</v>
      </c>
      <c r="S577" s="26">
        <f t="shared" si="66"/>
        <v>0</v>
      </c>
      <c r="T577" s="26">
        <f t="shared" si="66"/>
        <v>12513</v>
      </c>
    </row>
    <row r="578" spans="3:20" ht="15.75" x14ac:dyDescent="0.25">
      <c r="C578" s="79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</row>
    <row r="579" spans="3:20" ht="15.75" x14ac:dyDescent="0.25">
      <c r="C579" s="79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</row>
    <row r="580" spans="3:20" ht="15.75" x14ac:dyDescent="0.25">
      <c r="C580" s="79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</row>
    <row r="581" spans="3:20" ht="15.75" x14ac:dyDescent="0.25">
      <c r="C581" s="79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</row>
    <row r="582" spans="3:20" ht="15.75" x14ac:dyDescent="0.25">
      <c r="C582" s="79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</row>
    <row r="583" spans="3:20" ht="15.75" x14ac:dyDescent="0.25">
      <c r="C583" s="79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</row>
    <row r="584" spans="3:20" ht="15.75" x14ac:dyDescent="0.25">
      <c r="C584" s="79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</row>
    <row r="585" spans="3:20" ht="15.75" x14ac:dyDescent="0.25">
      <c r="C585" s="79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</row>
    <row r="586" spans="3:20" ht="15.75" x14ac:dyDescent="0.25">
      <c r="C586" s="79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</row>
    <row r="587" spans="3:20" ht="15.75" x14ac:dyDescent="0.25">
      <c r="C587" s="79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</row>
    <row r="588" spans="3:20" ht="15.75" x14ac:dyDescent="0.25">
      <c r="C588" s="79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</row>
    <row r="589" spans="3:20" ht="15.75" x14ac:dyDescent="0.25">
      <c r="C589" s="79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</row>
    <row r="590" spans="3:20" ht="15.75" x14ac:dyDescent="0.25">
      <c r="C590" s="79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</row>
    <row r="591" spans="3:20" ht="15.75" x14ac:dyDescent="0.25">
      <c r="C591" s="79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</row>
    <row r="592" spans="3:20" ht="15.75" x14ac:dyDescent="0.25">
      <c r="C592" s="79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</row>
    <row r="593" spans="3:20" ht="15.75" x14ac:dyDescent="0.25">
      <c r="C593" s="79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</row>
    <row r="594" spans="3:20" ht="15.75" x14ac:dyDescent="0.25">
      <c r="C594" s="79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</row>
    <row r="595" spans="3:20" ht="15.75" x14ac:dyDescent="0.25">
      <c r="C595" s="79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</row>
    <row r="596" spans="3:20" ht="15.75" x14ac:dyDescent="0.25">
      <c r="C596" s="79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</row>
    <row r="597" spans="3:20" ht="15.75" x14ac:dyDescent="0.25">
      <c r="C597" s="79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</row>
    <row r="598" spans="3:20" ht="15.75" x14ac:dyDescent="0.25">
      <c r="C598" s="79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</row>
    <row r="599" spans="3:20" ht="15.75" x14ac:dyDescent="0.25">
      <c r="C599" s="79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</row>
    <row r="600" spans="3:20" ht="15.75" x14ac:dyDescent="0.25">
      <c r="C600" s="79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</row>
    <row r="601" spans="3:20" ht="15.75" x14ac:dyDescent="0.25">
      <c r="C601" s="79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</row>
    <row r="602" spans="3:20" ht="15.75" x14ac:dyDescent="0.25">
      <c r="C602" s="79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</row>
    <row r="603" spans="3:20" ht="15.75" x14ac:dyDescent="0.25">
      <c r="C603" s="79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</row>
    <row r="604" spans="3:20" ht="15.75" x14ac:dyDescent="0.25">
      <c r="C604" s="79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</row>
    <row r="605" spans="3:20" ht="15.75" x14ac:dyDescent="0.25">
      <c r="C605" s="79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</row>
    <row r="606" spans="3:20" ht="15.75" x14ac:dyDescent="0.25">
      <c r="C606" s="79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</row>
    <row r="607" spans="3:20" ht="15.75" x14ac:dyDescent="0.25">
      <c r="C607" s="79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</row>
    <row r="608" spans="3:20" ht="15.75" x14ac:dyDescent="0.25">
      <c r="C608" s="79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</row>
    <row r="609" spans="3:20" ht="15.75" x14ac:dyDescent="0.25">
      <c r="C609" s="79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</row>
    <row r="610" spans="3:20" ht="15.75" x14ac:dyDescent="0.25">
      <c r="C610" s="79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</row>
    <row r="611" spans="3:20" ht="15.75" x14ac:dyDescent="0.25">
      <c r="C611" s="79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</row>
    <row r="612" spans="3:20" ht="15.75" x14ac:dyDescent="0.25">
      <c r="C612" s="79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</row>
    <row r="613" spans="3:20" ht="16.5" thickBot="1" x14ac:dyDescent="0.3">
      <c r="C613" s="2"/>
      <c r="D613" s="3"/>
      <c r="E613" s="3"/>
      <c r="F613" s="3"/>
      <c r="G613" s="8"/>
      <c r="H613" s="3"/>
      <c r="I613" s="3"/>
      <c r="J613" s="3"/>
      <c r="K613" s="8"/>
      <c r="L613" s="3"/>
      <c r="M613" s="3"/>
      <c r="N613" s="3"/>
      <c r="O613" s="8"/>
      <c r="P613" s="70"/>
      <c r="Q613" s="70"/>
      <c r="R613" s="70"/>
      <c r="S613" s="71"/>
    </row>
    <row r="614" spans="3:20" ht="15.75" x14ac:dyDescent="0.25">
      <c r="C614" s="102" t="s">
        <v>75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4"/>
    </row>
    <row r="615" spans="3:20" ht="15.75" x14ac:dyDescent="0.25">
      <c r="C615" s="109" t="s">
        <v>61</v>
      </c>
      <c r="D615" s="105" t="s">
        <v>2</v>
      </c>
      <c r="E615" s="105"/>
      <c r="F615" s="105"/>
      <c r="G615" s="105"/>
      <c r="H615" s="105" t="s">
        <v>3</v>
      </c>
      <c r="I615" s="105"/>
      <c r="J615" s="105"/>
      <c r="K615" s="105"/>
      <c r="L615" s="105" t="s">
        <v>4</v>
      </c>
      <c r="M615" s="105"/>
      <c r="N615" s="105"/>
      <c r="O615" s="105"/>
      <c r="P615" s="105" t="s">
        <v>5</v>
      </c>
      <c r="Q615" s="105"/>
      <c r="R615" s="105"/>
      <c r="S615" s="105"/>
      <c r="T615" s="107" t="s">
        <v>6</v>
      </c>
    </row>
    <row r="616" spans="3:20" ht="16.5" thickBot="1" x14ac:dyDescent="0.3">
      <c r="C616" s="110"/>
      <c r="D616" s="40" t="s">
        <v>7</v>
      </c>
      <c r="E616" s="40" t="s">
        <v>8</v>
      </c>
      <c r="F616" s="40" t="s">
        <v>9</v>
      </c>
      <c r="G616" s="40" t="s">
        <v>10</v>
      </c>
      <c r="H616" s="40" t="s">
        <v>11</v>
      </c>
      <c r="I616" s="40" t="s">
        <v>12</v>
      </c>
      <c r="J616" s="40" t="s">
        <v>13</v>
      </c>
      <c r="K616" s="40" t="s">
        <v>14</v>
      </c>
      <c r="L616" s="40" t="s">
        <v>15</v>
      </c>
      <c r="M616" s="40" t="s">
        <v>16</v>
      </c>
      <c r="N616" s="40" t="s">
        <v>17</v>
      </c>
      <c r="O616" s="40" t="s">
        <v>18</v>
      </c>
      <c r="P616" s="40" t="s">
        <v>19</v>
      </c>
      <c r="Q616" s="40" t="s">
        <v>20</v>
      </c>
      <c r="R616" s="40" t="s">
        <v>21</v>
      </c>
      <c r="S616" s="40" t="s">
        <v>22</v>
      </c>
      <c r="T616" s="108"/>
    </row>
    <row r="617" spans="3:20" ht="15.75" x14ac:dyDescent="0.25">
      <c r="C617" s="5" t="s">
        <v>23</v>
      </c>
      <c r="D617" s="25">
        <v>331</v>
      </c>
      <c r="E617" s="25">
        <v>345</v>
      </c>
      <c r="F617" s="25">
        <v>317</v>
      </c>
      <c r="G617" s="26">
        <f>+SUM(D617:F617)</f>
        <v>993</v>
      </c>
      <c r="H617" s="20">
        <v>316</v>
      </c>
      <c r="I617" s="20">
        <v>282</v>
      </c>
      <c r="J617" s="29">
        <v>326</v>
      </c>
      <c r="K617" s="26">
        <f>SUM(H617:J617)</f>
        <v>924</v>
      </c>
      <c r="L617" s="25"/>
      <c r="M617" s="25"/>
      <c r="N617" s="25"/>
      <c r="O617" s="26">
        <f>SUM(L617:N617)</f>
        <v>0</v>
      </c>
      <c r="P617" s="57"/>
      <c r="Q617" s="57"/>
      <c r="R617" s="57"/>
      <c r="S617" s="57">
        <f>SUM(P617:R617)</f>
        <v>0</v>
      </c>
      <c r="T617" s="26">
        <f>SUM(G617,O617,K617, S617)</f>
        <v>1917</v>
      </c>
    </row>
    <row r="618" spans="3:20" ht="15.75" x14ac:dyDescent="0.25">
      <c r="C618" s="4" t="s">
        <v>24</v>
      </c>
      <c r="D618" s="25">
        <v>281</v>
      </c>
      <c r="E618" s="25">
        <v>267</v>
      </c>
      <c r="F618" s="25">
        <v>249</v>
      </c>
      <c r="G618" s="26">
        <f t="shared" ref="G618:G629" si="67">+SUM(D618:F618)</f>
        <v>797</v>
      </c>
      <c r="H618" s="20">
        <v>289</v>
      </c>
      <c r="I618" s="20">
        <v>292</v>
      </c>
      <c r="J618" s="29">
        <v>239</v>
      </c>
      <c r="K618" s="26">
        <f t="shared" ref="K618:K629" si="68">SUM(H618:J618)</f>
        <v>820</v>
      </c>
      <c r="L618" s="25"/>
      <c r="M618" s="25"/>
      <c r="N618" s="25"/>
      <c r="O618" s="26">
        <f t="shared" ref="O618:O629" si="69">SUM(L618:N618)</f>
        <v>0</v>
      </c>
      <c r="P618" s="57"/>
      <c r="Q618" s="57"/>
      <c r="R618" s="57"/>
      <c r="S618" s="57">
        <f t="shared" ref="S618:S629" si="70">SUM(P618:R618)</f>
        <v>0</v>
      </c>
      <c r="T618" s="26">
        <f t="shared" ref="T618:T629" si="71">SUM(G618,O618,K618, S618)</f>
        <v>1617</v>
      </c>
    </row>
    <row r="619" spans="3:20" ht="15.75" x14ac:dyDescent="0.25">
      <c r="C619" s="4" t="s">
        <v>25</v>
      </c>
      <c r="D619" s="25">
        <v>13</v>
      </c>
      <c r="E619" s="25">
        <v>7</v>
      </c>
      <c r="F619" s="25">
        <v>12</v>
      </c>
      <c r="G619" s="26">
        <f t="shared" si="67"/>
        <v>32</v>
      </c>
      <c r="H619" s="86">
        <v>14</v>
      </c>
      <c r="I619" s="86">
        <v>12</v>
      </c>
      <c r="J619" s="99">
        <v>10</v>
      </c>
      <c r="K619" s="26">
        <f t="shared" si="68"/>
        <v>36</v>
      </c>
      <c r="L619" s="25"/>
      <c r="M619" s="25"/>
      <c r="N619" s="25"/>
      <c r="O619" s="26">
        <f t="shared" si="69"/>
        <v>0</v>
      </c>
      <c r="P619" s="57"/>
      <c r="Q619" s="57"/>
      <c r="R619" s="57"/>
      <c r="S619" s="57">
        <f t="shared" si="70"/>
        <v>0</v>
      </c>
      <c r="T619" s="26">
        <f t="shared" si="71"/>
        <v>68</v>
      </c>
    </row>
    <row r="620" spans="3:20" ht="15.75" x14ac:dyDescent="0.25">
      <c r="C620" s="4" t="s">
        <v>49</v>
      </c>
      <c r="D620" s="25">
        <v>858</v>
      </c>
      <c r="E620" s="25">
        <v>563</v>
      </c>
      <c r="F620" s="25">
        <v>566</v>
      </c>
      <c r="G620" s="26">
        <f>+SUM(D620:F620)</f>
        <v>1987</v>
      </c>
      <c r="H620" s="100">
        <v>10</v>
      </c>
      <c r="I620" s="100">
        <v>11</v>
      </c>
      <c r="J620" s="101">
        <v>5</v>
      </c>
      <c r="K620" s="26">
        <f>SUM(H620:J620)</f>
        <v>26</v>
      </c>
      <c r="L620" s="25"/>
      <c r="M620" s="25"/>
      <c r="N620" s="25"/>
      <c r="O620" s="26">
        <f t="shared" si="69"/>
        <v>0</v>
      </c>
      <c r="P620" s="57"/>
      <c r="Q620" s="57"/>
      <c r="R620" s="57"/>
      <c r="S620" s="57">
        <f t="shared" si="70"/>
        <v>0</v>
      </c>
      <c r="T620" s="26">
        <f>SUM(G620,O620,K620, S620)</f>
        <v>2013</v>
      </c>
    </row>
    <row r="621" spans="3:20" ht="15.75" x14ac:dyDescent="0.25">
      <c r="C621" s="4" t="s">
        <v>26</v>
      </c>
      <c r="D621" s="25">
        <v>40</v>
      </c>
      <c r="E621" s="25">
        <v>23</v>
      </c>
      <c r="F621" s="25">
        <v>28</v>
      </c>
      <c r="G621" s="26">
        <f t="shared" si="67"/>
        <v>91</v>
      </c>
      <c r="H621" s="20">
        <v>20</v>
      </c>
      <c r="I621" s="20">
        <v>24</v>
      </c>
      <c r="J621" s="29">
        <v>22</v>
      </c>
      <c r="K621" s="26">
        <f t="shared" si="68"/>
        <v>66</v>
      </c>
      <c r="L621" s="25"/>
      <c r="M621" s="25"/>
      <c r="N621" s="25"/>
      <c r="O621" s="26">
        <f t="shared" si="69"/>
        <v>0</v>
      </c>
      <c r="P621" s="57"/>
      <c r="Q621" s="57"/>
      <c r="R621" s="57"/>
      <c r="S621" s="57">
        <f t="shared" si="70"/>
        <v>0</v>
      </c>
      <c r="T621" s="26">
        <f t="shared" si="71"/>
        <v>157</v>
      </c>
    </row>
    <row r="622" spans="3:20" ht="15.75" x14ac:dyDescent="0.25">
      <c r="C622" s="4" t="s">
        <v>36</v>
      </c>
      <c r="D622" s="25">
        <v>2</v>
      </c>
      <c r="E622" s="25">
        <v>3</v>
      </c>
      <c r="F622" s="25">
        <v>5</v>
      </c>
      <c r="G622" s="26">
        <f t="shared" si="67"/>
        <v>10</v>
      </c>
      <c r="H622" s="25">
        <v>7</v>
      </c>
      <c r="I622" s="20">
        <v>8</v>
      </c>
      <c r="J622" s="29">
        <v>6</v>
      </c>
      <c r="K622" s="26">
        <f t="shared" si="68"/>
        <v>21</v>
      </c>
      <c r="L622" s="25"/>
      <c r="M622" s="25"/>
      <c r="N622" s="25"/>
      <c r="O622" s="26">
        <f t="shared" si="69"/>
        <v>0</v>
      </c>
      <c r="P622" s="57"/>
      <c r="Q622" s="57"/>
      <c r="R622" s="57"/>
      <c r="S622" s="57">
        <f t="shared" si="70"/>
        <v>0</v>
      </c>
      <c r="T622" s="26">
        <f>SUM(G622,O622,K622, S622)</f>
        <v>31</v>
      </c>
    </row>
    <row r="623" spans="3:20" ht="15.75" x14ac:dyDescent="0.25">
      <c r="C623" s="4" t="s">
        <v>50</v>
      </c>
      <c r="D623" s="25">
        <v>3</v>
      </c>
      <c r="E623" s="25">
        <v>5</v>
      </c>
      <c r="F623" s="25">
        <v>0</v>
      </c>
      <c r="G623" s="26">
        <v>0</v>
      </c>
      <c r="H623" s="20">
        <v>2</v>
      </c>
      <c r="I623" s="20">
        <v>3</v>
      </c>
      <c r="J623" s="29">
        <v>0</v>
      </c>
      <c r="K623" s="26">
        <f t="shared" si="68"/>
        <v>5</v>
      </c>
      <c r="L623" s="25"/>
      <c r="M623" s="25"/>
      <c r="N623" s="25"/>
      <c r="O623" s="26">
        <f t="shared" si="69"/>
        <v>0</v>
      </c>
      <c r="P623" s="57"/>
      <c r="Q623" s="57"/>
      <c r="R623" s="57"/>
      <c r="S623" s="57">
        <f t="shared" si="70"/>
        <v>0</v>
      </c>
      <c r="T623" s="26">
        <f>SUM(G623,O623,K623, S623)</f>
        <v>5</v>
      </c>
    </row>
    <row r="624" spans="3:20" ht="15.75" x14ac:dyDescent="0.25">
      <c r="C624" s="4" t="s">
        <v>51</v>
      </c>
      <c r="D624" s="25">
        <v>688</v>
      </c>
      <c r="E624" s="25">
        <v>449</v>
      </c>
      <c r="F624" s="25">
        <v>426</v>
      </c>
      <c r="G624" s="26">
        <f t="shared" si="67"/>
        <v>1563</v>
      </c>
      <c r="H624" s="27">
        <v>476</v>
      </c>
      <c r="I624" s="27">
        <v>465</v>
      </c>
      <c r="J624" s="28">
        <v>489</v>
      </c>
      <c r="K624" s="26">
        <f t="shared" si="68"/>
        <v>1430</v>
      </c>
      <c r="L624" s="25"/>
      <c r="M624" s="25"/>
      <c r="N624" s="25"/>
      <c r="O624" s="26">
        <f t="shared" si="69"/>
        <v>0</v>
      </c>
      <c r="P624" s="58"/>
      <c r="Q624" s="58"/>
      <c r="R624" s="58"/>
      <c r="S624" s="57">
        <f t="shared" si="70"/>
        <v>0</v>
      </c>
      <c r="T624" s="26">
        <f t="shared" si="71"/>
        <v>2993</v>
      </c>
    </row>
    <row r="625" spans="3:20" ht="15.75" x14ac:dyDescent="0.25">
      <c r="C625" s="4" t="s">
        <v>52</v>
      </c>
      <c r="D625" s="25">
        <v>137</v>
      </c>
      <c r="E625" s="25">
        <v>78</v>
      </c>
      <c r="F625" s="25">
        <v>106</v>
      </c>
      <c r="G625" s="26">
        <f t="shared" si="67"/>
        <v>321</v>
      </c>
      <c r="H625" s="27">
        <v>86</v>
      </c>
      <c r="I625" s="27">
        <v>99</v>
      </c>
      <c r="J625" s="28">
        <v>100</v>
      </c>
      <c r="K625" s="26">
        <f t="shared" si="68"/>
        <v>285</v>
      </c>
      <c r="L625" s="25"/>
      <c r="M625" s="25"/>
      <c r="N625" s="25"/>
      <c r="O625" s="26">
        <f t="shared" si="69"/>
        <v>0</v>
      </c>
      <c r="P625" s="58"/>
      <c r="Q625" s="58"/>
      <c r="R625" s="58"/>
      <c r="S625" s="57">
        <f t="shared" si="70"/>
        <v>0</v>
      </c>
      <c r="T625" s="26">
        <f t="shared" si="71"/>
        <v>606</v>
      </c>
    </row>
    <row r="626" spans="3:20" ht="15.75" x14ac:dyDescent="0.25">
      <c r="C626" s="4" t="s">
        <v>53</v>
      </c>
      <c r="D626" s="25">
        <v>13</v>
      </c>
      <c r="E626" s="25">
        <v>16</v>
      </c>
      <c r="F626" s="25">
        <v>20</v>
      </c>
      <c r="G626" s="26">
        <f t="shared" si="67"/>
        <v>49</v>
      </c>
      <c r="H626" s="20">
        <v>13</v>
      </c>
      <c r="I626" s="20">
        <v>13</v>
      </c>
      <c r="J626" s="29">
        <v>10</v>
      </c>
      <c r="K626" s="26">
        <f t="shared" si="68"/>
        <v>36</v>
      </c>
      <c r="L626" s="25"/>
      <c r="M626" s="25"/>
      <c r="N626" s="25"/>
      <c r="O626" s="26">
        <f t="shared" si="69"/>
        <v>0</v>
      </c>
      <c r="P626" s="57"/>
      <c r="Q626" s="57"/>
      <c r="R626" s="57"/>
      <c r="S626" s="57">
        <f t="shared" si="70"/>
        <v>0</v>
      </c>
      <c r="T626" s="26">
        <f t="shared" si="71"/>
        <v>85</v>
      </c>
    </row>
    <row r="627" spans="3:20" ht="15.75" x14ac:dyDescent="0.25">
      <c r="C627" s="4" t="s">
        <v>54</v>
      </c>
      <c r="D627" s="25">
        <v>8</v>
      </c>
      <c r="E627" s="25">
        <v>6</v>
      </c>
      <c r="F627" s="25">
        <v>7</v>
      </c>
      <c r="G627" s="26">
        <f>+SUM(D627:F627)</f>
        <v>21</v>
      </c>
      <c r="H627" s="27">
        <v>6</v>
      </c>
      <c r="I627" s="27">
        <v>3</v>
      </c>
      <c r="J627" s="28">
        <v>6</v>
      </c>
      <c r="K627" s="26">
        <f t="shared" si="68"/>
        <v>15</v>
      </c>
      <c r="L627" s="25"/>
      <c r="M627" s="25"/>
      <c r="N627" s="25"/>
      <c r="O627" s="26">
        <f t="shared" si="69"/>
        <v>0</v>
      </c>
      <c r="P627" s="58"/>
      <c r="Q627" s="58"/>
      <c r="R627" s="58"/>
      <c r="S627" s="57">
        <f t="shared" si="70"/>
        <v>0</v>
      </c>
      <c r="T627" s="26">
        <f t="shared" si="71"/>
        <v>36</v>
      </c>
    </row>
    <row r="628" spans="3:20" ht="15.75" x14ac:dyDescent="0.25">
      <c r="C628" s="4" t="s">
        <v>57</v>
      </c>
      <c r="D628" s="25">
        <v>45</v>
      </c>
      <c r="E628" s="25">
        <v>44</v>
      </c>
      <c r="F628" s="25">
        <v>52</v>
      </c>
      <c r="G628" s="26">
        <f>+SUM(D628:F628)</f>
        <v>141</v>
      </c>
      <c r="H628" s="20">
        <v>100</v>
      </c>
      <c r="I628" s="20">
        <v>126</v>
      </c>
      <c r="J628" s="29">
        <v>101</v>
      </c>
      <c r="K628" s="26">
        <f t="shared" si="68"/>
        <v>327</v>
      </c>
      <c r="L628" s="25"/>
      <c r="M628" s="25"/>
      <c r="N628" s="25"/>
      <c r="O628" s="26">
        <f t="shared" si="69"/>
        <v>0</v>
      </c>
      <c r="P628" s="57"/>
      <c r="Q628" s="57"/>
      <c r="R628" s="57"/>
      <c r="S628" s="57">
        <f t="shared" si="70"/>
        <v>0</v>
      </c>
      <c r="T628" s="26">
        <f t="shared" si="71"/>
        <v>468</v>
      </c>
    </row>
    <row r="629" spans="3:20" ht="15.75" x14ac:dyDescent="0.25">
      <c r="C629" s="4" t="s">
        <v>58</v>
      </c>
      <c r="D629" s="25">
        <v>147</v>
      </c>
      <c r="E629" s="25">
        <v>136</v>
      </c>
      <c r="F629" s="25">
        <v>112</v>
      </c>
      <c r="G629" s="26">
        <f t="shared" si="67"/>
        <v>395</v>
      </c>
      <c r="H629" s="27">
        <v>177</v>
      </c>
      <c r="I629" s="27">
        <v>201</v>
      </c>
      <c r="J629" s="28">
        <v>172</v>
      </c>
      <c r="K629" s="26">
        <f t="shared" si="68"/>
        <v>550</v>
      </c>
      <c r="L629" s="25"/>
      <c r="M629" s="25"/>
      <c r="N629" s="25"/>
      <c r="O629" s="26">
        <f t="shared" si="69"/>
        <v>0</v>
      </c>
      <c r="P629" s="58"/>
      <c r="Q629" s="58"/>
      <c r="R629" s="58"/>
      <c r="S629" s="57">
        <f t="shared" si="70"/>
        <v>0</v>
      </c>
      <c r="T629" s="26">
        <f t="shared" si="71"/>
        <v>945</v>
      </c>
    </row>
    <row r="630" spans="3:20" ht="15.75" x14ac:dyDescent="0.25">
      <c r="C630" s="41" t="s">
        <v>59</v>
      </c>
      <c r="D630" s="26">
        <f t="shared" ref="D630:T630" si="72">SUM(D617:D629)</f>
        <v>2566</v>
      </c>
      <c r="E630" s="26">
        <f t="shared" si="72"/>
        <v>1942</v>
      </c>
      <c r="F630" s="26">
        <f t="shared" si="72"/>
        <v>1900</v>
      </c>
      <c r="G630" s="26">
        <f t="shared" si="72"/>
        <v>6400</v>
      </c>
      <c r="H630" s="26">
        <f t="shared" si="72"/>
        <v>1516</v>
      </c>
      <c r="I630" s="26">
        <f t="shared" si="72"/>
        <v>1539</v>
      </c>
      <c r="J630" s="26">
        <f t="shared" si="72"/>
        <v>1486</v>
      </c>
      <c r="K630" s="26">
        <f t="shared" si="72"/>
        <v>4541</v>
      </c>
      <c r="L630" s="26">
        <f t="shared" si="72"/>
        <v>0</v>
      </c>
      <c r="M630" s="26">
        <f t="shared" si="72"/>
        <v>0</v>
      </c>
      <c r="N630" s="26">
        <f t="shared" si="72"/>
        <v>0</v>
      </c>
      <c r="O630" s="26">
        <f t="shared" si="72"/>
        <v>0</v>
      </c>
      <c r="P630" s="26">
        <f t="shared" si="72"/>
        <v>0</v>
      </c>
      <c r="Q630" s="26">
        <f t="shared" si="72"/>
        <v>0</v>
      </c>
      <c r="R630" s="26">
        <f t="shared" si="72"/>
        <v>0</v>
      </c>
      <c r="S630" s="26">
        <f t="shared" si="72"/>
        <v>0</v>
      </c>
      <c r="T630" s="26">
        <f t="shared" si="72"/>
        <v>10941</v>
      </c>
    </row>
    <row r="631" spans="3:20" ht="15.75" x14ac:dyDescent="0.25">
      <c r="C631" s="79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</row>
    <row r="632" spans="3:20" ht="15.75" x14ac:dyDescent="0.25">
      <c r="C632" s="79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</row>
    <row r="633" spans="3:20" ht="15.75" x14ac:dyDescent="0.25">
      <c r="C633" s="79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</row>
    <row r="634" spans="3:20" ht="15.75" x14ac:dyDescent="0.25">
      <c r="C634" s="79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</row>
    <row r="635" spans="3:20" ht="15.75" x14ac:dyDescent="0.25">
      <c r="C635" s="79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</row>
    <row r="636" spans="3:20" ht="15.75" x14ac:dyDescent="0.25">
      <c r="C636" s="79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</row>
    <row r="637" spans="3:20" ht="15.75" x14ac:dyDescent="0.25">
      <c r="C637" s="79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</row>
    <row r="638" spans="3:20" ht="15.75" x14ac:dyDescent="0.25">
      <c r="C638" s="79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</row>
    <row r="639" spans="3:20" ht="15.75" x14ac:dyDescent="0.25">
      <c r="C639" s="79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</row>
    <row r="640" spans="3:20" ht="15.75" x14ac:dyDescent="0.25">
      <c r="C640" s="79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</row>
    <row r="641" spans="3:20" ht="15.75" x14ac:dyDescent="0.25">
      <c r="C641" s="79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</row>
    <row r="642" spans="3:20" ht="15.75" x14ac:dyDescent="0.25">
      <c r="C642" s="79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</row>
    <row r="643" spans="3:20" ht="15.75" x14ac:dyDescent="0.25">
      <c r="C643" s="79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</row>
    <row r="644" spans="3:20" ht="15.75" x14ac:dyDescent="0.25">
      <c r="C644" s="79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</row>
    <row r="645" spans="3:20" ht="15.75" x14ac:dyDescent="0.25">
      <c r="C645" s="79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</row>
    <row r="646" spans="3:20" ht="15.75" x14ac:dyDescent="0.25">
      <c r="C646" s="79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</row>
    <row r="647" spans="3:20" ht="15.75" x14ac:dyDescent="0.25">
      <c r="C647" s="79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</row>
    <row r="648" spans="3:20" ht="15.75" x14ac:dyDescent="0.25">
      <c r="C648" s="79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</row>
    <row r="649" spans="3:20" ht="15.75" x14ac:dyDescent="0.25">
      <c r="C649" s="79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</row>
    <row r="650" spans="3:20" ht="15.75" x14ac:dyDescent="0.25">
      <c r="C650" s="79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</row>
    <row r="651" spans="3:20" ht="15.75" x14ac:dyDescent="0.25">
      <c r="C651" s="79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</row>
    <row r="652" spans="3:20" ht="15.75" x14ac:dyDescent="0.25">
      <c r="C652" s="79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</row>
    <row r="653" spans="3:20" ht="15.75" x14ac:dyDescent="0.25">
      <c r="C653" s="79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</row>
    <row r="654" spans="3:20" ht="15.75" x14ac:dyDescent="0.25">
      <c r="C654" s="79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</row>
    <row r="655" spans="3:20" ht="15.75" x14ac:dyDescent="0.25">
      <c r="C655" s="79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</row>
    <row r="656" spans="3:20" ht="15.75" x14ac:dyDescent="0.25">
      <c r="C656" s="79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</row>
    <row r="657" spans="3:20" ht="15.75" x14ac:dyDescent="0.25">
      <c r="C657" s="79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</row>
    <row r="658" spans="3:20" ht="15.75" x14ac:dyDescent="0.25">
      <c r="C658" s="79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</row>
    <row r="659" spans="3:20" ht="15.75" x14ac:dyDescent="0.25">
      <c r="C659" s="79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</row>
    <row r="660" spans="3:20" ht="15.75" x14ac:dyDescent="0.25">
      <c r="C660" s="79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</row>
    <row r="661" spans="3:20" ht="15.75" x14ac:dyDescent="0.25">
      <c r="C661" s="79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</row>
    <row r="662" spans="3:20" ht="15.75" x14ac:dyDescent="0.25">
      <c r="C662" s="79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</row>
    <row r="663" spans="3:20" ht="15.75" x14ac:dyDescent="0.25">
      <c r="C663" s="79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</row>
    <row r="664" spans="3:20" ht="15.75" x14ac:dyDescent="0.25">
      <c r="C664" s="79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</row>
    <row r="665" spans="3:20" ht="15.75" x14ac:dyDescent="0.25">
      <c r="C665" s="79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</row>
    <row r="666" spans="3:20" ht="15.75" x14ac:dyDescent="0.25">
      <c r="C666" s="79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</row>
    <row r="667" spans="3:20" ht="15.75" x14ac:dyDescent="0.25">
      <c r="D667" s="3"/>
      <c r="E667" s="3"/>
      <c r="F667" s="3"/>
      <c r="G667" s="8"/>
      <c r="H667" s="3"/>
      <c r="I667" s="3"/>
      <c r="J667" s="3"/>
      <c r="K667" s="8"/>
      <c r="L667" s="3"/>
      <c r="M667" s="3"/>
      <c r="N667" s="3"/>
      <c r="O667" s="8"/>
      <c r="P667" s="70"/>
      <c r="Q667" s="70"/>
      <c r="R667" s="70"/>
      <c r="S667" s="71"/>
      <c r="T667" s="71"/>
    </row>
    <row r="668" spans="3:20" ht="15.75" thickBot="1" x14ac:dyDescent="0.3"/>
    <row r="669" spans="3:20" ht="15.75" x14ac:dyDescent="0.25">
      <c r="C669" s="102" t="s">
        <v>76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4"/>
    </row>
    <row r="670" spans="3:20" ht="15.75" x14ac:dyDescent="0.25">
      <c r="C670" s="109" t="s">
        <v>61</v>
      </c>
      <c r="D670" s="105" t="s">
        <v>2</v>
      </c>
      <c r="E670" s="105"/>
      <c r="F670" s="105"/>
      <c r="G670" s="105"/>
      <c r="H670" s="105" t="s">
        <v>3</v>
      </c>
      <c r="I670" s="105"/>
      <c r="J670" s="105"/>
      <c r="K670" s="105"/>
      <c r="L670" s="105" t="s">
        <v>4</v>
      </c>
      <c r="M670" s="105"/>
      <c r="N670" s="105"/>
      <c r="O670" s="105"/>
      <c r="P670" s="105" t="s">
        <v>5</v>
      </c>
      <c r="Q670" s="105"/>
      <c r="R670" s="105"/>
      <c r="S670" s="105"/>
      <c r="T670" s="107" t="s">
        <v>6</v>
      </c>
    </row>
    <row r="671" spans="3:20" ht="16.5" thickBot="1" x14ac:dyDescent="0.3">
      <c r="C671" s="110"/>
      <c r="D671" s="40" t="s">
        <v>7</v>
      </c>
      <c r="E671" s="40" t="s">
        <v>8</v>
      </c>
      <c r="F671" s="40" t="s">
        <v>9</v>
      </c>
      <c r="G671" s="40" t="s">
        <v>10</v>
      </c>
      <c r="H671" s="40" t="s">
        <v>11</v>
      </c>
      <c r="I671" s="40" t="s">
        <v>12</v>
      </c>
      <c r="J671" s="40" t="s">
        <v>13</v>
      </c>
      <c r="K671" s="40" t="s">
        <v>14</v>
      </c>
      <c r="L671" s="40" t="s">
        <v>15</v>
      </c>
      <c r="M671" s="40" t="s">
        <v>16</v>
      </c>
      <c r="N671" s="40" t="s">
        <v>17</v>
      </c>
      <c r="O671" s="40" t="s">
        <v>18</v>
      </c>
      <c r="P671" s="40" t="s">
        <v>19</v>
      </c>
      <c r="Q671" s="40" t="s">
        <v>20</v>
      </c>
      <c r="R671" s="40" t="s">
        <v>21</v>
      </c>
      <c r="S671" s="40" t="s">
        <v>22</v>
      </c>
      <c r="T671" s="108"/>
    </row>
    <row r="672" spans="3:20" ht="15.75" x14ac:dyDescent="0.25">
      <c r="C672" s="5" t="s">
        <v>23</v>
      </c>
      <c r="D672" s="15">
        <v>671</v>
      </c>
      <c r="E672" s="15">
        <v>696</v>
      </c>
      <c r="F672" s="15">
        <v>760</v>
      </c>
      <c r="G672" s="30">
        <f>+SUM(D672:F672)</f>
        <v>2127</v>
      </c>
      <c r="H672" s="20">
        <v>778</v>
      </c>
      <c r="I672" s="20">
        <v>743</v>
      </c>
      <c r="J672" s="29">
        <v>693</v>
      </c>
      <c r="K672" s="30">
        <f>SUM(H672:J672)</f>
        <v>2214</v>
      </c>
      <c r="L672" s="15"/>
      <c r="M672" s="15"/>
      <c r="N672" s="15"/>
      <c r="O672" s="30">
        <f>SUM(L672:N672)</f>
        <v>0</v>
      </c>
      <c r="P672" s="57"/>
      <c r="Q672" s="57"/>
      <c r="R672" s="57"/>
      <c r="S672" s="57">
        <f>SUM(P672:R672)</f>
        <v>0</v>
      </c>
      <c r="T672" s="30">
        <f>SUM(G672,O672,K672, S672)</f>
        <v>4341</v>
      </c>
    </row>
    <row r="673" spans="3:20" ht="15.75" x14ac:dyDescent="0.25">
      <c r="C673" s="4" t="s">
        <v>77</v>
      </c>
      <c r="D673" s="15">
        <v>444</v>
      </c>
      <c r="E673" s="15">
        <v>488</v>
      </c>
      <c r="F673" s="15">
        <v>528</v>
      </c>
      <c r="G673" s="30">
        <f t="shared" ref="G673:G682" si="73">+SUM(D673:F673)</f>
        <v>1460</v>
      </c>
      <c r="H673" s="86">
        <v>545</v>
      </c>
      <c r="I673" s="86">
        <v>662</v>
      </c>
      <c r="J673" s="99">
        <v>540</v>
      </c>
      <c r="K673" s="30">
        <f t="shared" ref="K673:K682" si="74">SUM(H673:J673)</f>
        <v>1747</v>
      </c>
      <c r="L673" s="15"/>
      <c r="M673" s="15"/>
      <c r="N673" s="15"/>
      <c r="O673" s="30">
        <f t="shared" ref="O673:O682" si="75">SUM(L673:N673)</f>
        <v>0</v>
      </c>
      <c r="P673" s="57"/>
      <c r="Q673" s="57"/>
      <c r="R673" s="57"/>
      <c r="S673" s="57">
        <f t="shared" ref="S673:S682" si="76">SUM(P673:R673)</f>
        <v>0</v>
      </c>
      <c r="T673" s="30">
        <f t="shared" ref="T673:T682" si="77">SUM(G673,O673,K673, S673)</f>
        <v>3207</v>
      </c>
    </row>
    <row r="674" spans="3:20" ht="15.75" x14ac:dyDescent="0.25">
      <c r="C674" s="4" t="s">
        <v>49</v>
      </c>
      <c r="D674" s="15">
        <v>1289</v>
      </c>
      <c r="E674" s="15">
        <v>924</v>
      </c>
      <c r="F674" s="15">
        <v>874</v>
      </c>
      <c r="G674" s="30">
        <f>+SUM(D674:F674)</f>
        <v>3087</v>
      </c>
      <c r="H674" s="100">
        <v>21</v>
      </c>
      <c r="I674" s="100">
        <v>13</v>
      </c>
      <c r="J674" s="101">
        <v>17</v>
      </c>
      <c r="K674" s="30">
        <f>SUM(H674:J674)</f>
        <v>51</v>
      </c>
      <c r="L674" s="15"/>
      <c r="M674" s="15"/>
      <c r="N674" s="15"/>
      <c r="O674" s="30">
        <f t="shared" si="75"/>
        <v>0</v>
      </c>
      <c r="P674" s="57"/>
      <c r="Q674" s="57"/>
      <c r="R674" s="57"/>
      <c r="S674" s="57">
        <f t="shared" si="76"/>
        <v>0</v>
      </c>
      <c r="T674" s="30">
        <f>SUM(G674,O674,K674, S674)</f>
        <v>3138</v>
      </c>
    </row>
    <row r="675" spans="3:20" ht="15.75" x14ac:dyDescent="0.25">
      <c r="C675" s="4" t="s">
        <v>26</v>
      </c>
      <c r="D675" s="15">
        <v>75</v>
      </c>
      <c r="E675" s="15">
        <v>62</v>
      </c>
      <c r="F675" s="15">
        <v>85</v>
      </c>
      <c r="G675" s="30">
        <f t="shared" si="73"/>
        <v>222</v>
      </c>
      <c r="H675" s="20">
        <v>58</v>
      </c>
      <c r="I675" s="20">
        <v>81</v>
      </c>
      <c r="J675" s="29">
        <v>77</v>
      </c>
      <c r="K675" s="30">
        <f t="shared" si="74"/>
        <v>216</v>
      </c>
      <c r="L675" s="15"/>
      <c r="M675" s="15"/>
      <c r="N675" s="15"/>
      <c r="O675" s="30">
        <f t="shared" si="75"/>
        <v>0</v>
      </c>
      <c r="P675" s="57"/>
      <c r="Q675" s="57"/>
      <c r="R675" s="57"/>
      <c r="S675" s="57">
        <f t="shared" si="76"/>
        <v>0</v>
      </c>
      <c r="T675" s="30">
        <f t="shared" si="77"/>
        <v>438</v>
      </c>
    </row>
    <row r="676" spans="3:20" ht="15.75" x14ac:dyDescent="0.25">
      <c r="C676" s="4" t="s">
        <v>50</v>
      </c>
      <c r="D676" s="15">
        <v>0</v>
      </c>
      <c r="E676" s="15">
        <v>0</v>
      </c>
      <c r="F676" s="15">
        <v>1</v>
      </c>
      <c r="G676" s="30">
        <f t="shared" si="73"/>
        <v>1</v>
      </c>
      <c r="H676" s="20">
        <v>0</v>
      </c>
      <c r="I676" s="20">
        <v>0</v>
      </c>
      <c r="J676" s="29">
        <v>0</v>
      </c>
      <c r="K676" s="30">
        <f t="shared" si="74"/>
        <v>0</v>
      </c>
      <c r="L676" s="15"/>
      <c r="M676" s="15"/>
      <c r="N676" s="15"/>
      <c r="O676" s="30">
        <f t="shared" si="75"/>
        <v>0</v>
      </c>
      <c r="P676" s="57"/>
      <c r="Q676" s="57"/>
      <c r="R676" s="57"/>
      <c r="S676" s="57">
        <f t="shared" si="76"/>
        <v>0</v>
      </c>
      <c r="T676" s="30">
        <f t="shared" si="77"/>
        <v>1</v>
      </c>
    </row>
    <row r="677" spans="3:20" ht="15.75" x14ac:dyDescent="0.25">
      <c r="C677" s="4" t="s">
        <v>51</v>
      </c>
      <c r="D677" s="15">
        <v>977</v>
      </c>
      <c r="E677" s="15">
        <v>639</v>
      </c>
      <c r="F677" s="15">
        <v>655</v>
      </c>
      <c r="G677" s="30">
        <f t="shared" si="73"/>
        <v>2271</v>
      </c>
      <c r="H677" s="15">
        <v>621</v>
      </c>
      <c r="I677" s="15">
        <v>579</v>
      </c>
      <c r="J677" s="28">
        <v>587</v>
      </c>
      <c r="K677" s="30">
        <f t="shared" si="74"/>
        <v>1787</v>
      </c>
      <c r="L677" s="15"/>
      <c r="M677" s="15"/>
      <c r="N677" s="15"/>
      <c r="O677" s="30">
        <f t="shared" si="75"/>
        <v>0</v>
      </c>
      <c r="P677" s="58"/>
      <c r="Q677" s="58"/>
      <c r="R677" s="58"/>
      <c r="S677" s="57">
        <f t="shared" si="76"/>
        <v>0</v>
      </c>
      <c r="T677" s="30">
        <f t="shared" si="77"/>
        <v>4058</v>
      </c>
    </row>
    <row r="678" spans="3:20" ht="15.75" x14ac:dyDescent="0.25">
      <c r="C678" s="4" t="s">
        <v>52</v>
      </c>
      <c r="D678" s="15">
        <v>227</v>
      </c>
      <c r="E678" s="15">
        <v>218</v>
      </c>
      <c r="F678" s="15">
        <v>168</v>
      </c>
      <c r="G678" s="30">
        <f t="shared" si="73"/>
        <v>613</v>
      </c>
      <c r="H678" s="27">
        <v>216</v>
      </c>
      <c r="I678" s="27">
        <v>167</v>
      </c>
      <c r="J678" s="28">
        <v>157</v>
      </c>
      <c r="K678" s="30">
        <f t="shared" si="74"/>
        <v>540</v>
      </c>
      <c r="L678" s="15"/>
      <c r="M678" s="15"/>
      <c r="N678" s="15"/>
      <c r="O678" s="30">
        <f t="shared" si="75"/>
        <v>0</v>
      </c>
      <c r="P678" s="58"/>
      <c r="Q678" s="58"/>
      <c r="R678" s="58"/>
      <c r="S678" s="57">
        <f t="shared" si="76"/>
        <v>0</v>
      </c>
      <c r="T678" s="30">
        <f t="shared" si="77"/>
        <v>1153</v>
      </c>
    </row>
    <row r="679" spans="3:20" ht="15.75" x14ac:dyDescent="0.25">
      <c r="C679" s="4" t="s">
        <v>53</v>
      </c>
      <c r="D679" s="15">
        <v>60</v>
      </c>
      <c r="E679" s="15">
        <v>44</v>
      </c>
      <c r="F679" s="15">
        <v>34</v>
      </c>
      <c r="G679" s="30">
        <f>+SUM(D679:F679)</f>
        <v>138</v>
      </c>
      <c r="H679" s="20">
        <v>40</v>
      </c>
      <c r="I679" s="20">
        <v>34</v>
      </c>
      <c r="J679" s="29">
        <v>31</v>
      </c>
      <c r="K679" s="30">
        <f t="shared" si="74"/>
        <v>105</v>
      </c>
      <c r="L679" s="15"/>
      <c r="M679" s="15"/>
      <c r="N679" s="15"/>
      <c r="O679" s="30">
        <f t="shared" si="75"/>
        <v>0</v>
      </c>
      <c r="P679" s="57"/>
      <c r="Q679" s="57"/>
      <c r="R679" s="57"/>
      <c r="S679" s="57">
        <f t="shared" si="76"/>
        <v>0</v>
      </c>
      <c r="T679" s="30">
        <f t="shared" si="77"/>
        <v>243</v>
      </c>
    </row>
    <row r="680" spans="3:20" ht="15.75" x14ac:dyDescent="0.25">
      <c r="C680" s="4" t="s">
        <v>54</v>
      </c>
      <c r="D680" s="15">
        <v>7</v>
      </c>
      <c r="E680" s="15">
        <v>7</v>
      </c>
      <c r="F680" s="15">
        <v>5</v>
      </c>
      <c r="G680" s="30">
        <f t="shared" si="73"/>
        <v>19</v>
      </c>
      <c r="H680" s="27">
        <v>11</v>
      </c>
      <c r="I680" s="27">
        <v>5</v>
      </c>
      <c r="J680" s="28">
        <v>6</v>
      </c>
      <c r="K680" s="30">
        <f t="shared" si="74"/>
        <v>22</v>
      </c>
      <c r="L680" s="15"/>
      <c r="M680" s="15"/>
      <c r="N680" s="15"/>
      <c r="O680" s="30">
        <f t="shared" si="75"/>
        <v>0</v>
      </c>
      <c r="P680" s="58"/>
      <c r="Q680" s="58"/>
      <c r="R680" s="58"/>
      <c r="S680" s="57">
        <f t="shared" si="76"/>
        <v>0</v>
      </c>
      <c r="T680" s="30">
        <f t="shared" si="77"/>
        <v>41</v>
      </c>
    </row>
    <row r="681" spans="3:20" ht="15.75" x14ac:dyDescent="0.25">
      <c r="C681" s="4" t="s">
        <v>57</v>
      </c>
      <c r="D681" s="15">
        <v>3</v>
      </c>
      <c r="E681" s="15">
        <v>5</v>
      </c>
      <c r="F681" s="15">
        <v>7</v>
      </c>
      <c r="G681" s="30">
        <f t="shared" si="73"/>
        <v>15</v>
      </c>
      <c r="H681" s="20">
        <v>2</v>
      </c>
      <c r="I681" s="20">
        <v>2</v>
      </c>
      <c r="J681" s="29">
        <v>1</v>
      </c>
      <c r="K681" s="30">
        <f t="shared" si="74"/>
        <v>5</v>
      </c>
      <c r="L681" s="15"/>
      <c r="M681" s="15"/>
      <c r="N681" s="15"/>
      <c r="O681" s="30">
        <f t="shared" si="75"/>
        <v>0</v>
      </c>
      <c r="P681" s="57"/>
      <c r="Q681" s="57"/>
      <c r="R681" s="57"/>
      <c r="S681" s="57">
        <f t="shared" si="76"/>
        <v>0</v>
      </c>
      <c r="T681" s="30">
        <f t="shared" si="77"/>
        <v>20</v>
      </c>
    </row>
    <row r="682" spans="3:20" ht="15.75" x14ac:dyDescent="0.25">
      <c r="C682" s="4" t="s">
        <v>58</v>
      </c>
      <c r="D682" s="15">
        <v>49</v>
      </c>
      <c r="E682" s="15">
        <v>66</v>
      </c>
      <c r="F682" s="15">
        <v>98</v>
      </c>
      <c r="G682" s="30">
        <f t="shared" si="73"/>
        <v>213</v>
      </c>
      <c r="H682" s="27">
        <v>227</v>
      </c>
      <c r="I682" s="27">
        <v>280</v>
      </c>
      <c r="J682" s="28">
        <v>189</v>
      </c>
      <c r="K682" s="30">
        <f t="shared" si="74"/>
        <v>696</v>
      </c>
      <c r="L682" s="15"/>
      <c r="M682" s="15"/>
      <c r="N682" s="15"/>
      <c r="O682" s="30">
        <f t="shared" si="75"/>
        <v>0</v>
      </c>
      <c r="P682" s="58"/>
      <c r="Q682" s="58"/>
      <c r="R682" s="58"/>
      <c r="S682" s="57">
        <f t="shared" si="76"/>
        <v>0</v>
      </c>
      <c r="T682" s="30">
        <f t="shared" si="77"/>
        <v>909</v>
      </c>
    </row>
    <row r="683" spans="3:20" ht="15.75" x14ac:dyDescent="0.25">
      <c r="C683" s="41" t="s">
        <v>59</v>
      </c>
      <c r="D683" s="30">
        <f t="shared" ref="D683:T683" si="78">SUM(D672:D682)</f>
        <v>3802</v>
      </c>
      <c r="E683" s="30">
        <f t="shared" si="78"/>
        <v>3149</v>
      </c>
      <c r="F683" s="30">
        <f t="shared" si="78"/>
        <v>3215</v>
      </c>
      <c r="G683" s="30">
        <f t="shared" si="78"/>
        <v>10166</v>
      </c>
      <c r="H683" s="30">
        <f t="shared" si="78"/>
        <v>2519</v>
      </c>
      <c r="I683" s="30">
        <f t="shared" si="78"/>
        <v>2566</v>
      </c>
      <c r="J683" s="30">
        <f t="shared" si="78"/>
        <v>2298</v>
      </c>
      <c r="K683" s="30">
        <f t="shared" si="78"/>
        <v>7383</v>
      </c>
      <c r="L683" s="30">
        <f t="shared" si="78"/>
        <v>0</v>
      </c>
      <c r="M683" s="30">
        <f t="shared" si="78"/>
        <v>0</v>
      </c>
      <c r="N683" s="30">
        <f t="shared" si="78"/>
        <v>0</v>
      </c>
      <c r="O683" s="30">
        <f t="shared" si="78"/>
        <v>0</v>
      </c>
      <c r="P683" s="30">
        <f t="shared" si="78"/>
        <v>0</v>
      </c>
      <c r="Q683" s="30">
        <f t="shared" si="78"/>
        <v>0</v>
      </c>
      <c r="R683" s="30">
        <f t="shared" si="78"/>
        <v>0</v>
      </c>
      <c r="S683" s="30">
        <f t="shared" si="78"/>
        <v>0</v>
      </c>
      <c r="T683" s="30">
        <f t="shared" si="78"/>
        <v>17549</v>
      </c>
    </row>
    <row r="684" spans="3:20" ht="15.75" x14ac:dyDescent="0.25">
      <c r="C684" s="79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</row>
    <row r="685" spans="3:20" ht="15.75" x14ac:dyDescent="0.25">
      <c r="C685" s="79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</row>
    <row r="686" spans="3:20" ht="15.75" x14ac:dyDescent="0.25">
      <c r="C686" s="79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</row>
    <row r="687" spans="3:20" ht="15.75" x14ac:dyDescent="0.25">
      <c r="C687" s="79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</row>
    <row r="688" spans="3:20" ht="15.75" x14ac:dyDescent="0.25">
      <c r="C688" s="79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</row>
    <row r="689" spans="3:20" ht="15.75" x14ac:dyDescent="0.25">
      <c r="C689" s="79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</row>
    <row r="690" spans="3:20" ht="15.75" x14ac:dyDescent="0.25">
      <c r="C690" s="79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</row>
    <row r="691" spans="3:20" ht="15.75" x14ac:dyDescent="0.25">
      <c r="C691" s="79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</row>
    <row r="692" spans="3:20" ht="15.75" x14ac:dyDescent="0.25">
      <c r="C692" s="79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</row>
    <row r="693" spans="3:20" ht="15.75" x14ac:dyDescent="0.25">
      <c r="C693" s="79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</row>
    <row r="694" spans="3:20" ht="15.75" x14ac:dyDescent="0.25">
      <c r="C694" s="79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</row>
    <row r="695" spans="3:20" ht="15.75" x14ac:dyDescent="0.25">
      <c r="C695" s="79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</row>
    <row r="696" spans="3:20" ht="15.75" x14ac:dyDescent="0.25">
      <c r="C696" s="79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</row>
    <row r="697" spans="3:20" ht="15.75" x14ac:dyDescent="0.25">
      <c r="C697" s="79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</row>
    <row r="698" spans="3:20" ht="15.75" x14ac:dyDescent="0.25">
      <c r="C698" s="79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</row>
    <row r="699" spans="3:20" ht="15.75" x14ac:dyDescent="0.25">
      <c r="C699" s="79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</row>
    <row r="700" spans="3:20" ht="15.75" x14ac:dyDescent="0.25">
      <c r="C700" s="79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</row>
    <row r="701" spans="3:20" ht="15.75" x14ac:dyDescent="0.25">
      <c r="C701" s="79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</row>
    <row r="702" spans="3:20" ht="15.75" x14ac:dyDescent="0.25">
      <c r="C702" s="79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</row>
    <row r="703" spans="3:20" ht="15.75" x14ac:dyDescent="0.25">
      <c r="C703" s="79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</row>
    <row r="704" spans="3:20" ht="15.75" x14ac:dyDescent="0.25">
      <c r="C704" s="79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</row>
    <row r="705" spans="3:20" ht="15.75" x14ac:dyDescent="0.25">
      <c r="C705" s="79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</row>
    <row r="706" spans="3:20" ht="15.75" x14ac:dyDescent="0.25">
      <c r="C706" s="79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</row>
    <row r="707" spans="3:20" ht="15.75" x14ac:dyDescent="0.25">
      <c r="C707" s="79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</row>
    <row r="708" spans="3:20" ht="15.75" x14ac:dyDescent="0.25">
      <c r="C708" s="79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</row>
    <row r="709" spans="3:20" ht="15.75" x14ac:dyDescent="0.25">
      <c r="C709" s="79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</row>
    <row r="710" spans="3:20" ht="15.75" x14ac:dyDescent="0.25">
      <c r="C710" s="79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</row>
    <row r="711" spans="3:20" ht="15.75" x14ac:dyDescent="0.25">
      <c r="C711" s="79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</row>
    <row r="712" spans="3:20" ht="15.75" x14ac:dyDescent="0.25">
      <c r="C712" s="79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</row>
    <row r="713" spans="3:20" ht="15.75" x14ac:dyDescent="0.25">
      <c r="C713" s="79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</row>
    <row r="714" spans="3:20" ht="15.75" x14ac:dyDescent="0.25">
      <c r="C714" s="79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</row>
    <row r="715" spans="3:20" ht="15.75" x14ac:dyDescent="0.25">
      <c r="C715" s="79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</row>
    <row r="716" spans="3:20" ht="15.75" x14ac:dyDescent="0.25">
      <c r="C716" s="79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</row>
    <row r="717" spans="3:20" ht="15.75" x14ac:dyDescent="0.25">
      <c r="C717" s="79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</row>
    <row r="718" spans="3:20" ht="15.75" x14ac:dyDescent="0.25">
      <c r="C718" s="79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</row>
    <row r="719" spans="3:20" ht="15.75" x14ac:dyDescent="0.25">
      <c r="C719" s="79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</row>
    <row r="720" spans="3:20" ht="15.75" x14ac:dyDescent="0.25">
      <c r="C720" s="79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</row>
    <row r="721" spans="3:20" ht="15.75" x14ac:dyDescent="0.25">
      <c r="C721" s="79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</row>
    <row r="722" spans="3:20" ht="15.75" x14ac:dyDescent="0.25">
      <c r="C722" s="79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</row>
    <row r="723" spans="3:20" ht="15.75" x14ac:dyDescent="0.25">
      <c r="C723" s="79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</row>
    <row r="724" spans="3:20" ht="15.75" x14ac:dyDescent="0.25">
      <c r="C724" s="79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</row>
    <row r="725" spans="3:20" ht="15.75" x14ac:dyDescent="0.25">
      <c r="C725" s="79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</row>
    <row r="726" spans="3:20" ht="15.75" x14ac:dyDescent="0.25">
      <c r="C726" s="79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</row>
    <row r="727" spans="3:20" ht="15.75" x14ac:dyDescent="0.25">
      <c r="C727" s="79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</row>
    <row r="728" spans="3:20" ht="15.75" thickBot="1" x14ac:dyDescent="0.3"/>
    <row r="729" spans="3:20" ht="15.75" x14ac:dyDescent="0.25">
      <c r="C729" s="102" t="s">
        <v>78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4"/>
    </row>
    <row r="730" spans="3:20" ht="15.75" x14ac:dyDescent="0.25">
      <c r="C730" s="109" t="s">
        <v>61</v>
      </c>
      <c r="D730" s="105" t="s">
        <v>2</v>
      </c>
      <c r="E730" s="105"/>
      <c r="F730" s="105"/>
      <c r="G730" s="105"/>
      <c r="H730" s="105" t="s">
        <v>3</v>
      </c>
      <c r="I730" s="105"/>
      <c r="J730" s="105"/>
      <c r="K730" s="105"/>
      <c r="L730" s="105" t="s">
        <v>4</v>
      </c>
      <c r="M730" s="105"/>
      <c r="N730" s="105"/>
      <c r="O730" s="105"/>
      <c r="P730" s="105" t="s">
        <v>5</v>
      </c>
      <c r="Q730" s="105"/>
      <c r="R730" s="105"/>
      <c r="S730" s="105"/>
      <c r="T730" s="107" t="s">
        <v>6</v>
      </c>
    </row>
    <row r="731" spans="3:20" ht="16.5" thickBot="1" x14ac:dyDescent="0.3">
      <c r="C731" s="110"/>
      <c r="D731" s="40" t="s">
        <v>7</v>
      </c>
      <c r="E731" s="40" t="s">
        <v>8</v>
      </c>
      <c r="F731" s="40" t="s">
        <v>9</v>
      </c>
      <c r="G731" s="40" t="s">
        <v>10</v>
      </c>
      <c r="H731" s="40" t="s">
        <v>11</v>
      </c>
      <c r="I731" s="40" t="s">
        <v>12</v>
      </c>
      <c r="J731" s="40" t="s">
        <v>13</v>
      </c>
      <c r="K731" s="40" t="s">
        <v>14</v>
      </c>
      <c r="L731" s="40" t="s">
        <v>15</v>
      </c>
      <c r="M731" s="40" t="s">
        <v>16</v>
      </c>
      <c r="N731" s="40" t="s">
        <v>17</v>
      </c>
      <c r="O731" s="40" t="s">
        <v>18</v>
      </c>
      <c r="P731" s="40" t="s">
        <v>19</v>
      </c>
      <c r="Q731" s="40" t="s">
        <v>20</v>
      </c>
      <c r="R731" s="40" t="s">
        <v>21</v>
      </c>
      <c r="S731" s="40" t="s">
        <v>22</v>
      </c>
      <c r="T731" s="108"/>
    </row>
    <row r="732" spans="3:20" ht="15.75" x14ac:dyDescent="0.25">
      <c r="C732" s="5" t="s">
        <v>23</v>
      </c>
      <c r="D732" s="25">
        <v>191</v>
      </c>
      <c r="E732" s="25">
        <v>151</v>
      </c>
      <c r="F732" s="25">
        <v>147</v>
      </c>
      <c r="G732" s="26">
        <f>+SUM(D732:F732)</f>
        <v>489</v>
      </c>
      <c r="H732" s="20">
        <v>149</v>
      </c>
      <c r="I732" s="20">
        <v>152</v>
      </c>
      <c r="J732" s="29">
        <v>160</v>
      </c>
      <c r="K732" s="26">
        <f>SUM(H732:J732)</f>
        <v>461</v>
      </c>
      <c r="L732" s="25"/>
      <c r="M732" s="25"/>
      <c r="N732" s="25"/>
      <c r="O732" s="26">
        <f>SUM(L732:N732)</f>
        <v>0</v>
      </c>
      <c r="P732" s="57"/>
      <c r="Q732" s="57"/>
      <c r="R732" s="57"/>
      <c r="S732" s="57">
        <f>SUM(P732:R732)</f>
        <v>0</v>
      </c>
      <c r="T732" s="26">
        <f>SUM(G732,O732,K732, S732)</f>
        <v>950</v>
      </c>
    </row>
    <row r="733" spans="3:20" ht="15.75" x14ac:dyDescent="0.25">
      <c r="C733" s="4" t="s">
        <v>24</v>
      </c>
      <c r="D733" s="25">
        <v>145</v>
      </c>
      <c r="E733" s="25">
        <v>135</v>
      </c>
      <c r="F733" s="25">
        <v>114</v>
      </c>
      <c r="G733" s="26">
        <f t="shared" ref="G733:G744" si="79">+SUM(D733:F733)</f>
        <v>394</v>
      </c>
      <c r="H733" s="20">
        <v>126</v>
      </c>
      <c r="I733" s="20">
        <v>115</v>
      </c>
      <c r="J733" s="29">
        <v>133</v>
      </c>
      <c r="K733" s="26">
        <f t="shared" ref="K733:K744" si="80">SUM(H733:J733)</f>
        <v>374</v>
      </c>
      <c r="L733" s="25"/>
      <c r="M733" s="25"/>
      <c r="N733" s="25"/>
      <c r="O733" s="26">
        <f t="shared" ref="O733:O744" si="81">SUM(L733:N733)</f>
        <v>0</v>
      </c>
      <c r="P733" s="57"/>
      <c r="Q733" s="57"/>
      <c r="R733" s="57"/>
      <c r="S733" s="57">
        <f t="shared" ref="S733:S744" si="82">SUM(P733:R733)</f>
        <v>0</v>
      </c>
      <c r="T733" s="26">
        <f t="shared" ref="T733:T744" si="83">SUM(G733,O733,K733, S733)</f>
        <v>768</v>
      </c>
    </row>
    <row r="734" spans="3:20" ht="15.75" x14ac:dyDescent="0.25">
      <c r="C734" s="4" t="s">
        <v>25</v>
      </c>
      <c r="D734" s="25">
        <v>6</v>
      </c>
      <c r="E734" s="25">
        <v>1</v>
      </c>
      <c r="F734" s="25">
        <v>4</v>
      </c>
      <c r="G734" s="26">
        <f t="shared" si="79"/>
        <v>11</v>
      </c>
      <c r="H734" s="85">
        <v>12</v>
      </c>
      <c r="I734" s="86">
        <v>6</v>
      </c>
      <c r="J734" s="85">
        <v>5</v>
      </c>
      <c r="K734" s="26">
        <f t="shared" si="80"/>
        <v>23</v>
      </c>
      <c r="L734" s="25"/>
      <c r="M734" s="25"/>
      <c r="N734" s="25"/>
      <c r="O734" s="26">
        <f t="shared" si="81"/>
        <v>0</v>
      </c>
      <c r="P734" s="57"/>
      <c r="Q734" s="57"/>
      <c r="R734" s="57"/>
      <c r="S734" s="57">
        <f t="shared" si="82"/>
        <v>0</v>
      </c>
      <c r="T734" s="26">
        <f t="shared" si="83"/>
        <v>34</v>
      </c>
    </row>
    <row r="735" spans="3:20" ht="15.75" x14ac:dyDescent="0.25">
      <c r="C735" s="4" t="s">
        <v>49</v>
      </c>
      <c r="D735" s="25">
        <v>434</v>
      </c>
      <c r="E735" s="25">
        <v>302</v>
      </c>
      <c r="F735" s="25">
        <v>328</v>
      </c>
      <c r="G735" s="26">
        <f>+SUM(D735:F735)</f>
        <v>1064</v>
      </c>
      <c r="H735" s="100">
        <v>3</v>
      </c>
      <c r="I735" s="100">
        <v>2</v>
      </c>
      <c r="J735" s="101">
        <v>3</v>
      </c>
      <c r="K735" s="26">
        <f>SUM(H735:J735)</f>
        <v>8</v>
      </c>
      <c r="L735" s="25"/>
      <c r="M735" s="25"/>
      <c r="N735" s="25"/>
      <c r="O735" s="26">
        <f t="shared" si="81"/>
        <v>0</v>
      </c>
      <c r="P735" s="57"/>
      <c r="Q735" s="57"/>
      <c r="R735" s="57"/>
      <c r="S735" s="57">
        <f t="shared" si="82"/>
        <v>0</v>
      </c>
      <c r="T735" s="26">
        <f>SUM(G735,O735,K735, S735)</f>
        <v>1072</v>
      </c>
    </row>
    <row r="736" spans="3:20" ht="15.75" x14ac:dyDescent="0.25">
      <c r="C736" s="4" t="s">
        <v>26</v>
      </c>
      <c r="D736" s="25">
        <v>23</v>
      </c>
      <c r="E736" s="25">
        <v>13</v>
      </c>
      <c r="F736" s="25">
        <v>8</v>
      </c>
      <c r="G736" s="26">
        <f t="shared" si="79"/>
        <v>44</v>
      </c>
      <c r="H736" s="20">
        <v>17</v>
      </c>
      <c r="I736" s="20">
        <v>27</v>
      </c>
      <c r="J736" s="29">
        <v>16</v>
      </c>
      <c r="K736" s="26">
        <f t="shared" si="80"/>
        <v>60</v>
      </c>
      <c r="L736" s="25"/>
      <c r="M736" s="25"/>
      <c r="N736" s="25"/>
      <c r="O736" s="26">
        <f t="shared" si="81"/>
        <v>0</v>
      </c>
      <c r="P736" s="57"/>
      <c r="Q736" s="57"/>
      <c r="R736" s="57"/>
      <c r="S736" s="57">
        <f t="shared" si="82"/>
        <v>0</v>
      </c>
      <c r="T736" s="26">
        <f t="shared" si="83"/>
        <v>104</v>
      </c>
    </row>
    <row r="737" spans="3:20" ht="15.75" x14ac:dyDescent="0.25">
      <c r="C737" s="4" t="s">
        <v>36</v>
      </c>
      <c r="D737" s="25">
        <v>1</v>
      </c>
      <c r="E737" s="25">
        <v>1</v>
      </c>
      <c r="F737" s="25">
        <v>2</v>
      </c>
      <c r="G737" s="26">
        <f t="shared" si="79"/>
        <v>4</v>
      </c>
      <c r="H737" s="25">
        <v>2</v>
      </c>
      <c r="I737" s="20">
        <v>0</v>
      </c>
      <c r="J737" s="25">
        <v>4</v>
      </c>
      <c r="K737" s="26">
        <f t="shared" si="80"/>
        <v>6</v>
      </c>
      <c r="L737" s="25"/>
      <c r="M737" s="25"/>
      <c r="N737" s="25"/>
      <c r="O737" s="26">
        <f t="shared" si="81"/>
        <v>0</v>
      </c>
      <c r="P737" s="57"/>
      <c r="Q737" s="57"/>
      <c r="R737" s="57"/>
      <c r="S737" s="57">
        <f t="shared" si="82"/>
        <v>0</v>
      </c>
      <c r="T737" s="26">
        <f t="shared" si="83"/>
        <v>10</v>
      </c>
    </row>
    <row r="738" spans="3:20" ht="15.75" x14ac:dyDescent="0.25">
      <c r="C738" s="4" t="s">
        <v>50</v>
      </c>
      <c r="D738" s="25">
        <v>0</v>
      </c>
      <c r="E738" s="25">
        <v>2</v>
      </c>
      <c r="F738" s="25">
        <v>0</v>
      </c>
      <c r="G738" s="26">
        <f t="shared" si="79"/>
        <v>2</v>
      </c>
      <c r="H738" s="25">
        <v>1</v>
      </c>
      <c r="I738" s="27">
        <v>0</v>
      </c>
      <c r="J738" s="28">
        <v>0</v>
      </c>
      <c r="K738" s="26">
        <f t="shared" si="80"/>
        <v>1</v>
      </c>
      <c r="L738" s="25"/>
      <c r="M738" s="25"/>
      <c r="N738" s="25"/>
      <c r="O738" s="26">
        <f t="shared" si="81"/>
        <v>0</v>
      </c>
      <c r="P738" s="57"/>
      <c r="Q738" s="57"/>
      <c r="R738" s="57"/>
      <c r="S738" s="57">
        <f t="shared" si="82"/>
        <v>0</v>
      </c>
      <c r="T738" s="26">
        <f t="shared" si="83"/>
        <v>3</v>
      </c>
    </row>
    <row r="739" spans="3:20" ht="15.75" x14ac:dyDescent="0.25">
      <c r="C739" s="4" t="s">
        <v>51</v>
      </c>
      <c r="D739" s="25">
        <v>316</v>
      </c>
      <c r="E739" s="25">
        <v>198</v>
      </c>
      <c r="F739" s="25">
        <v>231</v>
      </c>
      <c r="G739" s="26">
        <f t="shared" si="79"/>
        <v>745</v>
      </c>
      <c r="H739" s="27">
        <v>252</v>
      </c>
      <c r="I739" s="27">
        <v>241</v>
      </c>
      <c r="J739" s="28">
        <v>219</v>
      </c>
      <c r="K739" s="26">
        <f t="shared" si="80"/>
        <v>712</v>
      </c>
      <c r="L739" s="25"/>
      <c r="M739" s="25"/>
      <c r="N739" s="25"/>
      <c r="O739" s="26">
        <f t="shared" si="81"/>
        <v>0</v>
      </c>
      <c r="P739" s="58"/>
      <c r="Q739" s="58"/>
      <c r="R739" s="58"/>
      <c r="S739" s="57">
        <f t="shared" si="82"/>
        <v>0</v>
      </c>
      <c r="T739" s="26">
        <f t="shared" si="83"/>
        <v>1457</v>
      </c>
    </row>
    <row r="740" spans="3:20" ht="15.75" x14ac:dyDescent="0.25">
      <c r="C740" s="4" t="s">
        <v>52</v>
      </c>
      <c r="D740" s="25">
        <v>95</v>
      </c>
      <c r="E740" s="25">
        <v>86</v>
      </c>
      <c r="F740" s="25">
        <v>82</v>
      </c>
      <c r="G740" s="26">
        <f t="shared" si="79"/>
        <v>263</v>
      </c>
      <c r="H740" s="20">
        <v>83</v>
      </c>
      <c r="I740" s="20">
        <v>77</v>
      </c>
      <c r="J740" s="29">
        <v>60</v>
      </c>
      <c r="K740" s="26">
        <f t="shared" si="80"/>
        <v>220</v>
      </c>
      <c r="L740" s="25"/>
      <c r="M740" s="25"/>
      <c r="N740" s="25"/>
      <c r="O740" s="26">
        <f t="shared" si="81"/>
        <v>0</v>
      </c>
      <c r="P740" s="57"/>
      <c r="Q740" s="57"/>
      <c r="R740" s="57"/>
      <c r="S740" s="57">
        <f t="shared" si="82"/>
        <v>0</v>
      </c>
      <c r="T740" s="26">
        <f t="shared" si="83"/>
        <v>483</v>
      </c>
    </row>
    <row r="741" spans="3:20" ht="15.75" x14ac:dyDescent="0.25">
      <c r="C741" s="4" t="s">
        <v>53</v>
      </c>
      <c r="D741" s="25">
        <v>14</v>
      </c>
      <c r="E741" s="25">
        <v>12</v>
      </c>
      <c r="F741" s="25">
        <v>5</v>
      </c>
      <c r="G741" s="26">
        <f t="shared" si="79"/>
        <v>31</v>
      </c>
      <c r="H741" s="27">
        <v>13</v>
      </c>
      <c r="I741" s="27">
        <v>14</v>
      </c>
      <c r="J741" s="28">
        <v>9</v>
      </c>
      <c r="K741" s="26">
        <f t="shared" si="80"/>
        <v>36</v>
      </c>
      <c r="L741" s="25"/>
      <c r="M741" s="25"/>
      <c r="N741" s="25"/>
      <c r="O741" s="26">
        <f t="shared" si="81"/>
        <v>0</v>
      </c>
      <c r="P741" s="58"/>
      <c r="Q741" s="58"/>
      <c r="R741" s="58"/>
      <c r="S741" s="57">
        <f t="shared" si="82"/>
        <v>0</v>
      </c>
      <c r="T741" s="26">
        <f t="shared" si="83"/>
        <v>67</v>
      </c>
    </row>
    <row r="742" spans="3:20" ht="15.75" x14ac:dyDescent="0.25">
      <c r="C742" s="4" t="s">
        <v>54</v>
      </c>
      <c r="D742" s="25">
        <v>2</v>
      </c>
      <c r="E742" s="25">
        <v>3</v>
      </c>
      <c r="F742" s="25">
        <v>2</v>
      </c>
      <c r="G742" s="26">
        <f t="shared" si="79"/>
        <v>7</v>
      </c>
      <c r="H742" s="20">
        <v>3</v>
      </c>
      <c r="I742" s="25">
        <v>6</v>
      </c>
      <c r="J742" s="29">
        <v>2</v>
      </c>
      <c r="K742" s="26">
        <f t="shared" si="80"/>
        <v>11</v>
      </c>
      <c r="L742" s="25"/>
      <c r="M742" s="25"/>
      <c r="N742" s="25"/>
      <c r="O742" s="26">
        <f t="shared" si="81"/>
        <v>0</v>
      </c>
      <c r="P742" s="57"/>
      <c r="Q742" s="57"/>
      <c r="R742" s="57"/>
      <c r="S742" s="57">
        <f t="shared" si="82"/>
        <v>0</v>
      </c>
      <c r="T742" s="26">
        <f t="shared" si="83"/>
        <v>18</v>
      </c>
    </row>
    <row r="743" spans="3:20" ht="15.75" x14ac:dyDescent="0.25">
      <c r="C743" s="4" t="s">
        <v>57</v>
      </c>
      <c r="D743" s="25">
        <v>5</v>
      </c>
      <c r="E743" s="25">
        <v>37</v>
      </c>
      <c r="F743" s="25">
        <v>10</v>
      </c>
      <c r="G743" s="26">
        <f t="shared" si="79"/>
        <v>52</v>
      </c>
      <c r="H743" s="27">
        <v>70</v>
      </c>
      <c r="I743" s="27">
        <v>55</v>
      </c>
      <c r="J743" s="28">
        <v>32</v>
      </c>
      <c r="K743" s="26">
        <f t="shared" si="80"/>
        <v>157</v>
      </c>
      <c r="L743" s="25"/>
      <c r="M743" s="25"/>
      <c r="N743" s="25"/>
      <c r="O743" s="26">
        <f t="shared" si="81"/>
        <v>0</v>
      </c>
      <c r="P743" s="58"/>
      <c r="Q743" s="58"/>
      <c r="R743" s="58"/>
      <c r="S743" s="57">
        <f t="shared" si="82"/>
        <v>0</v>
      </c>
      <c r="T743" s="26">
        <f t="shared" si="83"/>
        <v>209</v>
      </c>
    </row>
    <row r="744" spans="3:20" ht="15.75" x14ac:dyDescent="0.25">
      <c r="C744" s="4" t="s">
        <v>58</v>
      </c>
      <c r="D744" s="25">
        <v>28</v>
      </c>
      <c r="E744" s="25">
        <v>26</v>
      </c>
      <c r="F744" s="25">
        <v>65</v>
      </c>
      <c r="G744" s="26">
        <f t="shared" si="79"/>
        <v>119</v>
      </c>
      <c r="H744" s="27">
        <v>92</v>
      </c>
      <c r="I744" s="27">
        <v>87</v>
      </c>
      <c r="J744" s="28">
        <v>62</v>
      </c>
      <c r="K744" s="26">
        <f t="shared" si="80"/>
        <v>241</v>
      </c>
      <c r="L744" s="25"/>
      <c r="M744" s="25"/>
      <c r="N744" s="25"/>
      <c r="O744" s="26">
        <f t="shared" si="81"/>
        <v>0</v>
      </c>
      <c r="P744" s="58"/>
      <c r="Q744" s="58"/>
      <c r="R744" s="58"/>
      <c r="S744" s="57">
        <f t="shared" si="82"/>
        <v>0</v>
      </c>
      <c r="T744" s="26">
        <f t="shared" si="83"/>
        <v>360</v>
      </c>
    </row>
    <row r="745" spans="3:20" ht="15.75" x14ac:dyDescent="0.25">
      <c r="C745" s="41" t="s">
        <v>59</v>
      </c>
      <c r="D745" s="26">
        <f t="shared" ref="D745:T745" si="84">SUM(D732:D744)</f>
        <v>1260</v>
      </c>
      <c r="E745" s="26">
        <f t="shared" si="84"/>
        <v>967</v>
      </c>
      <c r="F745" s="26">
        <f t="shared" si="84"/>
        <v>998</v>
      </c>
      <c r="G745" s="26">
        <f t="shared" si="84"/>
        <v>3225</v>
      </c>
      <c r="H745" s="26">
        <f t="shared" si="84"/>
        <v>823</v>
      </c>
      <c r="I745" s="26">
        <f t="shared" si="84"/>
        <v>782</v>
      </c>
      <c r="J745" s="26">
        <f t="shared" si="84"/>
        <v>705</v>
      </c>
      <c r="K745" s="26">
        <f t="shared" si="84"/>
        <v>2310</v>
      </c>
      <c r="L745" s="26">
        <f t="shared" si="84"/>
        <v>0</v>
      </c>
      <c r="M745" s="26">
        <f t="shared" si="84"/>
        <v>0</v>
      </c>
      <c r="N745" s="26">
        <f t="shared" si="84"/>
        <v>0</v>
      </c>
      <c r="O745" s="26">
        <f t="shared" si="84"/>
        <v>0</v>
      </c>
      <c r="P745" s="26">
        <f t="shared" si="84"/>
        <v>0</v>
      </c>
      <c r="Q745" s="26">
        <f t="shared" si="84"/>
        <v>0</v>
      </c>
      <c r="R745" s="26">
        <f t="shared" si="84"/>
        <v>0</v>
      </c>
      <c r="S745" s="26">
        <f t="shared" si="84"/>
        <v>0</v>
      </c>
      <c r="T745" s="26">
        <f t="shared" si="84"/>
        <v>5535</v>
      </c>
    </row>
    <row r="746" spans="3:20" ht="15.75" x14ac:dyDescent="0.25">
      <c r="C746" s="79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</row>
    <row r="747" spans="3:20" ht="15.75" x14ac:dyDescent="0.25">
      <c r="C747" s="79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</row>
    <row r="748" spans="3:20" ht="15.75" x14ac:dyDescent="0.25">
      <c r="C748" s="79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</row>
    <row r="749" spans="3:20" ht="15.75" x14ac:dyDescent="0.25">
      <c r="C749" s="79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</row>
    <row r="750" spans="3:20" ht="15.75" x14ac:dyDescent="0.25">
      <c r="C750" s="79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</row>
    <row r="751" spans="3:20" ht="15.75" x14ac:dyDescent="0.25">
      <c r="C751" s="79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</row>
    <row r="752" spans="3:20" ht="15.75" x14ac:dyDescent="0.25">
      <c r="C752" s="79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</row>
    <row r="753" spans="3:20" ht="15.75" x14ac:dyDescent="0.25">
      <c r="C753" s="79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</row>
    <row r="754" spans="3:20" ht="15.75" x14ac:dyDescent="0.25">
      <c r="C754" s="79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</row>
    <row r="755" spans="3:20" ht="15.75" x14ac:dyDescent="0.25">
      <c r="C755" s="79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</row>
    <row r="756" spans="3:20" ht="15.75" x14ac:dyDescent="0.25">
      <c r="C756" s="79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</row>
    <row r="757" spans="3:20" ht="15.75" x14ac:dyDescent="0.25">
      <c r="C757" s="79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</row>
    <row r="758" spans="3:20" ht="15.75" x14ac:dyDescent="0.25">
      <c r="C758" s="79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</row>
    <row r="759" spans="3:20" ht="15.75" x14ac:dyDescent="0.25">
      <c r="C759" s="79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</row>
    <row r="760" spans="3:20" ht="15.75" x14ac:dyDescent="0.25">
      <c r="C760" s="79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</row>
    <row r="761" spans="3:20" ht="15.75" x14ac:dyDescent="0.25">
      <c r="C761" s="79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</row>
    <row r="762" spans="3:20" ht="15.75" x14ac:dyDescent="0.25">
      <c r="C762" s="79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</row>
    <row r="763" spans="3:20" ht="15.75" x14ac:dyDescent="0.25">
      <c r="C763" s="79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</row>
    <row r="764" spans="3:20" ht="15.75" x14ac:dyDescent="0.25">
      <c r="C764" s="79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</row>
    <row r="765" spans="3:20" ht="15.75" x14ac:dyDescent="0.25">
      <c r="C765" s="79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</row>
    <row r="766" spans="3:20" ht="15.75" x14ac:dyDescent="0.25">
      <c r="C766" s="79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</row>
    <row r="767" spans="3:20" ht="15.75" x14ac:dyDescent="0.25">
      <c r="C767" s="79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</row>
    <row r="768" spans="3:20" ht="15.75" x14ac:dyDescent="0.25">
      <c r="C768" s="79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</row>
    <row r="769" spans="3:20" ht="15.75" x14ac:dyDescent="0.25">
      <c r="C769" s="79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</row>
    <row r="770" spans="3:20" ht="15.75" x14ac:dyDescent="0.25">
      <c r="C770" s="79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</row>
    <row r="771" spans="3:20" ht="15.75" x14ac:dyDescent="0.25">
      <c r="C771" s="79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</row>
    <row r="772" spans="3:20" ht="15.75" x14ac:dyDescent="0.25">
      <c r="C772" s="79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</row>
    <row r="773" spans="3:20" ht="15.75" x14ac:dyDescent="0.25">
      <c r="C773" s="79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</row>
    <row r="774" spans="3:20" ht="15.75" x14ac:dyDescent="0.25">
      <c r="C774" s="79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</row>
    <row r="775" spans="3:20" ht="15.75" x14ac:dyDescent="0.25">
      <c r="C775" s="79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</row>
    <row r="776" spans="3:20" ht="15.75" x14ac:dyDescent="0.25">
      <c r="C776" s="79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</row>
    <row r="777" spans="3:20" ht="15.75" x14ac:dyDescent="0.25">
      <c r="C777" s="79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</row>
    <row r="778" spans="3:20" ht="15.75" x14ac:dyDescent="0.25">
      <c r="C778" s="79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</row>
    <row r="779" spans="3:20" ht="15.75" x14ac:dyDescent="0.25">
      <c r="C779" s="79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</row>
    <row r="780" spans="3:20" ht="15.75" x14ac:dyDescent="0.25">
      <c r="C780" s="79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</row>
    <row r="781" spans="3:20" ht="15.75" x14ac:dyDescent="0.25">
      <c r="C781" s="79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</row>
    <row r="782" spans="3:20" ht="15.75" x14ac:dyDescent="0.25">
      <c r="C782" s="79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</row>
    <row r="783" spans="3:20" ht="15.75" x14ac:dyDescent="0.25">
      <c r="C783" s="79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</row>
    <row r="784" spans="3:20" ht="15.75" x14ac:dyDescent="0.25">
      <c r="C784" s="79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</row>
    <row r="785" spans="3:20" ht="15.75" x14ac:dyDescent="0.25">
      <c r="C785" s="79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</row>
    <row r="787" spans="3:20" ht="14.25" customHeight="1" thickBot="1" x14ac:dyDescent="0.3"/>
    <row r="788" spans="3:20" ht="15.75" x14ac:dyDescent="0.25">
      <c r="C788" s="102" t="s">
        <v>79</v>
      </c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4"/>
    </row>
    <row r="789" spans="3:20" ht="15.75" x14ac:dyDescent="0.25">
      <c r="C789" s="109" t="s">
        <v>61</v>
      </c>
      <c r="D789" s="105" t="s">
        <v>2</v>
      </c>
      <c r="E789" s="105"/>
      <c r="F789" s="105"/>
      <c r="G789" s="105"/>
      <c r="H789" s="105" t="s">
        <v>3</v>
      </c>
      <c r="I789" s="105"/>
      <c r="J789" s="105"/>
      <c r="K789" s="105"/>
      <c r="L789" s="105" t="s">
        <v>4</v>
      </c>
      <c r="M789" s="105"/>
      <c r="N789" s="105"/>
      <c r="O789" s="105"/>
      <c r="P789" s="105" t="s">
        <v>5</v>
      </c>
      <c r="Q789" s="105"/>
      <c r="R789" s="105"/>
      <c r="S789" s="105"/>
      <c r="T789" s="107" t="s">
        <v>6</v>
      </c>
    </row>
    <row r="790" spans="3:20" ht="16.5" thickBot="1" x14ac:dyDescent="0.3">
      <c r="C790" s="110"/>
      <c r="D790" s="40" t="s">
        <v>7</v>
      </c>
      <c r="E790" s="40" t="s">
        <v>8</v>
      </c>
      <c r="F790" s="40" t="s">
        <v>9</v>
      </c>
      <c r="G790" s="40" t="s">
        <v>10</v>
      </c>
      <c r="H790" s="40" t="s">
        <v>11</v>
      </c>
      <c r="I790" s="40" t="s">
        <v>12</v>
      </c>
      <c r="J790" s="40" t="s">
        <v>13</v>
      </c>
      <c r="K790" s="40" t="s">
        <v>14</v>
      </c>
      <c r="L790" s="40" t="s">
        <v>15</v>
      </c>
      <c r="M790" s="40" t="s">
        <v>16</v>
      </c>
      <c r="N790" s="40" t="s">
        <v>17</v>
      </c>
      <c r="O790" s="40" t="s">
        <v>18</v>
      </c>
      <c r="P790" s="40" t="s">
        <v>19</v>
      </c>
      <c r="Q790" s="40" t="s">
        <v>20</v>
      </c>
      <c r="R790" s="40" t="s">
        <v>21</v>
      </c>
      <c r="S790" s="40" t="s">
        <v>22</v>
      </c>
      <c r="T790" s="108"/>
    </row>
    <row r="791" spans="3:20" ht="15.75" x14ac:dyDescent="0.25">
      <c r="C791" s="5" t="s">
        <v>23</v>
      </c>
      <c r="D791" s="25">
        <v>174</v>
      </c>
      <c r="E791" s="25">
        <v>164</v>
      </c>
      <c r="F791" s="25">
        <v>144</v>
      </c>
      <c r="G791" s="26">
        <f>+SUM(D791:F791)</f>
        <v>482</v>
      </c>
      <c r="H791" s="20">
        <v>145</v>
      </c>
      <c r="I791" s="20">
        <v>136</v>
      </c>
      <c r="J791" s="29">
        <v>157</v>
      </c>
      <c r="K791" s="26">
        <f>SUM(H791:J791)</f>
        <v>438</v>
      </c>
      <c r="L791" s="25"/>
      <c r="M791" s="25"/>
      <c r="N791" s="25"/>
      <c r="O791" s="26">
        <f>SUM(L791:N791)</f>
        <v>0</v>
      </c>
      <c r="P791" s="57"/>
      <c r="Q791" s="57"/>
      <c r="R791" s="57"/>
      <c r="S791" s="57">
        <f>SUM(P791:R791)</f>
        <v>0</v>
      </c>
      <c r="T791" s="26">
        <f>SUM(G791,O791,K791, S791)</f>
        <v>920</v>
      </c>
    </row>
    <row r="792" spans="3:20" ht="15.75" x14ac:dyDescent="0.25">
      <c r="C792" s="4" t="s">
        <v>24</v>
      </c>
      <c r="D792" s="25">
        <v>145</v>
      </c>
      <c r="E792" s="25">
        <v>126</v>
      </c>
      <c r="F792" s="25">
        <v>122</v>
      </c>
      <c r="G792" s="26">
        <f t="shared" ref="G792:G802" si="85">+SUM(D792:F792)</f>
        <v>393</v>
      </c>
      <c r="H792" s="20">
        <v>146</v>
      </c>
      <c r="I792" s="20">
        <v>112</v>
      </c>
      <c r="J792" s="29">
        <v>104</v>
      </c>
      <c r="K792" s="26">
        <f t="shared" ref="K792:K802" si="86">SUM(H792:J792)</f>
        <v>362</v>
      </c>
      <c r="L792" s="25"/>
      <c r="M792" s="25"/>
      <c r="N792" s="25"/>
      <c r="O792" s="26">
        <f t="shared" ref="O792:O802" si="87">SUM(L792:N792)</f>
        <v>0</v>
      </c>
      <c r="P792" s="57"/>
      <c r="Q792" s="57"/>
      <c r="R792" s="57"/>
      <c r="S792" s="57">
        <f t="shared" ref="S792:S802" si="88">SUM(P792:R792)</f>
        <v>0</v>
      </c>
      <c r="T792" s="26">
        <f t="shared" ref="T792:T802" si="89">SUM(G792,O792,K792, S792)</f>
        <v>755</v>
      </c>
    </row>
    <row r="793" spans="3:20" ht="15.75" x14ac:dyDescent="0.25">
      <c r="C793" s="4" t="s">
        <v>25</v>
      </c>
      <c r="D793" s="25">
        <v>1</v>
      </c>
      <c r="E793" s="25">
        <v>1</v>
      </c>
      <c r="F793" s="25">
        <v>3</v>
      </c>
      <c r="G793" s="26">
        <f t="shared" si="85"/>
        <v>5</v>
      </c>
      <c r="H793" s="86">
        <v>9</v>
      </c>
      <c r="I793" s="85">
        <v>3</v>
      </c>
      <c r="J793" s="99">
        <v>2</v>
      </c>
      <c r="K793" s="26">
        <f t="shared" si="86"/>
        <v>14</v>
      </c>
      <c r="L793" s="25"/>
      <c r="M793" s="25"/>
      <c r="N793" s="25"/>
      <c r="O793" s="26">
        <f t="shared" si="87"/>
        <v>0</v>
      </c>
      <c r="P793" s="57"/>
      <c r="Q793" s="57"/>
      <c r="R793" s="57"/>
      <c r="S793" s="57">
        <f t="shared" si="88"/>
        <v>0</v>
      </c>
      <c r="T793" s="26">
        <f t="shared" si="89"/>
        <v>19</v>
      </c>
    </row>
    <row r="794" spans="3:20" ht="15.75" x14ac:dyDescent="0.25">
      <c r="C794" s="4" t="s">
        <v>49</v>
      </c>
      <c r="D794" s="25">
        <v>525</v>
      </c>
      <c r="E794" s="25">
        <v>337</v>
      </c>
      <c r="F794" s="25">
        <v>308</v>
      </c>
      <c r="G794" s="26">
        <f>+SUM(D794:F794)</f>
        <v>1170</v>
      </c>
      <c r="H794" s="100">
        <v>4</v>
      </c>
      <c r="I794" s="100">
        <v>4</v>
      </c>
      <c r="J794" s="101">
        <v>5</v>
      </c>
      <c r="K794" s="26">
        <f>SUM(H794:J794)</f>
        <v>13</v>
      </c>
      <c r="L794" s="25"/>
      <c r="M794" s="25"/>
      <c r="N794" s="25"/>
      <c r="O794" s="26">
        <f t="shared" si="87"/>
        <v>0</v>
      </c>
      <c r="P794" s="57"/>
      <c r="Q794" s="57"/>
      <c r="R794" s="57"/>
      <c r="S794" s="57">
        <f t="shared" si="88"/>
        <v>0</v>
      </c>
      <c r="T794" s="26">
        <f>SUM(G794,O794,K794, S794)</f>
        <v>1183</v>
      </c>
    </row>
    <row r="795" spans="3:20" ht="15.75" x14ac:dyDescent="0.25">
      <c r="C795" s="4" t="s">
        <v>26</v>
      </c>
      <c r="D795" s="25">
        <v>20</v>
      </c>
      <c r="E795" s="25">
        <v>12</v>
      </c>
      <c r="F795" s="25">
        <v>10</v>
      </c>
      <c r="G795" s="26">
        <f t="shared" si="85"/>
        <v>42</v>
      </c>
      <c r="H795" s="20">
        <v>24</v>
      </c>
      <c r="I795" s="20">
        <v>9</v>
      </c>
      <c r="J795" s="29">
        <v>7</v>
      </c>
      <c r="K795" s="26">
        <f t="shared" si="86"/>
        <v>40</v>
      </c>
      <c r="L795" s="25"/>
      <c r="M795" s="25"/>
      <c r="N795" s="25"/>
      <c r="O795" s="26">
        <f t="shared" si="87"/>
        <v>0</v>
      </c>
      <c r="P795" s="57"/>
      <c r="Q795" s="57"/>
      <c r="R795" s="57"/>
      <c r="S795" s="57">
        <f t="shared" si="88"/>
        <v>0</v>
      </c>
      <c r="T795" s="26">
        <f t="shared" si="89"/>
        <v>82</v>
      </c>
    </row>
    <row r="796" spans="3:20" ht="15.75" x14ac:dyDescent="0.25">
      <c r="C796" s="4" t="s">
        <v>50</v>
      </c>
      <c r="D796" s="25">
        <v>0</v>
      </c>
      <c r="E796" s="25">
        <v>0</v>
      </c>
      <c r="F796" s="25">
        <v>0</v>
      </c>
      <c r="G796" s="26">
        <f t="shared" si="85"/>
        <v>0</v>
      </c>
      <c r="H796" s="25">
        <v>0</v>
      </c>
      <c r="I796" s="25">
        <v>1</v>
      </c>
      <c r="J796" s="29">
        <v>0</v>
      </c>
      <c r="K796" s="26">
        <f t="shared" si="86"/>
        <v>1</v>
      </c>
      <c r="L796" s="25"/>
      <c r="M796" s="25"/>
      <c r="N796" s="25"/>
      <c r="O796" s="26">
        <f t="shared" si="87"/>
        <v>0</v>
      </c>
      <c r="P796" s="57"/>
      <c r="Q796" s="57"/>
      <c r="R796" s="57"/>
      <c r="S796" s="57">
        <f t="shared" si="88"/>
        <v>0</v>
      </c>
      <c r="T796" s="26">
        <f t="shared" si="89"/>
        <v>1</v>
      </c>
    </row>
    <row r="797" spans="3:20" ht="15.75" x14ac:dyDescent="0.25">
      <c r="C797" s="4" t="s">
        <v>51</v>
      </c>
      <c r="D797" s="25">
        <v>399</v>
      </c>
      <c r="E797" s="25">
        <v>252</v>
      </c>
      <c r="F797" s="25">
        <v>243</v>
      </c>
      <c r="G797" s="26">
        <f t="shared" si="85"/>
        <v>894</v>
      </c>
      <c r="H797" s="25">
        <v>273</v>
      </c>
      <c r="I797" s="27">
        <v>227</v>
      </c>
      <c r="J797" s="25">
        <v>219</v>
      </c>
      <c r="K797" s="26">
        <f t="shared" si="86"/>
        <v>719</v>
      </c>
      <c r="L797" s="25"/>
      <c r="M797" s="25"/>
      <c r="N797" s="25"/>
      <c r="O797" s="26">
        <f t="shared" si="87"/>
        <v>0</v>
      </c>
      <c r="P797" s="58"/>
      <c r="Q797" s="58"/>
      <c r="R797" s="58"/>
      <c r="S797" s="57">
        <f t="shared" si="88"/>
        <v>0</v>
      </c>
      <c r="T797" s="26">
        <f t="shared" si="89"/>
        <v>1613</v>
      </c>
    </row>
    <row r="798" spans="3:20" ht="15.75" x14ac:dyDescent="0.25">
      <c r="C798" s="4" t="s">
        <v>52</v>
      </c>
      <c r="D798" s="25">
        <v>106</v>
      </c>
      <c r="E798" s="25">
        <v>67</v>
      </c>
      <c r="F798" s="25">
        <v>57</v>
      </c>
      <c r="G798" s="26">
        <f t="shared" si="85"/>
        <v>230</v>
      </c>
      <c r="H798" s="27">
        <v>72</v>
      </c>
      <c r="I798" s="27">
        <v>60</v>
      </c>
      <c r="J798" s="25">
        <v>80</v>
      </c>
      <c r="K798" s="26">
        <f t="shared" si="86"/>
        <v>212</v>
      </c>
      <c r="L798" s="25"/>
      <c r="M798" s="25"/>
      <c r="N798" s="25"/>
      <c r="O798" s="26">
        <f t="shared" si="87"/>
        <v>0</v>
      </c>
      <c r="P798" s="58"/>
      <c r="Q798" s="58"/>
      <c r="R798" s="58"/>
      <c r="S798" s="57">
        <f t="shared" si="88"/>
        <v>0</v>
      </c>
      <c r="T798" s="26">
        <f t="shared" si="89"/>
        <v>442</v>
      </c>
    </row>
    <row r="799" spans="3:20" ht="15.75" x14ac:dyDescent="0.25">
      <c r="C799" s="4" t="s">
        <v>53</v>
      </c>
      <c r="D799" s="25">
        <v>6</v>
      </c>
      <c r="E799" s="25">
        <v>11</v>
      </c>
      <c r="F799" s="25">
        <v>2</v>
      </c>
      <c r="G799" s="26">
        <f t="shared" si="85"/>
        <v>19</v>
      </c>
      <c r="H799" s="20">
        <v>7</v>
      </c>
      <c r="I799" s="20">
        <v>4</v>
      </c>
      <c r="J799" s="25">
        <v>8</v>
      </c>
      <c r="K799" s="26">
        <f t="shared" si="86"/>
        <v>19</v>
      </c>
      <c r="L799" s="25"/>
      <c r="M799" s="25"/>
      <c r="N799" s="25"/>
      <c r="O799" s="26">
        <f t="shared" si="87"/>
        <v>0</v>
      </c>
      <c r="P799" s="57"/>
      <c r="Q799" s="57"/>
      <c r="R799" s="57"/>
      <c r="S799" s="57">
        <f t="shared" si="88"/>
        <v>0</v>
      </c>
      <c r="T799" s="26">
        <f t="shared" si="89"/>
        <v>38</v>
      </c>
    </row>
    <row r="800" spans="3:20" ht="15.75" x14ac:dyDescent="0.25">
      <c r="C800" s="4" t="s">
        <v>54</v>
      </c>
      <c r="D800" s="25">
        <v>7</v>
      </c>
      <c r="E800" s="25">
        <v>5</v>
      </c>
      <c r="F800" s="25">
        <v>1</v>
      </c>
      <c r="G800" s="26">
        <f t="shared" si="85"/>
        <v>13</v>
      </c>
      <c r="H800" s="27">
        <v>2</v>
      </c>
      <c r="I800" s="27">
        <v>3</v>
      </c>
      <c r="J800" s="25">
        <v>5</v>
      </c>
      <c r="K800" s="26">
        <f t="shared" si="86"/>
        <v>10</v>
      </c>
      <c r="L800" s="25"/>
      <c r="M800" s="25"/>
      <c r="N800" s="25"/>
      <c r="O800" s="26">
        <f t="shared" si="87"/>
        <v>0</v>
      </c>
      <c r="P800" s="58"/>
      <c r="Q800" s="58"/>
      <c r="R800" s="58"/>
      <c r="S800" s="57">
        <f t="shared" si="88"/>
        <v>0</v>
      </c>
      <c r="T800" s="26">
        <f t="shared" si="89"/>
        <v>23</v>
      </c>
    </row>
    <row r="801" spans="3:20" ht="15.75" x14ac:dyDescent="0.25">
      <c r="C801" s="4" t="s">
        <v>57</v>
      </c>
      <c r="D801" s="25">
        <v>7</v>
      </c>
      <c r="E801" s="25">
        <v>11</v>
      </c>
      <c r="F801" s="25">
        <v>26</v>
      </c>
      <c r="G801" s="26">
        <f t="shared" si="85"/>
        <v>44</v>
      </c>
      <c r="H801" s="20">
        <v>49</v>
      </c>
      <c r="I801" s="20">
        <v>37</v>
      </c>
      <c r="J801" s="25">
        <v>30</v>
      </c>
      <c r="K801" s="26">
        <f t="shared" si="86"/>
        <v>116</v>
      </c>
      <c r="L801" s="25"/>
      <c r="M801" s="25"/>
      <c r="N801" s="25"/>
      <c r="O801" s="26">
        <f t="shared" si="87"/>
        <v>0</v>
      </c>
      <c r="P801" s="57"/>
      <c r="Q801" s="57"/>
      <c r="R801" s="57"/>
      <c r="S801" s="57">
        <f t="shared" si="88"/>
        <v>0</v>
      </c>
      <c r="T801" s="26">
        <f t="shared" si="89"/>
        <v>160</v>
      </c>
    </row>
    <row r="802" spans="3:20" ht="15.75" x14ac:dyDescent="0.25">
      <c r="C802" s="4" t="s">
        <v>58</v>
      </c>
      <c r="D802" s="25">
        <v>62</v>
      </c>
      <c r="E802" s="25">
        <v>41</v>
      </c>
      <c r="F802" s="25">
        <v>53</v>
      </c>
      <c r="G802" s="26">
        <f t="shared" si="85"/>
        <v>156</v>
      </c>
      <c r="H802" s="27">
        <v>117</v>
      </c>
      <c r="I802" s="27">
        <v>110</v>
      </c>
      <c r="J802" s="25">
        <v>75</v>
      </c>
      <c r="K802" s="26">
        <f t="shared" si="86"/>
        <v>302</v>
      </c>
      <c r="L802" s="25"/>
      <c r="M802" s="25"/>
      <c r="N802" s="25"/>
      <c r="O802" s="26">
        <f t="shared" si="87"/>
        <v>0</v>
      </c>
      <c r="P802" s="58"/>
      <c r="Q802" s="58"/>
      <c r="R802" s="58"/>
      <c r="S802" s="57">
        <f t="shared" si="88"/>
        <v>0</v>
      </c>
      <c r="T802" s="26">
        <f t="shared" si="89"/>
        <v>458</v>
      </c>
    </row>
    <row r="803" spans="3:20" ht="15.75" x14ac:dyDescent="0.25">
      <c r="C803" s="41" t="s">
        <v>59</v>
      </c>
      <c r="D803" s="26">
        <f t="shared" ref="D803:T803" si="90">SUM(D791:D802)</f>
        <v>1452</v>
      </c>
      <c r="E803" s="26">
        <f t="shared" si="90"/>
        <v>1027</v>
      </c>
      <c r="F803" s="26">
        <f t="shared" si="90"/>
        <v>969</v>
      </c>
      <c r="G803" s="26">
        <f t="shared" si="90"/>
        <v>3448</v>
      </c>
      <c r="H803" s="26">
        <f t="shared" si="90"/>
        <v>848</v>
      </c>
      <c r="I803" s="26">
        <f t="shared" si="90"/>
        <v>706</v>
      </c>
      <c r="J803" s="26">
        <f t="shared" si="90"/>
        <v>692</v>
      </c>
      <c r="K803" s="26">
        <f t="shared" si="90"/>
        <v>2246</v>
      </c>
      <c r="L803" s="26">
        <f t="shared" si="90"/>
        <v>0</v>
      </c>
      <c r="M803" s="26">
        <f t="shared" si="90"/>
        <v>0</v>
      </c>
      <c r="N803" s="26">
        <f t="shared" si="90"/>
        <v>0</v>
      </c>
      <c r="O803" s="26">
        <f t="shared" si="90"/>
        <v>0</v>
      </c>
      <c r="P803" s="26">
        <f t="shared" si="90"/>
        <v>0</v>
      </c>
      <c r="Q803" s="26">
        <f t="shared" si="90"/>
        <v>0</v>
      </c>
      <c r="R803" s="26">
        <f t="shared" si="90"/>
        <v>0</v>
      </c>
      <c r="S803" s="26">
        <f t="shared" si="90"/>
        <v>0</v>
      </c>
      <c r="T803" s="26">
        <f t="shared" si="90"/>
        <v>5694</v>
      </c>
    </row>
    <row r="804" spans="3:20" ht="15.75" x14ac:dyDescent="0.25">
      <c r="C804" s="79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</row>
    <row r="805" spans="3:20" ht="15.75" x14ac:dyDescent="0.25">
      <c r="C805" s="79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</row>
    <row r="806" spans="3:20" ht="15.75" x14ac:dyDescent="0.25">
      <c r="C806" s="79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</row>
    <row r="807" spans="3:20" ht="15.75" x14ac:dyDescent="0.25">
      <c r="C807" s="79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</row>
    <row r="808" spans="3:20" ht="15.75" x14ac:dyDescent="0.25">
      <c r="C808" s="79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</row>
    <row r="809" spans="3:20" ht="15.75" x14ac:dyDescent="0.25">
      <c r="C809" s="79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</row>
    <row r="810" spans="3:20" ht="15.75" x14ac:dyDescent="0.25">
      <c r="C810" s="79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</row>
    <row r="811" spans="3:20" ht="15.75" x14ac:dyDescent="0.25">
      <c r="C811" s="79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</row>
    <row r="812" spans="3:20" ht="15.75" x14ac:dyDescent="0.25">
      <c r="C812" s="79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</row>
    <row r="813" spans="3:20" ht="15.75" x14ac:dyDescent="0.25">
      <c r="C813" s="79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</row>
    <row r="814" spans="3:20" ht="15.75" x14ac:dyDescent="0.25">
      <c r="C814" s="79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</row>
    <row r="815" spans="3:20" ht="15.75" x14ac:dyDescent="0.25">
      <c r="C815" s="79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</row>
    <row r="816" spans="3:20" ht="15.75" x14ac:dyDescent="0.25">
      <c r="C816" s="79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</row>
    <row r="817" spans="3:20" ht="15.75" x14ac:dyDescent="0.25">
      <c r="C817" s="79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</row>
    <row r="818" spans="3:20" ht="15.75" x14ac:dyDescent="0.25">
      <c r="C818" s="79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</row>
    <row r="819" spans="3:20" ht="15.75" x14ac:dyDescent="0.25">
      <c r="C819" s="79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</row>
    <row r="820" spans="3:20" ht="15.75" x14ac:dyDescent="0.25">
      <c r="C820" s="79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</row>
    <row r="821" spans="3:20" ht="15.75" x14ac:dyDescent="0.25">
      <c r="C821" s="79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</row>
    <row r="822" spans="3:20" ht="15.75" x14ac:dyDescent="0.25">
      <c r="C822" s="79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</row>
    <row r="823" spans="3:20" ht="15.75" x14ac:dyDescent="0.25">
      <c r="C823" s="79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</row>
    <row r="824" spans="3:20" ht="15.75" x14ac:dyDescent="0.25">
      <c r="C824" s="79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</row>
    <row r="825" spans="3:20" ht="15.75" x14ac:dyDescent="0.25">
      <c r="C825" s="79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</row>
    <row r="826" spans="3:20" ht="15.75" x14ac:dyDescent="0.25">
      <c r="C826" s="79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</row>
    <row r="827" spans="3:20" ht="15.75" x14ac:dyDescent="0.25">
      <c r="C827" s="79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</row>
    <row r="828" spans="3:20" ht="15.75" x14ac:dyDescent="0.25">
      <c r="C828" s="79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</row>
    <row r="829" spans="3:20" ht="15.75" x14ac:dyDescent="0.25">
      <c r="C829" s="79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</row>
    <row r="830" spans="3:20" ht="15.75" x14ac:dyDescent="0.25">
      <c r="C830" s="79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</row>
    <row r="831" spans="3:20" ht="15.75" x14ac:dyDescent="0.25">
      <c r="C831" s="79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</row>
    <row r="832" spans="3:20" ht="15.75" x14ac:dyDescent="0.25">
      <c r="C832" s="79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</row>
    <row r="833" spans="3:20" ht="15.75" x14ac:dyDescent="0.25">
      <c r="C833" s="79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</row>
    <row r="834" spans="3:20" ht="15.75" x14ac:dyDescent="0.25">
      <c r="C834" s="79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</row>
    <row r="835" spans="3:20" ht="15.75" x14ac:dyDescent="0.25">
      <c r="C835" s="79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</row>
    <row r="836" spans="3:20" ht="15.75" x14ac:dyDescent="0.25">
      <c r="C836" s="79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</row>
    <row r="837" spans="3:20" ht="15.75" x14ac:dyDescent="0.25">
      <c r="C837" s="79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</row>
    <row r="838" spans="3:20" ht="15.75" x14ac:dyDescent="0.25">
      <c r="C838" s="79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</row>
    <row r="839" spans="3:20" ht="15.75" x14ac:dyDescent="0.25">
      <c r="C839" s="79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</row>
    <row r="840" spans="3:20" ht="15.75" x14ac:dyDescent="0.25">
      <c r="C840" s="79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</row>
    <row r="841" spans="3:20" ht="15.75" x14ac:dyDescent="0.25">
      <c r="C841" s="79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</row>
    <row r="842" spans="3:20" ht="15.75" x14ac:dyDescent="0.25">
      <c r="C842" s="79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</row>
    <row r="843" spans="3:20" ht="15.75" thickBot="1" x14ac:dyDescent="0.3"/>
    <row r="844" spans="3:20" ht="15.75" x14ac:dyDescent="0.25">
      <c r="C844" s="111" t="s">
        <v>80</v>
      </c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3"/>
    </row>
    <row r="845" spans="3:20" ht="15.75" x14ac:dyDescent="0.25">
      <c r="C845" s="109" t="s">
        <v>61</v>
      </c>
      <c r="D845" s="105" t="s">
        <v>2</v>
      </c>
      <c r="E845" s="105"/>
      <c r="F845" s="105"/>
      <c r="G845" s="105"/>
      <c r="H845" s="105" t="s">
        <v>3</v>
      </c>
      <c r="I845" s="105"/>
      <c r="J845" s="105"/>
      <c r="K845" s="105"/>
      <c r="L845" s="105" t="s">
        <v>4</v>
      </c>
      <c r="M845" s="105"/>
      <c r="N845" s="105"/>
      <c r="O845" s="105"/>
      <c r="P845" s="105" t="s">
        <v>5</v>
      </c>
      <c r="Q845" s="105"/>
      <c r="R845" s="105"/>
      <c r="S845" s="105"/>
      <c r="T845" s="107" t="s">
        <v>6</v>
      </c>
    </row>
    <row r="846" spans="3:20" ht="16.5" thickBot="1" x14ac:dyDescent="0.3">
      <c r="C846" s="110"/>
      <c r="D846" s="40" t="s">
        <v>7</v>
      </c>
      <c r="E846" s="40" t="s">
        <v>8</v>
      </c>
      <c r="F846" s="40" t="s">
        <v>9</v>
      </c>
      <c r="G846" s="40" t="s">
        <v>10</v>
      </c>
      <c r="H846" s="40" t="s">
        <v>11</v>
      </c>
      <c r="I846" s="40" t="s">
        <v>12</v>
      </c>
      <c r="J846" s="40" t="s">
        <v>13</v>
      </c>
      <c r="K846" s="40" t="s">
        <v>14</v>
      </c>
      <c r="L846" s="40" t="s">
        <v>15</v>
      </c>
      <c r="M846" s="40" t="s">
        <v>16</v>
      </c>
      <c r="N846" s="40" t="s">
        <v>17</v>
      </c>
      <c r="O846" s="40" t="s">
        <v>18</v>
      </c>
      <c r="P846" s="40" t="s">
        <v>19</v>
      </c>
      <c r="Q846" s="40" t="s">
        <v>20</v>
      </c>
      <c r="R846" s="40" t="s">
        <v>21</v>
      </c>
      <c r="S846" s="40" t="s">
        <v>22</v>
      </c>
      <c r="T846" s="108"/>
    </row>
    <row r="847" spans="3:20" ht="15.75" x14ac:dyDescent="0.25">
      <c r="C847" s="5" t="s">
        <v>23</v>
      </c>
      <c r="D847" s="25">
        <v>341</v>
      </c>
      <c r="E847" s="25">
        <v>323</v>
      </c>
      <c r="F847" s="25">
        <v>320</v>
      </c>
      <c r="G847" s="26">
        <f>+SUM(D847:F847)</f>
        <v>984</v>
      </c>
      <c r="H847" s="20">
        <v>291</v>
      </c>
      <c r="I847" s="20">
        <v>324</v>
      </c>
      <c r="J847" s="25">
        <v>297</v>
      </c>
      <c r="K847" s="26">
        <f>SUM(H847:J847)</f>
        <v>912</v>
      </c>
      <c r="L847" s="25"/>
      <c r="M847" s="25"/>
      <c r="N847" s="25"/>
      <c r="O847" s="26">
        <f>SUM(L847:N847)</f>
        <v>0</v>
      </c>
      <c r="P847" s="57"/>
      <c r="Q847" s="57"/>
      <c r="R847" s="57"/>
      <c r="S847" s="57">
        <f>SUM(P847:R847)</f>
        <v>0</v>
      </c>
      <c r="T847" s="26">
        <f>SUM(G847,O847,K847, S847)</f>
        <v>1896</v>
      </c>
    </row>
    <row r="848" spans="3:20" ht="15.75" x14ac:dyDescent="0.25">
      <c r="C848" s="4" t="s">
        <v>24</v>
      </c>
      <c r="D848" s="25">
        <v>234</v>
      </c>
      <c r="E848" s="25">
        <v>241</v>
      </c>
      <c r="F848" s="25">
        <v>235</v>
      </c>
      <c r="G848" s="26">
        <f t="shared" ref="G848:G858" si="91">+SUM(D848:F848)</f>
        <v>710</v>
      </c>
      <c r="H848" s="20">
        <v>285</v>
      </c>
      <c r="I848" s="20">
        <v>230</v>
      </c>
      <c r="J848" s="25">
        <v>239</v>
      </c>
      <c r="K848" s="26">
        <f t="shared" ref="K848:K858" si="92">SUM(H848:J848)</f>
        <v>754</v>
      </c>
      <c r="L848" s="25"/>
      <c r="M848" s="25"/>
      <c r="N848" s="25"/>
      <c r="O848" s="26">
        <f t="shared" ref="O848:O858" si="93">SUM(L848:N848)</f>
        <v>0</v>
      </c>
      <c r="P848" s="57"/>
      <c r="Q848" s="57"/>
      <c r="R848" s="57"/>
      <c r="S848" s="57">
        <f t="shared" ref="S848:S858" si="94">SUM(P848:R848)</f>
        <v>0</v>
      </c>
      <c r="T848" s="26">
        <f t="shared" ref="T848:T858" si="95">SUM(G848,O848,K848, S848)</f>
        <v>1464</v>
      </c>
    </row>
    <row r="849" spans="3:20" ht="15.75" x14ac:dyDescent="0.25">
      <c r="C849" s="4" t="s">
        <v>25</v>
      </c>
      <c r="D849" s="25">
        <v>4</v>
      </c>
      <c r="E849" s="25">
        <v>8</v>
      </c>
      <c r="F849" s="25">
        <v>13</v>
      </c>
      <c r="G849" s="26">
        <f t="shared" si="91"/>
        <v>25</v>
      </c>
      <c r="H849" s="86">
        <v>4</v>
      </c>
      <c r="I849" s="86">
        <v>6</v>
      </c>
      <c r="J849" s="85">
        <v>4</v>
      </c>
      <c r="K849" s="26">
        <f t="shared" si="92"/>
        <v>14</v>
      </c>
      <c r="L849" s="25"/>
      <c r="M849" s="25"/>
      <c r="N849" s="25"/>
      <c r="O849" s="26">
        <f t="shared" si="93"/>
        <v>0</v>
      </c>
      <c r="P849" s="57"/>
      <c r="Q849" s="57"/>
      <c r="R849" s="57"/>
      <c r="S849" s="57">
        <f t="shared" si="94"/>
        <v>0</v>
      </c>
      <c r="T849" s="26">
        <f t="shared" si="95"/>
        <v>39</v>
      </c>
    </row>
    <row r="850" spans="3:20" ht="15.75" x14ac:dyDescent="0.25">
      <c r="C850" s="4" t="s">
        <v>49</v>
      </c>
      <c r="D850" s="25">
        <v>580</v>
      </c>
      <c r="E850" s="25">
        <v>469</v>
      </c>
      <c r="F850" s="25">
        <v>507</v>
      </c>
      <c r="G850" s="26">
        <f>+SUM(D850:F850)</f>
        <v>1556</v>
      </c>
      <c r="H850" s="100">
        <v>10</v>
      </c>
      <c r="I850" s="100">
        <v>6</v>
      </c>
      <c r="J850" s="100">
        <v>5</v>
      </c>
      <c r="K850" s="26">
        <f>SUM(H850:J850)</f>
        <v>21</v>
      </c>
      <c r="L850" s="25"/>
      <c r="M850" s="25"/>
      <c r="N850" s="25"/>
      <c r="O850" s="26">
        <f t="shared" si="93"/>
        <v>0</v>
      </c>
      <c r="P850" s="57"/>
      <c r="Q850" s="57"/>
      <c r="R850" s="57"/>
      <c r="S850" s="57">
        <f t="shared" si="94"/>
        <v>0</v>
      </c>
      <c r="T850" s="26">
        <f>SUM(G850,O850,K850, S850)</f>
        <v>1577</v>
      </c>
    </row>
    <row r="851" spans="3:20" ht="15.75" x14ac:dyDescent="0.25">
      <c r="C851" s="4" t="s">
        <v>26</v>
      </c>
      <c r="D851" s="25">
        <v>31</v>
      </c>
      <c r="E851" s="25">
        <v>18</v>
      </c>
      <c r="F851" s="25">
        <v>30</v>
      </c>
      <c r="G851" s="26">
        <f t="shared" si="91"/>
        <v>79</v>
      </c>
      <c r="H851" s="20">
        <v>24</v>
      </c>
      <c r="I851" s="20">
        <v>20</v>
      </c>
      <c r="J851" s="25">
        <v>21</v>
      </c>
      <c r="K851" s="26">
        <f t="shared" si="92"/>
        <v>65</v>
      </c>
      <c r="L851" s="25"/>
      <c r="M851" s="25"/>
      <c r="N851" s="25"/>
      <c r="O851" s="26">
        <f t="shared" si="93"/>
        <v>0</v>
      </c>
      <c r="P851" s="57"/>
      <c r="Q851" s="57"/>
      <c r="R851" s="57"/>
      <c r="S851" s="57">
        <f t="shared" si="94"/>
        <v>0</v>
      </c>
      <c r="T851" s="26">
        <f t="shared" si="95"/>
        <v>144</v>
      </c>
    </row>
    <row r="852" spans="3:20" ht="15.75" x14ac:dyDescent="0.25">
      <c r="C852" s="4" t="s">
        <v>50</v>
      </c>
      <c r="D852" s="25">
        <v>6</v>
      </c>
      <c r="E852" s="25">
        <v>0</v>
      </c>
      <c r="F852" s="25">
        <v>1</v>
      </c>
      <c r="G852" s="26">
        <f t="shared" si="91"/>
        <v>7</v>
      </c>
      <c r="H852" s="25">
        <v>2</v>
      </c>
      <c r="I852" s="20">
        <v>0</v>
      </c>
      <c r="J852" s="25">
        <v>1</v>
      </c>
      <c r="K852" s="26">
        <f t="shared" si="92"/>
        <v>3</v>
      </c>
      <c r="L852" s="25"/>
      <c r="M852" s="25"/>
      <c r="N852" s="25"/>
      <c r="O852" s="26">
        <f t="shared" si="93"/>
        <v>0</v>
      </c>
      <c r="P852" s="57"/>
      <c r="Q852" s="57"/>
      <c r="R852" s="57"/>
      <c r="S852" s="57">
        <f t="shared" si="94"/>
        <v>0</v>
      </c>
      <c r="T852" s="26">
        <f t="shared" si="95"/>
        <v>10</v>
      </c>
    </row>
    <row r="853" spans="3:20" ht="15.75" x14ac:dyDescent="0.25">
      <c r="C853" s="4" t="s">
        <v>51</v>
      </c>
      <c r="D853" s="25">
        <v>470</v>
      </c>
      <c r="E853" s="25">
        <v>376</v>
      </c>
      <c r="F853" s="25">
        <v>400</v>
      </c>
      <c r="G853" s="26">
        <f>+SUM(D853:F853)</f>
        <v>1246</v>
      </c>
      <c r="H853" s="27">
        <v>426</v>
      </c>
      <c r="I853" s="27">
        <v>359</v>
      </c>
      <c r="J853" s="27">
        <v>354</v>
      </c>
      <c r="K853" s="26">
        <f t="shared" si="92"/>
        <v>1139</v>
      </c>
      <c r="L853" s="25"/>
      <c r="M853" s="25"/>
      <c r="N853" s="25"/>
      <c r="O853" s="26">
        <f t="shared" si="93"/>
        <v>0</v>
      </c>
      <c r="P853" s="57"/>
      <c r="Q853" s="57"/>
      <c r="R853" s="57"/>
      <c r="S853" s="57">
        <f t="shared" si="94"/>
        <v>0</v>
      </c>
      <c r="T853" s="26">
        <f t="shared" si="95"/>
        <v>2385</v>
      </c>
    </row>
    <row r="854" spans="3:20" ht="15.75" x14ac:dyDescent="0.25">
      <c r="C854" s="4" t="s">
        <v>52</v>
      </c>
      <c r="D854" s="25">
        <v>79</v>
      </c>
      <c r="E854" s="25">
        <v>74</v>
      </c>
      <c r="F854" s="25">
        <v>76</v>
      </c>
      <c r="G854" s="26">
        <f t="shared" si="91"/>
        <v>229</v>
      </c>
      <c r="H854" s="27">
        <v>76</v>
      </c>
      <c r="I854" s="27">
        <v>55</v>
      </c>
      <c r="J854" s="27">
        <v>50</v>
      </c>
      <c r="K854" s="26">
        <f t="shared" si="92"/>
        <v>181</v>
      </c>
      <c r="L854" s="25"/>
      <c r="M854" s="25"/>
      <c r="N854" s="25"/>
      <c r="O854" s="26">
        <f t="shared" si="93"/>
        <v>0</v>
      </c>
      <c r="P854" s="58"/>
      <c r="Q854" s="58"/>
      <c r="R854" s="58"/>
      <c r="S854" s="57">
        <f t="shared" si="94"/>
        <v>0</v>
      </c>
      <c r="T854" s="26">
        <f t="shared" si="95"/>
        <v>410</v>
      </c>
    </row>
    <row r="855" spans="3:20" ht="15.75" x14ac:dyDescent="0.25">
      <c r="C855" s="4" t="s">
        <v>53</v>
      </c>
      <c r="D855" s="25">
        <v>14</v>
      </c>
      <c r="E855" s="25">
        <v>8</v>
      </c>
      <c r="F855" s="25">
        <v>9</v>
      </c>
      <c r="G855" s="26">
        <f t="shared" si="91"/>
        <v>31</v>
      </c>
      <c r="H855" s="20">
        <v>5</v>
      </c>
      <c r="I855" s="20">
        <v>3</v>
      </c>
      <c r="J855" s="20">
        <v>7</v>
      </c>
      <c r="K855" s="26">
        <f t="shared" si="92"/>
        <v>15</v>
      </c>
      <c r="L855" s="25"/>
      <c r="M855" s="25"/>
      <c r="N855" s="25"/>
      <c r="O855" s="26">
        <f t="shared" si="93"/>
        <v>0</v>
      </c>
      <c r="P855" s="57"/>
      <c r="Q855" s="57"/>
      <c r="R855" s="57"/>
      <c r="S855" s="57">
        <f t="shared" si="94"/>
        <v>0</v>
      </c>
      <c r="T855" s="26">
        <f t="shared" si="95"/>
        <v>46</v>
      </c>
    </row>
    <row r="856" spans="3:20" ht="15.75" x14ac:dyDescent="0.25">
      <c r="C856" s="4" t="s">
        <v>54</v>
      </c>
      <c r="D856" s="25">
        <v>2</v>
      </c>
      <c r="E856" s="25">
        <v>5</v>
      </c>
      <c r="F856" s="25">
        <v>7</v>
      </c>
      <c r="G856" s="26">
        <f t="shared" si="91"/>
        <v>14</v>
      </c>
      <c r="H856" s="27">
        <v>1</v>
      </c>
      <c r="I856" s="27">
        <v>3</v>
      </c>
      <c r="J856" s="27">
        <v>5</v>
      </c>
      <c r="K856" s="26">
        <f t="shared" si="92"/>
        <v>9</v>
      </c>
      <c r="L856" s="25"/>
      <c r="M856" s="25"/>
      <c r="N856" s="25"/>
      <c r="O856" s="26">
        <f t="shared" si="93"/>
        <v>0</v>
      </c>
      <c r="P856" s="58"/>
      <c r="Q856" s="58"/>
      <c r="R856" s="58"/>
      <c r="S856" s="57">
        <f t="shared" si="94"/>
        <v>0</v>
      </c>
      <c r="T856" s="26">
        <f t="shared" si="95"/>
        <v>23</v>
      </c>
    </row>
    <row r="857" spans="3:20" ht="15.75" x14ac:dyDescent="0.25">
      <c r="C857" s="4" t="s">
        <v>57</v>
      </c>
      <c r="D857" s="25">
        <v>8</v>
      </c>
      <c r="E857" s="25">
        <v>19</v>
      </c>
      <c r="F857" s="25">
        <v>13</v>
      </c>
      <c r="G857" s="26">
        <f t="shared" si="91"/>
        <v>40</v>
      </c>
      <c r="H857" s="20">
        <v>89</v>
      </c>
      <c r="I857" s="20">
        <v>72</v>
      </c>
      <c r="J857" s="20">
        <v>54</v>
      </c>
      <c r="K857" s="26">
        <f t="shared" si="92"/>
        <v>215</v>
      </c>
      <c r="L857" s="25"/>
      <c r="M857" s="25"/>
      <c r="N857" s="25"/>
      <c r="O857" s="26">
        <f t="shared" si="93"/>
        <v>0</v>
      </c>
      <c r="P857" s="57"/>
      <c r="Q857" s="57"/>
      <c r="R857" s="57"/>
      <c r="S857" s="57">
        <f t="shared" si="94"/>
        <v>0</v>
      </c>
      <c r="T857" s="26">
        <f t="shared" si="95"/>
        <v>255</v>
      </c>
    </row>
    <row r="858" spans="3:20" ht="15.75" x14ac:dyDescent="0.25">
      <c r="C858" s="4" t="s">
        <v>58</v>
      </c>
      <c r="D858" s="25">
        <v>59</v>
      </c>
      <c r="E858" s="25">
        <v>80</v>
      </c>
      <c r="F858" s="25">
        <v>96</v>
      </c>
      <c r="G858" s="26">
        <f t="shared" si="91"/>
        <v>235</v>
      </c>
      <c r="H858" s="25">
        <v>152</v>
      </c>
      <c r="I858" s="27">
        <v>126</v>
      </c>
      <c r="J858" s="27">
        <v>99</v>
      </c>
      <c r="K858" s="26">
        <f t="shared" si="92"/>
        <v>377</v>
      </c>
      <c r="L858" s="25"/>
      <c r="M858" s="25"/>
      <c r="N858" s="25"/>
      <c r="O858" s="26">
        <f t="shared" si="93"/>
        <v>0</v>
      </c>
      <c r="P858" s="58"/>
      <c r="Q858" s="58"/>
      <c r="R858" s="58"/>
      <c r="S858" s="57">
        <f t="shared" si="94"/>
        <v>0</v>
      </c>
      <c r="T858" s="26">
        <f t="shared" si="95"/>
        <v>612</v>
      </c>
    </row>
    <row r="859" spans="3:20" ht="15.75" x14ac:dyDescent="0.25">
      <c r="C859" s="45" t="s">
        <v>59</v>
      </c>
      <c r="D859" s="26">
        <f t="shared" ref="D859:T859" si="96">SUM(D847:D858)</f>
        <v>1828</v>
      </c>
      <c r="E859" s="26">
        <f t="shared" si="96"/>
        <v>1621</v>
      </c>
      <c r="F859" s="26">
        <f t="shared" si="96"/>
        <v>1707</v>
      </c>
      <c r="G859" s="26">
        <f t="shared" si="96"/>
        <v>5156</v>
      </c>
      <c r="H859" s="26">
        <f t="shared" si="96"/>
        <v>1365</v>
      </c>
      <c r="I859" s="26">
        <f t="shared" si="96"/>
        <v>1204</v>
      </c>
      <c r="J859" s="26">
        <f t="shared" si="96"/>
        <v>1136</v>
      </c>
      <c r="K859" s="26">
        <f t="shared" si="96"/>
        <v>3705</v>
      </c>
      <c r="L859" s="26">
        <f t="shared" si="96"/>
        <v>0</v>
      </c>
      <c r="M859" s="26">
        <f t="shared" si="96"/>
        <v>0</v>
      </c>
      <c r="N859" s="26">
        <f t="shared" si="96"/>
        <v>0</v>
      </c>
      <c r="O859" s="26">
        <f t="shared" si="96"/>
        <v>0</v>
      </c>
      <c r="P859" s="26">
        <f t="shared" si="96"/>
        <v>0</v>
      </c>
      <c r="Q859" s="26">
        <f t="shared" si="96"/>
        <v>0</v>
      </c>
      <c r="R859" s="26">
        <f t="shared" si="96"/>
        <v>0</v>
      </c>
      <c r="S859" s="26">
        <f t="shared" si="96"/>
        <v>0</v>
      </c>
      <c r="T859" s="26">
        <f t="shared" si="96"/>
        <v>8861</v>
      </c>
    </row>
    <row r="860" spans="3:20" ht="15.75" x14ac:dyDescent="0.25">
      <c r="C860" s="83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</row>
    <row r="861" spans="3:20" ht="15.75" x14ac:dyDescent="0.25">
      <c r="C861" s="83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</row>
    <row r="862" spans="3:20" ht="15.75" x14ac:dyDescent="0.25">
      <c r="C862" s="83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</row>
    <row r="863" spans="3:20" ht="15.75" x14ac:dyDescent="0.25">
      <c r="C863" s="83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</row>
    <row r="864" spans="3:20" ht="15.75" x14ac:dyDescent="0.25">
      <c r="C864" s="83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</row>
    <row r="865" spans="3:20" ht="15.75" x14ac:dyDescent="0.25">
      <c r="C865" s="83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</row>
    <row r="866" spans="3:20" ht="15.75" x14ac:dyDescent="0.25">
      <c r="C866" s="83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</row>
    <row r="867" spans="3:20" ht="15.75" x14ac:dyDescent="0.25">
      <c r="C867" s="83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</row>
    <row r="868" spans="3:20" ht="15.75" x14ac:dyDescent="0.25">
      <c r="C868" s="83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</row>
    <row r="869" spans="3:20" ht="15.75" x14ac:dyDescent="0.25">
      <c r="C869" s="83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</row>
    <row r="870" spans="3:20" ht="15.75" x14ac:dyDescent="0.25">
      <c r="C870" s="83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</row>
    <row r="871" spans="3:20" ht="15.75" x14ac:dyDescent="0.25">
      <c r="C871" s="83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</row>
    <row r="872" spans="3:20" ht="15.75" x14ac:dyDescent="0.25">
      <c r="C872" s="83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</row>
    <row r="873" spans="3:20" ht="15.75" x14ac:dyDescent="0.25">
      <c r="C873" s="83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</row>
    <row r="874" spans="3:20" ht="15.75" x14ac:dyDescent="0.25">
      <c r="C874" s="83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</row>
    <row r="875" spans="3:20" ht="15.75" x14ac:dyDescent="0.25">
      <c r="C875" s="83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</row>
    <row r="876" spans="3:20" ht="15.75" x14ac:dyDescent="0.25">
      <c r="C876" s="83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</row>
    <row r="877" spans="3:20" ht="15.75" x14ac:dyDescent="0.25">
      <c r="C877" s="83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</row>
    <row r="878" spans="3:20" ht="15.75" x14ac:dyDescent="0.25">
      <c r="C878" s="83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</row>
    <row r="879" spans="3:20" ht="15.75" x14ac:dyDescent="0.25">
      <c r="C879" s="83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</row>
    <row r="880" spans="3:20" ht="15.75" x14ac:dyDescent="0.25">
      <c r="C880" s="83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</row>
    <row r="881" spans="3:20" ht="15.75" x14ac:dyDescent="0.25">
      <c r="C881" s="83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</row>
    <row r="882" spans="3:20" ht="15.75" x14ac:dyDescent="0.25">
      <c r="C882" s="83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</row>
    <row r="883" spans="3:20" ht="15.75" x14ac:dyDescent="0.25">
      <c r="C883" s="83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</row>
    <row r="884" spans="3:20" ht="15.75" x14ac:dyDescent="0.25">
      <c r="C884" s="83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</row>
    <row r="885" spans="3:20" ht="15.75" x14ac:dyDescent="0.25">
      <c r="C885" s="83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</row>
    <row r="886" spans="3:20" ht="15.75" x14ac:dyDescent="0.25">
      <c r="C886" s="83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</row>
    <row r="887" spans="3:20" ht="15.75" x14ac:dyDescent="0.25">
      <c r="C887" s="83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</row>
    <row r="888" spans="3:20" ht="15.75" x14ac:dyDescent="0.25">
      <c r="C888" s="83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</row>
    <row r="889" spans="3:20" ht="15.75" x14ac:dyDescent="0.25">
      <c r="C889" s="83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</row>
    <row r="890" spans="3:20" ht="15.75" x14ac:dyDescent="0.25">
      <c r="C890" s="83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</row>
    <row r="891" spans="3:20" ht="15.75" x14ac:dyDescent="0.25">
      <c r="C891" s="83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</row>
    <row r="892" spans="3:20" ht="15.75" x14ac:dyDescent="0.25">
      <c r="C892" s="83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</row>
    <row r="893" spans="3:20" ht="15.75" x14ac:dyDescent="0.25">
      <c r="C893" s="83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</row>
    <row r="894" spans="3:20" ht="15.75" x14ac:dyDescent="0.25">
      <c r="C894" s="83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</row>
    <row r="895" spans="3:20" ht="15.75" x14ac:dyDescent="0.25">
      <c r="C895" s="83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</row>
    <row r="896" spans="3:20" ht="15.75" x14ac:dyDescent="0.25">
      <c r="C896" s="83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</row>
    <row r="897" spans="3:20" ht="15.75" x14ac:dyDescent="0.25">
      <c r="C897" s="83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</row>
    <row r="898" spans="3:20" ht="15.75" x14ac:dyDescent="0.25">
      <c r="C898" s="83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</row>
    <row r="899" spans="3:20" ht="15.75" x14ac:dyDescent="0.25">
      <c r="C899" s="83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</row>
    <row r="900" spans="3:20" ht="15.75" x14ac:dyDescent="0.25">
      <c r="C900" s="83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</row>
    <row r="901" spans="3:20" ht="15.75" x14ac:dyDescent="0.25">
      <c r="C901" s="83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</row>
    <row r="902" spans="3:20" ht="15.75" x14ac:dyDescent="0.25">
      <c r="C902" s="83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</row>
    <row r="903" spans="3:20" ht="16.5" thickBot="1" x14ac:dyDescent="0.3">
      <c r="C903" s="83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</row>
    <row r="904" spans="3:20" ht="15.75" x14ac:dyDescent="0.25">
      <c r="C904" s="111" t="s">
        <v>132</v>
      </c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3"/>
    </row>
    <row r="905" spans="3:20" ht="15.75" x14ac:dyDescent="0.25">
      <c r="C905" s="109" t="s">
        <v>61</v>
      </c>
      <c r="D905" s="105" t="s">
        <v>2</v>
      </c>
      <c r="E905" s="105"/>
      <c r="F905" s="105"/>
      <c r="G905" s="105"/>
      <c r="H905" s="105" t="s">
        <v>3</v>
      </c>
      <c r="I905" s="105"/>
      <c r="J905" s="105"/>
      <c r="K905" s="105"/>
      <c r="L905" s="105" t="s">
        <v>4</v>
      </c>
      <c r="M905" s="105"/>
      <c r="N905" s="105"/>
      <c r="O905" s="105"/>
      <c r="P905" s="105" t="s">
        <v>5</v>
      </c>
      <c r="Q905" s="105"/>
      <c r="R905" s="105"/>
      <c r="S905" s="105"/>
      <c r="T905" s="107" t="s">
        <v>6</v>
      </c>
    </row>
    <row r="906" spans="3:20" ht="16.5" thickBot="1" x14ac:dyDescent="0.3">
      <c r="C906" s="110"/>
      <c r="D906" s="40" t="s">
        <v>7</v>
      </c>
      <c r="E906" s="40" t="s">
        <v>8</v>
      </c>
      <c r="F906" s="40" t="s">
        <v>9</v>
      </c>
      <c r="G906" s="40" t="s">
        <v>10</v>
      </c>
      <c r="H906" s="40" t="s">
        <v>11</v>
      </c>
      <c r="I906" s="40" t="s">
        <v>12</v>
      </c>
      <c r="J906" s="40" t="s">
        <v>13</v>
      </c>
      <c r="K906" s="40" t="s">
        <v>14</v>
      </c>
      <c r="L906" s="40" t="s">
        <v>15</v>
      </c>
      <c r="M906" s="40" t="s">
        <v>16</v>
      </c>
      <c r="N906" s="40" t="s">
        <v>17</v>
      </c>
      <c r="O906" s="40" t="s">
        <v>18</v>
      </c>
      <c r="P906" s="40" t="s">
        <v>19</v>
      </c>
      <c r="Q906" s="40" t="s">
        <v>20</v>
      </c>
      <c r="R906" s="40" t="s">
        <v>21</v>
      </c>
      <c r="S906" s="40" t="s">
        <v>22</v>
      </c>
      <c r="T906" s="108"/>
    </row>
    <row r="907" spans="3:20" ht="15.75" x14ac:dyDescent="0.25">
      <c r="C907" s="5" t="s">
        <v>23</v>
      </c>
      <c r="D907" s="25">
        <v>214</v>
      </c>
      <c r="E907" s="25">
        <v>214</v>
      </c>
      <c r="F907" s="25">
        <v>180</v>
      </c>
      <c r="G907" s="26">
        <f t="shared" ref="G907:G918" si="97">+SUM(D907:F907)</f>
        <v>608</v>
      </c>
      <c r="H907" s="20">
        <v>206</v>
      </c>
      <c r="I907" s="20">
        <v>227</v>
      </c>
      <c r="J907" s="25">
        <v>205</v>
      </c>
      <c r="K907" s="26">
        <f>SUM(H907:J907)</f>
        <v>638</v>
      </c>
      <c r="L907" s="25"/>
      <c r="M907" s="25"/>
      <c r="N907" s="25"/>
      <c r="O907" s="26">
        <f>SUM(L907:N907)</f>
        <v>0</v>
      </c>
      <c r="P907" s="57"/>
      <c r="Q907" s="57"/>
      <c r="R907" s="57"/>
      <c r="S907" s="57">
        <f>SUM(P907:R907)</f>
        <v>0</v>
      </c>
      <c r="T907" s="26">
        <f>SUM(G907,O907,K907, S907)</f>
        <v>1246</v>
      </c>
    </row>
    <row r="908" spans="3:20" ht="15.75" x14ac:dyDescent="0.25">
      <c r="C908" s="4" t="s">
        <v>24</v>
      </c>
      <c r="D908" s="25">
        <v>191</v>
      </c>
      <c r="E908" s="25">
        <v>187</v>
      </c>
      <c r="F908" s="25">
        <v>191</v>
      </c>
      <c r="G908" s="26">
        <f t="shared" si="97"/>
        <v>569</v>
      </c>
      <c r="H908" s="20">
        <v>192</v>
      </c>
      <c r="I908" s="20">
        <v>189</v>
      </c>
      <c r="J908" s="25">
        <v>174</v>
      </c>
      <c r="K908" s="26">
        <f>SUM(H908:J908)</f>
        <v>555</v>
      </c>
      <c r="L908" s="25"/>
      <c r="M908" s="25"/>
      <c r="N908" s="25"/>
      <c r="O908" s="26">
        <f t="shared" ref="O908:O918" si="98">SUM(L908:N908)</f>
        <v>0</v>
      </c>
      <c r="P908" s="57"/>
      <c r="Q908" s="57"/>
      <c r="R908" s="57"/>
      <c r="S908" s="57">
        <f t="shared" ref="S908:S918" si="99">SUM(P908:R908)</f>
        <v>0</v>
      </c>
      <c r="T908" s="26">
        <f>SUM(G908,O908,K908, S908)</f>
        <v>1124</v>
      </c>
    </row>
    <row r="909" spans="3:20" ht="15.75" x14ac:dyDescent="0.25">
      <c r="C909" s="4" t="s">
        <v>49</v>
      </c>
      <c r="D909" s="25">
        <v>571</v>
      </c>
      <c r="E909" s="25">
        <v>442</v>
      </c>
      <c r="F909" s="25">
        <v>434</v>
      </c>
      <c r="G909" s="26">
        <f t="shared" si="97"/>
        <v>1447</v>
      </c>
      <c r="H909" s="86">
        <v>7</v>
      </c>
      <c r="I909" s="86">
        <v>11</v>
      </c>
      <c r="J909" s="85">
        <v>8</v>
      </c>
      <c r="K909" s="26">
        <f>SUM(H909:J909)</f>
        <v>26</v>
      </c>
      <c r="L909" s="25"/>
      <c r="M909" s="25"/>
      <c r="N909" s="25"/>
      <c r="O909" s="26">
        <f t="shared" si="98"/>
        <v>0</v>
      </c>
      <c r="P909" s="57"/>
      <c r="Q909" s="57"/>
      <c r="R909" s="57"/>
      <c r="S909" s="57">
        <f t="shared" si="99"/>
        <v>0</v>
      </c>
      <c r="T909" s="26">
        <f>SUM(G909,O909,K909, S909)</f>
        <v>1473</v>
      </c>
    </row>
    <row r="910" spans="3:20" ht="15.75" x14ac:dyDescent="0.25">
      <c r="C910" s="4" t="s">
        <v>26</v>
      </c>
      <c r="D910" s="25">
        <v>22</v>
      </c>
      <c r="E910" s="25">
        <v>27</v>
      </c>
      <c r="F910" s="25">
        <v>24</v>
      </c>
      <c r="G910" s="26">
        <f t="shared" si="97"/>
        <v>73</v>
      </c>
      <c r="H910" s="27">
        <v>19</v>
      </c>
      <c r="I910" s="27">
        <v>24</v>
      </c>
      <c r="J910" s="27">
        <v>28</v>
      </c>
      <c r="K910" s="26">
        <f>SUM(H910:J910)</f>
        <v>71</v>
      </c>
      <c r="L910" s="25"/>
      <c r="M910" s="25"/>
      <c r="N910" s="25"/>
      <c r="O910" s="26">
        <f t="shared" si="98"/>
        <v>0</v>
      </c>
      <c r="P910" s="57"/>
      <c r="Q910" s="57"/>
      <c r="R910" s="57"/>
      <c r="S910" s="57">
        <f t="shared" si="99"/>
        <v>0</v>
      </c>
      <c r="T910" s="26">
        <f>SUM(G910,O910,K910, S910)</f>
        <v>144</v>
      </c>
    </row>
    <row r="911" spans="3:20" ht="15.75" x14ac:dyDescent="0.25">
      <c r="C911" s="4" t="s">
        <v>133</v>
      </c>
      <c r="D911" s="25">
        <v>3</v>
      </c>
      <c r="E911" s="25">
        <v>3</v>
      </c>
      <c r="F911" s="25">
        <v>7</v>
      </c>
      <c r="G911" s="26">
        <f t="shared" si="97"/>
        <v>13</v>
      </c>
      <c r="H911" s="20">
        <v>2</v>
      </c>
      <c r="I911" s="20">
        <v>10</v>
      </c>
      <c r="J911" s="25">
        <v>5</v>
      </c>
      <c r="K911" s="26">
        <f t="shared" ref="K911:K918" si="100">SUM(H911:J911)</f>
        <v>17</v>
      </c>
      <c r="L911" s="25"/>
      <c r="M911" s="25"/>
      <c r="N911" s="25"/>
      <c r="O911" s="26">
        <f t="shared" si="98"/>
        <v>0</v>
      </c>
      <c r="P911" s="57"/>
      <c r="Q911" s="57"/>
      <c r="R911" s="57"/>
      <c r="S911" s="57">
        <f t="shared" si="99"/>
        <v>0</v>
      </c>
      <c r="T911" s="26">
        <f t="shared" ref="T911:T918" si="101">SUM(G911,O911,K911, S911)</f>
        <v>30</v>
      </c>
    </row>
    <row r="912" spans="3:20" ht="15.75" x14ac:dyDescent="0.25">
      <c r="C912" s="4" t="s">
        <v>50</v>
      </c>
      <c r="D912" s="25">
        <v>0</v>
      </c>
      <c r="E912" s="25">
        <v>0</v>
      </c>
      <c r="F912" s="25">
        <v>0</v>
      </c>
      <c r="G912" s="26">
        <f t="shared" si="97"/>
        <v>0</v>
      </c>
      <c r="H912" s="25">
        <v>0</v>
      </c>
      <c r="I912" s="20">
        <v>0</v>
      </c>
      <c r="J912" s="25">
        <v>0</v>
      </c>
      <c r="K912" s="26">
        <f t="shared" si="100"/>
        <v>0</v>
      </c>
      <c r="L912" s="25"/>
      <c r="M912" s="25"/>
      <c r="N912" s="25"/>
      <c r="O912" s="26">
        <f t="shared" si="98"/>
        <v>0</v>
      </c>
      <c r="P912" s="57"/>
      <c r="Q912" s="57"/>
      <c r="R912" s="57"/>
      <c r="S912" s="57">
        <f t="shared" si="99"/>
        <v>0</v>
      </c>
      <c r="T912" s="26">
        <f t="shared" si="101"/>
        <v>0</v>
      </c>
    </row>
    <row r="913" spans="3:20" ht="15.75" x14ac:dyDescent="0.25">
      <c r="C913" s="4" t="s">
        <v>51</v>
      </c>
      <c r="D913" s="25">
        <v>420</v>
      </c>
      <c r="E913" s="25">
        <v>317</v>
      </c>
      <c r="F913" s="25">
        <v>303</v>
      </c>
      <c r="G913" s="26">
        <f t="shared" si="97"/>
        <v>1040</v>
      </c>
      <c r="H913" s="27">
        <v>301</v>
      </c>
      <c r="I913" s="27">
        <v>323</v>
      </c>
      <c r="J913" s="27">
        <v>285</v>
      </c>
      <c r="K913" s="26">
        <f t="shared" si="100"/>
        <v>909</v>
      </c>
      <c r="L913" s="25"/>
      <c r="M913" s="25"/>
      <c r="N913" s="25"/>
      <c r="O913" s="26">
        <f t="shared" si="98"/>
        <v>0</v>
      </c>
      <c r="P913" s="57"/>
      <c r="Q913" s="57"/>
      <c r="R913" s="57"/>
      <c r="S913" s="57">
        <f t="shared" si="99"/>
        <v>0</v>
      </c>
      <c r="T913" s="26">
        <f t="shared" si="101"/>
        <v>1949</v>
      </c>
    </row>
    <row r="914" spans="3:20" ht="15.75" x14ac:dyDescent="0.25">
      <c r="C914" s="4" t="s">
        <v>52</v>
      </c>
      <c r="D914" s="25">
        <v>119</v>
      </c>
      <c r="E914" s="25">
        <v>100</v>
      </c>
      <c r="F914" s="25">
        <v>101</v>
      </c>
      <c r="G914" s="26">
        <f t="shared" si="97"/>
        <v>320</v>
      </c>
      <c r="H914" s="27">
        <v>71</v>
      </c>
      <c r="I914" s="27">
        <v>79</v>
      </c>
      <c r="J914" s="27">
        <v>86</v>
      </c>
      <c r="K914" s="26">
        <f t="shared" si="100"/>
        <v>236</v>
      </c>
      <c r="L914" s="25"/>
      <c r="M914" s="25"/>
      <c r="N914" s="25"/>
      <c r="O914" s="26">
        <f t="shared" si="98"/>
        <v>0</v>
      </c>
      <c r="P914" s="58"/>
      <c r="Q914" s="58"/>
      <c r="R914" s="58"/>
      <c r="S914" s="57">
        <f t="shared" si="99"/>
        <v>0</v>
      </c>
      <c r="T914" s="26">
        <f t="shared" si="101"/>
        <v>556</v>
      </c>
    </row>
    <row r="915" spans="3:20" ht="15.75" x14ac:dyDescent="0.25">
      <c r="C915" s="4" t="s">
        <v>53</v>
      </c>
      <c r="D915" s="25">
        <v>19</v>
      </c>
      <c r="E915" s="25">
        <v>14</v>
      </c>
      <c r="F915" s="25">
        <v>16</v>
      </c>
      <c r="G915" s="26">
        <f t="shared" si="97"/>
        <v>49</v>
      </c>
      <c r="H915" s="20">
        <v>14</v>
      </c>
      <c r="I915" s="20">
        <v>22</v>
      </c>
      <c r="J915" s="20">
        <v>14</v>
      </c>
      <c r="K915" s="26">
        <f t="shared" si="100"/>
        <v>50</v>
      </c>
      <c r="L915" s="25"/>
      <c r="M915" s="25"/>
      <c r="N915" s="25"/>
      <c r="O915" s="26">
        <f t="shared" si="98"/>
        <v>0</v>
      </c>
      <c r="P915" s="57"/>
      <c r="Q915" s="57"/>
      <c r="R915" s="57"/>
      <c r="S915" s="57">
        <f t="shared" si="99"/>
        <v>0</v>
      </c>
      <c r="T915" s="26">
        <f t="shared" si="101"/>
        <v>99</v>
      </c>
    </row>
    <row r="916" spans="3:20" ht="15.75" x14ac:dyDescent="0.25">
      <c r="C916" s="4" t="s">
        <v>54</v>
      </c>
      <c r="D916" s="25">
        <v>4</v>
      </c>
      <c r="E916" s="25">
        <v>4</v>
      </c>
      <c r="F916" s="25">
        <v>6</v>
      </c>
      <c r="G916" s="26">
        <f t="shared" si="97"/>
        <v>14</v>
      </c>
      <c r="H916" s="27">
        <v>4</v>
      </c>
      <c r="I916" s="27">
        <v>6</v>
      </c>
      <c r="J916" s="27">
        <v>3</v>
      </c>
      <c r="K916" s="26">
        <f t="shared" si="100"/>
        <v>13</v>
      </c>
      <c r="L916" s="25"/>
      <c r="M916" s="25"/>
      <c r="N916" s="25"/>
      <c r="O916" s="26">
        <f t="shared" si="98"/>
        <v>0</v>
      </c>
      <c r="P916" s="58"/>
      <c r="Q916" s="58"/>
      <c r="R916" s="58"/>
      <c r="S916" s="57">
        <f t="shared" si="99"/>
        <v>0</v>
      </c>
      <c r="T916" s="26">
        <f t="shared" si="101"/>
        <v>27</v>
      </c>
    </row>
    <row r="917" spans="3:20" ht="15.75" x14ac:dyDescent="0.25">
      <c r="C917" s="4" t="s">
        <v>57</v>
      </c>
      <c r="D917" s="25">
        <v>10</v>
      </c>
      <c r="E917" s="25">
        <v>6</v>
      </c>
      <c r="F917" s="25">
        <v>15</v>
      </c>
      <c r="G917" s="26">
        <f t="shared" si="97"/>
        <v>31</v>
      </c>
      <c r="H917" s="20">
        <v>49</v>
      </c>
      <c r="I917" s="20">
        <v>45</v>
      </c>
      <c r="J917" s="20">
        <v>51</v>
      </c>
      <c r="K917" s="26">
        <f t="shared" si="100"/>
        <v>145</v>
      </c>
      <c r="L917" s="25"/>
      <c r="M917" s="25"/>
      <c r="N917" s="25"/>
      <c r="O917" s="26">
        <f t="shared" si="98"/>
        <v>0</v>
      </c>
      <c r="P917" s="57"/>
      <c r="Q917" s="57"/>
      <c r="R917" s="57"/>
      <c r="S917" s="57">
        <f t="shared" si="99"/>
        <v>0</v>
      </c>
      <c r="T917" s="26">
        <f t="shared" si="101"/>
        <v>176</v>
      </c>
    </row>
    <row r="918" spans="3:20" ht="15.75" x14ac:dyDescent="0.25">
      <c r="C918" s="4" t="s">
        <v>58</v>
      </c>
      <c r="D918" s="25">
        <v>81</v>
      </c>
      <c r="E918" s="25">
        <v>97</v>
      </c>
      <c r="F918" s="25">
        <v>80</v>
      </c>
      <c r="G918" s="26">
        <f t="shared" si="97"/>
        <v>258</v>
      </c>
      <c r="H918" s="25">
        <v>116</v>
      </c>
      <c r="I918" s="27">
        <v>124</v>
      </c>
      <c r="J918" s="27">
        <v>129</v>
      </c>
      <c r="K918" s="26">
        <f t="shared" si="100"/>
        <v>369</v>
      </c>
      <c r="L918" s="25"/>
      <c r="M918" s="25"/>
      <c r="N918" s="25"/>
      <c r="O918" s="26">
        <f t="shared" si="98"/>
        <v>0</v>
      </c>
      <c r="P918" s="58"/>
      <c r="Q918" s="58"/>
      <c r="R918" s="58"/>
      <c r="S918" s="57">
        <f t="shared" si="99"/>
        <v>0</v>
      </c>
      <c r="T918" s="26">
        <f t="shared" si="101"/>
        <v>627</v>
      </c>
    </row>
    <row r="919" spans="3:20" ht="15.75" x14ac:dyDescent="0.25">
      <c r="C919" s="45" t="s">
        <v>59</v>
      </c>
      <c r="D919" s="26">
        <f t="shared" ref="D919:T919" si="102">SUM(D907:D918)</f>
        <v>1654</v>
      </c>
      <c r="E919" s="26">
        <f t="shared" si="102"/>
        <v>1411</v>
      </c>
      <c r="F919" s="26">
        <f t="shared" si="102"/>
        <v>1357</v>
      </c>
      <c r="G919" s="26">
        <f t="shared" si="102"/>
        <v>4422</v>
      </c>
      <c r="H919" s="26">
        <f t="shared" si="102"/>
        <v>981</v>
      </c>
      <c r="I919" s="26">
        <f t="shared" si="102"/>
        <v>1060</v>
      </c>
      <c r="J919" s="26">
        <f t="shared" si="102"/>
        <v>988</v>
      </c>
      <c r="K919" s="26">
        <f t="shared" si="102"/>
        <v>3029</v>
      </c>
      <c r="L919" s="26">
        <f t="shared" si="102"/>
        <v>0</v>
      </c>
      <c r="M919" s="26">
        <f t="shared" si="102"/>
        <v>0</v>
      </c>
      <c r="N919" s="26">
        <f t="shared" si="102"/>
        <v>0</v>
      </c>
      <c r="O919" s="26">
        <f t="shared" si="102"/>
        <v>0</v>
      </c>
      <c r="P919" s="26">
        <f t="shared" si="102"/>
        <v>0</v>
      </c>
      <c r="Q919" s="26">
        <f t="shared" si="102"/>
        <v>0</v>
      </c>
      <c r="R919" s="26">
        <f t="shared" si="102"/>
        <v>0</v>
      </c>
      <c r="S919" s="26">
        <f t="shared" si="102"/>
        <v>0</v>
      </c>
      <c r="T919" s="26">
        <f t="shared" si="102"/>
        <v>7451</v>
      </c>
    </row>
    <row r="920" spans="3:20" ht="15.75" x14ac:dyDescent="0.25">
      <c r="C920" s="83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</row>
    <row r="921" spans="3:20" ht="15.75" x14ac:dyDescent="0.25">
      <c r="C921" s="83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</row>
    <row r="922" spans="3:20" ht="15.75" x14ac:dyDescent="0.25">
      <c r="C922" s="83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</row>
    <row r="923" spans="3:20" ht="15.75" x14ac:dyDescent="0.25">
      <c r="C923" s="83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</row>
    <row r="924" spans="3:20" ht="15.75" x14ac:dyDescent="0.25">
      <c r="C924" s="83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</row>
    <row r="925" spans="3:20" ht="15.75" x14ac:dyDescent="0.25">
      <c r="C925" s="83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</row>
    <row r="926" spans="3:20" ht="15.75" x14ac:dyDescent="0.25">
      <c r="C926" s="83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</row>
    <row r="927" spans="3:20" ht="15.75" x14ac:dyDescent="0.25">
      <c r="C927" s="83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</row>
    <row r="928" spans="3:20" ht="15.75" x14ac:dyDescent="0.25">
      <c r="C928" s="83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</row>
    <row r="929" spans="3:20" ht="15.75" x14ac:dyDescent="0.25">
      <c r="C929" s="83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</row>
    <row r="930" spans="3:20" ht="15.75" x14ac:dyDescent="0.25">
      <c r="C930" s="83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</row>
    <row r="931" spans="3:20" ht="15.75" x14ac:dyDescent="0.25">
      <c r="C931" s="83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</row>
    <row r="932" spans="3:20" ht="15.75" x14ac:dyDescent="0.25">
      <c r="C932" s="83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</row>
    <row r="933" spans="3:20" ht="15.75" x14ac:dyDescent="0.25">
      <c r="C933" s="83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</row>
    <row r="934" spans="3:20" ht="15.75" x14ac:dyDescent="0.25">
      <c r="C934" s="83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</row>
    <row r="935" spans="3:20" ht="15.75" x14ac:dyDescent="0.25">
      <c r="C935" s="83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</row>
    <row r="936" spans="3:20" ht="15.75" x14ac:dyDescent="0.25">
      <c r="C936" s="83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</row>
    <row r="937" spans="3:20" ht="15.75" x14ac:dyDescent="0.25">
      <c r="C937" s="83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</row>
    <row r="938" spans="3:20" ht="15.75" x14ac:dyDescent="0.25">
      <c r="C938" s="83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</row>
    <row r="939" spans="3:20" ht="15.75" x14ac:dyDescent="0.25">
      <c r="C939" s="83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</row>
    <row r="940" spans="3:20" ht="15.75" x14ac:dyDescent="0.25">
      <c r="C940" s="83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</row>
    <row r="941" spans="3:20" ht="15.75" x14ac:dyDescent="0.25">
      <c r="C941" s="83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</row>
    <row r="942" spans="3:20" ht="15.75" x14ac:dyDescent="0.25">
      <c r="C942" s="83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</row>
    <row r="943" spans="3:20" ht="15.75" x14ac:dyDescent="0.25">
      <c r="C943" s="83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</row>
    <row r="944" spans="3:20" ht="15.75" x14ac:dyDescent="0.25">
      <c r="C944" s="83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</row>
    <row r="945" spans="3:20" ht="15.75" x14ac:dyDescent="0.25">
      <c r="C945" s="83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</row>
    <row r="946" spans="3:20" ht="15.75" x14ac:dyDescent="0.25">
      <c r="C946" s="83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</row>
    <row r="947" spans="3:20" ht="15.75" x14ac:dyDescent="0.25">
      <c r="C947" s="83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</row>
    <row r="948" spans="3:20" ht="15.75" x14ac:dyDescent="0.25">
      <c r="C948" s="83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</row>
    <row r="949" spans="3:20" ht="15.75" x14ac:dyDescent="0.25">
      <c r="C949" s="83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</row>
    <row r="950" spans="3:20" ht="15.75" x14ac:dyDescent="0.25">
      <c r="C950" s="83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</row>
    <row r="951" spans="3:20" ht="15.75" x14ac:dyDescent="0.25">
      <c r="C951" s="83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</row>
    <row r="952" spans="3:20" ht="15.75" x14ac:dyDescent="0.25">
      <c r="C952" s="83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</row>
    <row r="953" spans="3:20" ht="15.75" x14ac:dyDescent="0.25">
      <c r="C953" s="83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</row>
    <row r="954" spans="3:20" ht="15.75" x14ac:dyDescent="0.25">
      <c r="C954" s="83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</row>
    <row r="955" spans="3:20" ht="15.75" x14ac:dyDescent="0.25">
      <c r="C955" s="83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</row>
    <row r="956" spans="3:20" ht="15.75" x14ac:dyDescent="0.25">
      <c r="C956" s="83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</row>
    <row r="957" spans="3:20" ht="15.75" x14ac:dyDescent="0.25">
      <c r="C957" s="83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</row>
    <row r="958" spans="3:20" ht="15.75" x14ac:dyDescent="0.25">
      <c r="C958" s="83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</row>
    <row r="959" spans="3:20" ht="15.75" x14ac:dyDescent="0.25">
      <c r="C959" s="83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</row>
    <row r="961" spans="3:20" ht="15.75" thickBot="1" x14ac:dyDescent="0.3"/>
    <row r="962" spans="3:20" ht="15.75" x14ac:dyDescent="0.25">
      <c r="C962" s="111" t="s">
        <v>81</v>
      </c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3"/>
    </row>
    <row r="963" spans="3:20" ht="15.75" x14ac:dyDescent="0.25">
      <c r="C963" s="109" t="s">
        <v>61</v>
      </c>
      <c r="D963" s="105" t="s">
        <v>2</v>
      </c>
      <c r="E963" s="105"/>
      <c r="F963" s="105"/>
      <c r="G963" s="105"/>
      <c r="H963" s="105" t="s">
        <v>3</v>
      </c>
      <c r="I963" s="105"/>
      <c r="J963" s="105"/>
      <c r="K963" s="105"/>
      <c r="L963" s="105" t="s">
        <v>4</v>
      </c>
      <c r="M963" s="105"/>
      <c r="N963" s="105"/>
      <c r="O963" s="105"/>
      <c r="P963" s="105" t="s">
        <v>5</v>
      </c>
      <c r="Q963" s="105"/>
      <c r="R963" s="105"/>
      <c r="S963" s="105"/>
      <c r="T963" s="107" t="s">
        <v>6</v>
      </c>
    </row>
    <row r="964" spans="3:20" ht="16.5" thickBot="1" x14ac:dyDescent="0.3">
      <c r="C964" s="110"/>
      <c r="D964" s="40" t="s">
        <v>7</v>
      </c>
      <c r="E964" s="40" t="s">
        <v>8</v>
      </c>
      <c r="F964" s="40" t="s">
        <v>9</v>
      </c>
      <c r="G964" s="40" t="s">
        <v>10</v>
      </c>
      <c r="H964" s="40" t="s">
        <v>11</v>
      </c>
      <c r="I964" s="40" t="s">
        <v>12</v>
      </c>
      <c r="J964" s="40" t="s">
        <v>13</v>
      </c>
      <c r="K964" s="40" t="s">
        <v>14</v>
      </c>
      <c r="L964" s="40" t="s">
        <v>15</v>
      </c>
      <c r="M964" s="40" t="s">
        <v>16</v>
      </c>
      <c r="N964" s="40" t="s">
        <v>17</v>
      </c>
      <c r="O964" s="40" t="s">
        <v>18</v>
      </c>
      <c r="P964" s="40" t="s">
        <v>19</v>
      </c>
      <c r="Q964" s="40" t="s">
        <v>20</v>
      </c>
      <c r="R964" s="40" t="s">
        <v>21</v>
      </c>
      <c r="S964" s="40" t="s">
        <v>22</v>
      </c>
      <c r="T964" s="108"/>
    </row>
    <row r="965" spans="3:20" ht="15.75" x14ac:dyDescent="0.25">
      <c r="C965" s="5" t="s">
        <v>82</v>
      </c>
      <c r="D965" s="25">
        <v>514</v>
      </c>
      <c r="E965" s="25">
        <v>434</v>
      </c>
      <c r="F965" s="25">
        <v>461</v>
      </c>
      <c r="G965" s="26">
        <f>+SUM(D965:F965)</f>
        <v>1409</v>
      </c>
      <c r="H965" s="20">
        <v>489</v>
      </c>
      <c r="I965" s="20">
        <v>474</v>
      </c>
      <c r="J965" s="20">
        <v>480</v>
      </c>
      <c r="K965" s="26">
        <f>SUM(H965:J965)</f>
        <v>1443</v>
      </c>
      <c r="L965" s="25"/>
      <c r="M965" s="25"/>
      <c r="N965" s="25"/>
      <c r="O965" s="26">
        <f>SUM(L965:N965)</f>
        <v>0</v>
      </c>
      <c r="P965" s="57"/>
      <c r="Q965" s="57"/>
      <c r="R965" s="57"/>
      <c r="S965" s="57">
        <f>SUM(P965:R965)</f>
        <v>0</v>
      </c>
      <c r="T965" s="26">
        <f>SUM(G965,O965,K965, S965)</f>
        <v>2852</v>
      </c>
    </row>
    <row r="966" spans="3:20" ht="15.75" x14ac:dyDescent="0.25">
      <c r="C966" s="4" t="s">
        <v>24</v>
      </c>
      <c r="D966" s="25">
        <v>434</v>
      </c>
      <c r="E966" s="25">
        <v>400</v>
      </c>
      <c r="F966" s="25">
        <v>406</v>
      </c>
      <c r="G966" s="26">
        <f t="shared" ref="G966:G976" si="103">+SUM(D966:F966)</f>
        <v>1240</v>
      </c>
      <c r="H966" s="20">
        <v>409</v>
      </c>
      <c r="I966" s="20">
        <v>401</v>
      </c>
      <c r="J966" s="20">
        <v>363</v>
      </c>
      <c r="K966" s="26">
        <f t="shared" ref="K966:K976" si="104">SUM(H966:J966)</f>
        <v>1173</v>
      </c>
      <c r="L966" s="25"/>
      <c r="M966" s="25"/>
      <c r="N966" s="25"/>
      <c r="O966" s="26">
        <f t="shared" ref="O966:O976" si="105">SUM(L966:N966)</f>
        <v>0</v>
      </c>
      <c r="P966" s="57"/>
      <c r="Q966" s="57"/>
      <c r="R966" s="57"/>
      <c r="S966" s="57">
        <f t="shared" ref="S966:S976" si="106">SUM(P966:R966)</f>
        <v>0</v>
      </c>
      <c r="T966" s="26">
        <f t="shared" ref="T966:T976" si="107">SUM(G966,O966,K966, S966)</f>
        <v>2413</v>
      </c>
    </row>
    <row r="967" spans="3:20" ht="15.75" x14ac:dyDescent="0.25">
      <c r="C967" s="4" t="s">
        <v>25</v>
      </c>
      <c r="D967" s="25">
        <v>0</v>
      </c>
      <c r="E967" s="25">
        <v>0</v>
      </c>
      <c r="F967" s="25">
        <v>0</v>
      </c>
      <c r="G967" s="26">
        <f t="shared" si="103"/>
        <v>0</v>
      </c>
      <c r="H967" s="25">
        <v>0</v>
      </c>
      <c r="I967" s="25">
        <v>0</v>
      </c>
      <c r="J967" s="25">
        <v>0</v>
      </c>
      <c r="K967" s="26">
        <f t="shared" si="104"/>
        <v>0</v>
      </c>
      <c r="L967" s="25"/>
      <c r="M967" s="25"/>
      <c r="N967" s="25"/>
      <c r="O967" s="26">
        <f t="shared" si="105"/>
        <v>0</v>
      </c>
      <c r="P967" s="57"/>
      <c r="Q967" s="57"/>
      <c r="R967" s="57"/>
      <c r="S967" s="57">
        <f t="shared" si="106"/>
        <v>0</v>
      </c>
      <c r="T967" s="26">
        <f t="shared" si="107"/>
        <v>0</v>
      </c>
    </row>
    <row r="968" spans="3:20" ht="15.75" x14ac:dyDescent="0.25">
      <c r="C968" s="4" t="s">
        <v>49</v>
      </c>
      <c r="D968" s="25">
        <v>1119</v>
      </c>
      <c r="E968" s="25">
        <v>840</v>
      </c>
      <c r="F968" s="25">
        <v>829</v>
      </c>
      <c r="G968" s="26">
        <f>+SUM(D968:F968)</f>
        <v>2788</v>
      </c>
      <c r="H968" s="100">
        <v>14</v>
      </c>
      <c r="I968" s="100">
        <v>11</v>
      </c>
      <c r="J968" s="100">
        <v>15</v>
      </c>
      <c r="K968" s="26">
        <f>SUM(H968:J968)</f>
        <v>40</v>
      </c>
      <c r="L968" s="25"/>
      <c r="M968" s="25"/>
      <c r="N968" s="25"/>
      <c r="O968" s="26">
        <f t="shared" si="105"/>
        <v>0</v>
      </c>
      <c r="P968" s="57"/>
      <c r="Q968" s="57"/>
      <c r="R968" s="57"/>
      <c r="S968" s="57">
        <f t="shared" si="106"/>
        <v>0</v>
      </c>
      <c r="T968" s="26">
        <f>SUM(G968,O968,K968, S968)</f>
        <v>2828</v>
      </c>
    </row>
    <row r="969" spans="3:20" ht="15.75" x14ac:dyDescent="0.25">
      <c r="C969" s="4" t="s">
        <v>26</v>
      </c>
      <c r="D969" s="25">
        <v>59</v>
      </c>
      <c r="E969" s="25">
        <v>51</v>
      </c>
      <c r="F969" s="25">
        <v>29</v>
      </c>
      <c r="G969" s="26">
        <f t="shared" si="103"/>
        <v>139</v>
      </c>
      <c r="H969" s="20">
        <v>37</v>
      </c>
      <c r="I969" s="20">
        <v>45</v>
      </c>
      <c r="J969" s="20">
        <v>43</v>
      </c>
      <c r="K969" s="26">
        <f t="shared" si="104"/>
        <v>125</v>
      </c>
      <c r="L969" s="25"/>
      <c r="M969" s="25"/>
      <c r="N969" s="25"/>
      <c r="O969" s="26">
        <f t="shared" si="105"/>
        <v>0</v>
      </c>
      <c r="P969" s="57"/>
      <c r="Q969" s="57"/>
      <c r="R969" s="57"/>
      <c r="S969" s="57">
        <f t="shared" si="106"/>
        <v>0</v>
      </c>
      <c r="T969" s="26">
        <f t="shared" si="107"/>
        <v>264</v>
      </c>
    </row>
    <row r="970" spans="3:20" ht="15.75" x14ac:dyDescent="0.25">
      <c r="C970" s="4" t="s">
        <v>50</v>
      </c>
      <c r="D970" s="25">
        <v>1</v>
      </c>
      <c r="E970" s="25">
        <v>0</v>
      </c>
      <c r="F970" s="25">
        <v>0</v>
      </c>
      <c r="G970" s="26">
        <f t="shared" si="103"/>
        <v>1</v>
      </c>
      <c r="H970" s="20">
        <v>0</v>
      </c>
      <c r="I970" s="20">
        <v>0</v>
      </c>
      <c r="J970" s="20">
        <v>0</v>
      </c>
      <c r="K970" s="26">
        <f t="shared" si="104"/>
        <v>0</v>
      </c>
      <c r="L970" s="25"/>
      <c r="M970" s="25"/>
      <c r="N970" s="25"/>
      <c r="O970" s="26">
        <f t="shared" si="105"/>
        <v>0</v>
      </c>
      <c r="P970" s="57"/>
      <c r="Q970" s="57"/>
      <c r="R970" s="57"/>
      <c r="S970" s="57">
        <f t="shared" si="106"/>
        <v>0</v>
      </c>
      <c r="T970" s="26">
        <f t="shared" si="107"/>
        <v>1</v>
      </c>
    </row>
    <row r="971" spans="3:20" ht="15.75" x14ac:dyDescent="0.25">
      <c r="C971" s="4" t="s">
        <v>51</v>
      </c>
      <c r="D971" s="25">
        <v>930</v>
      </c>
      <c r="E971" s="25">
        <v>707</v>
      </c>
      <c r="F971" s="25">
        <v>689</v>
      </c>
      <c r="G971" s="26">
        <f t="shared" si="103"/>
        <v>2326</v>
      </c>
      <c r="H971" s="25">
        <v>773</v>
      </c>
      <c r="I971" s="25">
        <v>675</v>
      </c>
      <c r="J971" s="25">
        <v>678</v>
      </c>
      <c r="K971" s="26">
        <f t="shared" si="104"/>
        <v>2126</v>
      </c>
      <c r="L971" s="25"/>
      <c r="M971" s="25"/>
      <c r="N971" s="25"/>
      <c r="O971" s="26">
        <f t="shared" si="105"/>
        <v>0</v>
      </c>
      <c r="P971" s="57"/>
      <c r="Q971" s="57"/>
      <c r="R971" s="57"/>
      <c r="S971" s="57">
        <f t="shared" si="106"/>
        <v>0</v>
      </c>
      <c r="T971" s="26">
        <f t="shared" si="107"/>
        <v>4452</v>
      </c>
    </row>
    <row r="972" spans="3:20" ht="15.75" x14ac:dyDescent="0.25">
      <c r="C972" s="4" t="s">
        <v>52</v>
      </c>
      <c r="D972" s="25">
        <v>149</v>
      </c>
      <c r="E972" s="25">
        <v>108</v>
      </c>
      <c r="F972" s="25">
        <v>109</v>
      </c>
      <c r="G972" s="26">
        <f t="shared" si="103"/>
        <v>366</v>
      </c>
      <c r="H972" s="27">
        <v>127</v>
      </c>
      <c r="I972" s="27">
        <v>121</v>
      </c>
      <c r="J972" s="27">
        <v>99</v>
      </c>
      <c r="K972" s="26">
        <f t="shared" si="104"/>
        <v>347</v>
      </c>
      <c r="L972" s="25"/>
      <c r="M972" s="25"/>
      <c r="N972" s="25"/>
      <c r="O972" s="26">
        <f t="shared" si="105"/>
        <v>0</v>
      </c>
      <c r="P972" s="58"/>
      <c r="Q972" s="58"/>
      <c r="R972" s="58"/>
      <c r="S972" s="57">
        <f t="shared" si="106"/>
        <v>0</v>
      </c>
      <c r="T972" s="26">
        <f t="shared" si="107"/>
        <v>713</v>
      </c>
    </row>
    <row r="973" spans="3:20" ht="15.75" x14ac:dyDescent="0.25">
      <c r="C973" s="4" t="s">
        <v>53</v>
      </c>
      <c r="D973" s="25">
        <v>18</v>
      </c>
      <c r="E973" s="25">
        <v>12</v>
      </c>
      <c r="F973" s="25">
        <v>18</v>
      </c>
      <c r="G973" s="26">
        <f t="shared" si="103"/>
        <v>48</v>
      </c>
      <c r="H973" s="20">
        <v>14</v>
      </c>
      <c r="I973" s="20">
        <v>11</v>
      </c>
      <c r="J973" s="20">
        <v>16</v>
      </c>
      <c r="K973" s="26">
        <f t="shared" si="104"/>
        <v>41</v>
      </c>
      <c r="L973" s="25"/>
      <c r="M973" s="25"/>
      <c r="N973" s="25"/>
      <c r="O973" s="26">
        <f t="shared" si="105"/>
        <v>0</v>
      </c>
      <c r="P973" s="57"/>
      <c r="Q973" s="57"/>
      <c r="R973" s="57"/>
      <c r="S973" s="57">
        <f t="shared" si="106"/>
        <v>0</v>
      </c>
      <c r="T973" s="26">
        <f t="shared" si="107"/>
        <v>89</v>
      </c>
    </row>
    <row r="974" spans="3:20" ht="15.75" x14ac:dyDescent="0.25">
      <c r="C974" s="4" t="s">
        <v>54</v>
      </c>
      <c r="D974" s="25">
        <v>7</v>
      </c>
      <c r="E974" s="25">
        <v>5</v>
      </c>
      <c r="F974" s="25">
        <v>3</v>
      </c>
      <c r="G974" s="26">
        <f>+SUM(D974:F974)</f>
        <v>15</v>
      </c>
      <c r="H974" s="27">
        <v>2</v>
      </c>
      <c r="I974" s="27">
        <v>6</v>
      </c>
      <c r="J974" s="27">
        <v>4</v>
      </c>
      <c r="K974" s="26">
        <f t="shared" si="104"/>
        <v>12</v>
      </c>
      <c r="L974" s="25"/>
      <c r="M974" s="25"/>
      <c r="N974" s="25"/>
      <c r="O974" s="26">
        <f t="shared" si="105"/>
        <v>0</v>
      </c>
      <c r="P974" s="58"/>
      <c r="Q974" s="58"/>
      <c r="R974" s="58"/>
      <c r="S974" s="57">
        <f t="shared" si="106"/>
        <v>0</v>
      </c>
      <c r="T974" s="26">
        <f t="shared" si="107"/>
        <v>27</v>
      </c>
    </row>
    <row r="975" spans="3:20" ht="15.75" x14ac:dyDescent="0.25">
      <c r="C975" s="4" t="s">
        <v>57</v>
      </c>
      <c r="D975" s="25">
        <v>8</v>
      </c>
      <c r="E975" s="25">
        <v>19</v>
      </c>
      <c r="F975" s="25">
        <v>13</v>
      </c>
      <c r="G975" s="26">
        <f t="shared" si="103"/>
        <v>40</v>
      </c>
      <c r="H975" s="20">
        <v>87</v>
      </c>
      <c r="I975" s="20">
        <v>79</v>
      </c>
      <c r="J975" s="20">
        <v>93</v>
      </c>
      <c r="K975" s="26">
        <f t="shared" si="104"/>
        <v>259</v>
      </c>
      <c r="L975" s="25"/>
      <c r="M975" s="25"/>
      <c r="N975" s="25"/>
      <c r="O975" s="26">
        <f t="shared" si="105"/>
        <v>0</v>
      </c>
      <c r="P975" s="57"/>
      <c r="Q975" s="57"/>
      <c r="R975" s="57"/>
      <c r="S975" s="57">
        <f t="shared" si="106"/>
        <v>0</v>
      </c>
      <c r="T975" s="26">
        <f t="shared" si="107"/>
        <v>299</v>
      </c>
    </row>
    <row r="976" spans="3:20" ht="15.75" x14ac:dyDescent="0.25">
      <c r="C976" s="4" t="s">
        <v>58</v>
      </c>
      <c r="D976" s="25">
        <v>59</v>
      </c>
      <c r="E976" s="25">
        <v>80</v>
      </c>
      <c r="F976" s="25">
        <v>96</v>
      </c>
      <c r="G976" s="26">
        <f t="shared" si="103"/>
        <v>235</v>
      </c>
      <c r="H976" s="27">
        <v>296</v>
      </c>
      <c r="I976" s="27">
        <v>312</v>
      </c>
      <c r="J976" s="27">
        <v>255</v>
      </c>
      <c r="K976" s="26">
        <f t="shared" si="104"/>
        <v>863</v>
      </c>
      <c r="L976" s="25"/>
      <c r="M976" s="25"/>
      <c r="N976" s="25"/>
      <c r="O976" s="26">
        <f t="shared" si="105"/>
        <v>0</v>
      </c>
      <c r="P976" s="58"/>
      <c r="Q976" s="58"/>
      <c r="R976" s="58"/>
      <c r="S976" s="57">
        <f t="shared" si="106"/>
        <v>0</v>
      </c>
      <c r="T976" s="26">
        <f t="shared" si="107"/>
        <v>1098</v>
      </c>
    </row>
    <row r="977" spans="3:20" ht="15.75" x14ac:dyDescent="0.25">
      <c r="C977" s="45" t="s">
        <v>59</v>
      </c>
      <c r="D977" s="26">
        <f t="shared" ref="D977:T977" si="108">SUM(D965:D976)</f>
        <v>3298</v>
      </c>
      <c r="E977" s="26">
        <f t="shared" si="108"/>
        <v>2656</v>
      </c>
      <c r="F977" s="26">
        <f t="shared" si="108"/>
        <v>2653</v>
      </c>
      <c r="G977" s="26">
        <f t="shared" si="108"/>
        <v>8607</v>
      </c>
      <c r="H977" s="26">
        <f t="shared" si="108"/>
        <v>2248</v>
      </c>
      <c r="I977" s="26">
        <f t="shared" si="108"/>
        <v>2135</v>
      </c>
      <c r="J977" s="26">
        <f t="shared" si="108"/>
        <v>2046</v>
      </c>
      <c r="K977" s="26">
        <f t="shared" si="108"/>
        <v>6429</v>
      </c>
      <c r="L977" s="26">
        <f t="shared" si="108"/>
        <v>0</v>
      </c>
      <c r="M977" s="26">
        <f t="shared" si="108"/>
        <v>0</v>
      </c>
      <c r="N977" s="26">
        <f t="shared" si="108"/>
        <v>0</v>
      </c>
      <c r="O977" s="26">
        <f t="shared" si="108"/>
        <v>0</v>
      </c>
      <c r="P977" s="26">
        <f t="shared" si="108"/>
        <v>0</v>
      </c>
      <c r="Q977" s="26">
        <f t="shared" si="108"/>
        <v>0</v>
      </c>
      <c r="R977" s="26">
        <f t="shared" si="108"/>
        <v>0</v>
      </c>
      <c r="S977" s="26">
        <f t="shared" si="108"/>
        <v>0</v>
      </c>
      <c r="T977" s="26">
        <f t="shared" si="108"/>
        <v>15036</v>
      </c>
    </row>
    <row r="978" spans="3:20" ht="15.75" x14ac:dyDescent="0.25">
      <c r="C978" s="83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</row>
    <row r="979" spans="3:20" ht="15.75" x14ac:dyDescent="0.25">
      <c r="C979" s="83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</row>
    <row r="980" spans="3:20" ht="15.75" x14ac:dyDescent="0.25">
      <c r="C980" s="83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</row>
    <row r="981" spans="3:20" ht="15.75" x14ac:dyDescent="0.25">
      <c r="C981" s="83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</row>
    <row r="982" spans="3:20" ht="15.75" x14ac:dyDescent="0.25">
      <c r="C982" s="83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</row>
    <row r="983" spans="3:20" ht="15.75" x14ac:dyDescent="0.25">
      <c r="C983" s="83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</row>
    <row r="984" spans="3:20" ht="15.75" x14ac:dyDescent="0.25">
      <c r="C984" s="83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</row>
    <row r="985" spans="3:20" ht="15.75" x14ac:dyDescent="0.25">
      <c r="C985" s="83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</row>
    <row r="986" spans="3:20" ht="15.75" x14ac:dyDescent="0.25">
      <c r="C986" s="83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</row>
    <row r="987" spans="3:20" ht="15.75" x14ac:dyDescent="0.25">
      <c r="C987" s="83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</row>
    <row r="988" spans="3:20" ht="15.75" x14ac:dyDescent="0.25">
      <c r="C988" s="83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</row>
    <row r="989" spans="3:20" ht="15.75" x14ac:dyDescent="0.25">
      <c r="C989" s="83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</row>
    <row r="990" spans="3:20" ht="15.75" x14ac:dyDescent="0.25">
      <c r="C990" s="83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</row>
    <row r="991" spans="3:20" ht="15.75" x14ac:dyDescent="0.25">
      <c r="C991" s="83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</row>
    <row r="992" spans="3:20" ht="15.75" x14ac:dyDescent="0.25">
      <c r="C992" s="83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</row>
    <row r="993" spans="3:20" ht="15.75" x14ac:dyDescent="0.25">
      <c r="C993" s="83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</row>
    <row r="994" spans="3:20" ht="15.75" x14ac:dyDescent="0.25">
      <c r="C994" s="83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</row>
    <row r="995" spans="3:20" ht="15.75" x14ac:dyDescent="0.25">
      <c r="C995" s="83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</row>
    <row r="996" spans="3:20" ht="15.75" x14ac:dyDescent="0.25">
      <c r="C996" s="83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</row>
    <row r="997" spans="3:20" ht="15.75" x14ac:dyDescent="0.25">
      <c r="C997" s="83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</row>
    <row r="998" spans="3:20" ht="15.75" x14ac:dyDescent="0.25">
      <c r="C998" s="83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</row>
    <row r="999" spans="3:20" ht="15.75" x14ac:dyDescent="0.25">
      <c r="C999" s="83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</row>
    <row r="1000" spans="3:20" ht="15.75" x14ac:dyDescent="0.25">
      <c r="C1000" s="83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</row>
    <row r="1001" spans="3:20" ht="15.75" x14ac:dyDescent="0.25">
      <c r="C1001" s="83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</row>
    <row r="1002" spans="3:20" ht="15.75" x14ac:dyDescent="0.25">
      <c r="C1002" s="83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</row>
    <row r="1003" spans="3:20" ht="15.75" x14ac:dyDescent="0.25">
      <c r="C1003" s="83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</row>
    <row r="1004" spans="3:20" ht="15.75" x14ac:dyDescent="0.25">
      <c r="C1004" s="83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</row>
    <row r="1005" spans="3:20" ht="15.75" x14ac:dyDescent="0.25">
      <c r="C1005" s="83"/>
      <c r="D1005" s="80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  <c r="P1005" s="80"/>
      <c r="Q1005" s="80"/>
      <c r="R1005" s="80"/>
      <c r="S1005" s="80"/>
      <c r="T1005" s="80"/>
    </row>
    <row r="1006" spans="3:20" ht="15.75" x14ac:dyDescent="0.25">
      <c r="C1006" s="83"/>
      <c r="D1006" s="80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  <c r="P1006" s="80"/>
      <c r="Q1006" s="80"/>
      <c r="R1006" s="80"/>
      <c r="S1006" s="80"/>
      <c r="T1006" s="80"/>
    </row>
    <row r="1007" spans="3:20" ht="15.75" x14ac:dyDescent="0.25">
      <c r="C1007" s="83"/>
      <c r="D1007" s="80"/>
      <c r="E1007" s="80"/>
      <c r="F1007" s="80"/>
      <c r="G1007" s="80"/>
      <c r="H1007" s="80"/>
      <c r="I1007" s="80"/>
      <c r="J1007" s="80"/>
      <c r="K1007" s="80"/>
      <c r="L1007" s="80"/>
      <c r="M1007" s="80"/>
      <c r="N1007" s="80"/>
      <c r="O1007" s="80"/>
      <c r="P1007" s="80"/>
      <c r="Q1007" s="80"/>
      <c r="R1007" s="80"/>
      <c r="S1007" s="80"/>
      <c r="T1007" s="80"/>
    </row>
    <row r="1008" spans="3:20" ht="15.75" x14ac:dyDescent="0.25">
      <c r="C1008" s="83"/>
      <c r="D1008" s="80"/>
      <c r="E1008" s="80"/>
      <c r="F1008" s="80"/>
      <c r="G1008" s="80"/>
      <c r="H1008" s="80"/>
      <c r="I1008" s="80"/>
      <c r="J1008" s="80"/>
      <c r="K1008" s="80"/>
      <c r="L1008" s="80"/>
      <c r="M1008" s="80"/>
      <c r="N1008" s="80"/>
      <c r="O1008" s="80"/>
      <c r="P1008" s="80"/>
      <c r="Q1008" s="80"/>
      <c r="R1008" s="80"/>
      <c r="S1008" s="80"/>
      <c r="T1008" s="80"/>
    </row>
    <row r="1009" spans="3:20" ht="15.75" x14ac:dyDescent="0.25">
      <c r="C1009" s="83"/>
      <c r="D1009" s="80"/>
      <c r="E1009" s="80"/>
      <c r="F1009" s="80"/>
      <c r="G1009" s="80"/>
      <c r="H1009" s="80"/>
      <c r="I1009" s="80"/>
      <c r="J1009" s="80"/>
      <c r="K1009" s="80"/>
      <c r="L1009" s="80"/>
      <c r="M1009" s="80"/>
      <c r="N1009" s="80"/>
      <c r="O1009" s="80"/>
      <c r="P1009" s="80"/>
      <c r="Q1009" s="80"/>
      <c r="R1009" s="80"/>
      <c r="S1009" s="80"/>
      <c r="T1009" s="80"/>
    </row>
    <row r="1010" spans="3:20" ht="15.75" x14ac:dyDescent="0.25">
      <c r="C1010" s="83"/>
      <c r="D1010" s="80"/>
      <c r="E1010" s="80"/>
      <c r="F1010" s="80"/>
      <c r="G1010" s="80"/>
      <c r="H1010" s="80"/>
      <c r="I1010" s="80"/>
      <c r="J1010" s="80"/>
      <c r="K1010" s="80"/>
      <c r="L1010" s="80"/>
      <c r="M1010" s="80"/>
      <c r="N1010" s="80"/>
      <c r="O1010" s="80"/>
      <c r="P1010" s="80"/>
      <c r="Q1010" s="80"/>
      <c r="R1010" s="80"/>
      <c r="S1010" s="80"/>
      <c r="T1010" s="80"/>
    </row>
    <row r="1011" spans="3:20" ht="15.75" x14ac:dyDescent="0.25">
      <c r="C1011" s="83"/>
      <c r="D1011" s="80"/>
      <c r="E1011" s="80"/>
      <c r="F1011" s="80"/>
      <c r="G1011" s="80"/>
      <c r="H1011" s="80"/>
      <c r="I1011" s="80"/>
      <c r="J1011" s="80"/>
      <c r="K1011" s="80"/>
      <c r="L1011" s="80"/>
      <c r="M1011" s="80"/>
      <c r="N1011" s="80"/>
      <c r="O1011" s="80"/>
      <c r="P1011" s="80"/>
      <c r="Q1011" s="80"/>
      <c r="R1011" s="80"/>
      <c r="S1011" s="80"/>
      <c r="T1011" s="80"/>
    </row>
    <row r="1012" spans="3:20" ht="15.75" x14ac:dyDescent="0.25">
      <c r="C1012" s="83"/>
      <c r="D1012" s="80"/>
      <c r="E1012" s="80"/>
      <c r="F1012" s="80"/>
      <c r="G1012" s="80"/>
      <c r="H1012" s="80"/>
      <c r="I1012" s="80"/>
      <c r="J1012" s="80"/>
      <c r="K1012" s="80"/>
      <c r="L1012" s="80"/>
      <c r="M1012" s="80"/>
      <c r="N1012" s="80"/>
      <c r="O1012" s="80"/>
      <c r="P1012" s="80"/>
      <c r="Q1012" s="80"/>
      <c r="R1012" s="80"/>
      <c r="S1012" s="80"/>
      <c r="T1012" s="80"/>
    </row>
    <row r="1013" spans="3:20" ht="15.75" x14ac:dyDescent="0.25">
      <c r="C1013" s="83"/>
      <c r="D1013" s="80"/>
      <c r="E1013" s="80"/>
      <c r="F1013" s="80"/>
      <c r="G1013" s="80"/>
      <c r="H1013" s="80"/>
      <c r="I1013" s="80"/>
      <c r="J1013" s="80"/>
      <c r="K1013" s="80"/>
      <c r="L1013" s="80"/>
      <c r="M1013" s="80"/>
      <c r="N1013" s="80"/>
      <c r="O1013" s="80"/>
      <c r="P1013" s="80"/>
      <c r="Q1013" s="80"/>
      <c r="R1013" s="80"/>
      <c r="S1013" s="80"/>
      <c r="T1013" s="80"/>
    </row>
    <row r="1014" spans="3:20" ht="15.75" x14ac:dyDescent="0.25">
      <c r="C1014" s="83"/>
      <c r="D1014" s="80"/>
      <c r="E1014" s="80"/>
      <c r="F1014" s="80"/>
      <c r="G1014" s="80"/>
      <c r="H1014" s="80"/>
      <c r="I1014" s="80"/>
      <c r="J1014" s="80"/>
      <c r="K1014" s="80"/>
      <c r="L1014" s="80"/>
      <c r="M1014" s="80"/>
      <c r="N1014" s="80"/>
      <c r="O1014" s="80"/>
      <c r="P1014" s="80"/>
      <c r="Q1014" s="80"/>
      <c r="R1014" s="80"/>
      <c r="S1014" s="80"/>
      <c r="T1014" s="80"/>
    </row>
    <row r="1015" spans="3:20" ht="16.5" thickBot="1" x14ac:dyDescent="0.3">
      <c r="C1015" s="83"/>
      <c r="D1015" s="80"/>
      <c r="E1015" s="80"/>
      <c r="F1015" s="80"/>
      <c r="G1015" s="80"/>
      <c r="H1015" s="80"/>
      <c r="I1015" s="80"/>
      <c r="J1015" s="80"/>
      <c r="K1015" s="80"/>
      <c r="L1015" s="80"/>
      <c r="M1015" s="80"/>
      <c r="N1015" s="80"/>
      <c r="O1015" s="80"/>
      <c r="P1015" s="80"/>
      <c r="Q1015" s="80"/>
      <c r="R1015" s="80"/>
      <c r="S1015" s="80"/>
      <c r="T1015" s="80"/>
    </row>
    <row r="1016" spans="3:20" ht="15.75" x14ac:dyDescent="0.25">
      <c r="C1016" s="111" t="s">
        <v>130</v>
      </c>
      <c r="D1016" s="112"/>
      <c r="E1016" s="112"/>
      <c r="F1016" s="112"/>
      <c r="G1016" s="112"/>
      <c r="H1016" s="112"/>
      <c r="I1016" s="112"/>
      <c r="J1016" s="112"/>
      <c r="K1016" s="112"/>
      <c r="L1016" s="112"/>
      <c r="M1016" s="112"/>
      <c r="N1016" s="112"/>
      <c r="O1016" s="112"/>
      <c r="P1016" s="112"/>
      <c r="Q1016" s="112"/>
      <c r="R1016" s="112"/>
      <c r="S1016" s="112"/>
      <c r="T1016" s="113"/>
    </row>
    <row r="1017" spans="3:20" ht="15.75" x14ac:dyDescent="0.25">
      <c r="C1017" s="109" t="s">
        <v>61</v>
      </c>
      <c r="D1017" s="105" t="s">
        <v>2</v>
      </c>
      <c r="E1017" s="105"/>
      <c r="F1017" s="105"/>
      <c r="G1017" s="105"/>
      <c r="H1017" s="105" t="s">
        <v>3</v>
      </c>
      <c r="I1017" s="105"/>
      <c r="J1017" s="105"/>
      <c r="K1017" s="105"/>
      <c r="L1017" s="105" t="s">
        <v>4</v>
      </c>
      <c r="M1017" s="105"/>
      <c r="N1017" s="105"/>
      <c r="O1017" s="105"/>
      <c r="P1017" s="105" t="s">
        <v>5</v>
      </c>
      <c r="Q1017" s="105"/>
      <c r="R1017" s="105"/>
      <c r="S1017" s="105"/>
      <c r="T1017" s="107" t="s">
        <v>6</v>
      </c>
    </row>
    <row r="1018" spans="3:20" ht="16.5" thickBot="1" x14ac:dyDescent="0.3">
      <c r="C1018" s="110"/>
      <c r="D1018" s="40" t="s">
        <v>7</v>
      </c>
      <c r="E1018" s="40" t="s">
        <v>8</v>
      </c>
      <c r="F1018" s="40" t="s">
        <v>9</v>
      </c>
      <c r="G1018" s="40" t="s">
        <v>10</v>
      </c>
      <c r="H1018" s="40" t="s">
        <v>11</v>
      </c>
      <c r="I1018" s="40" t="s">
        <v>12</v>
      </c>
      <c r="J1018" s="40" t="s">
        <v>13</v>
      </c>
      <c r="K1018" s="40" t="s">
        <v>14</v>
      </c>
      <c r="L1018" s="40" t="s">
        <v>15</v>
      </c>
      <c r="M1018" s="40" t="s">
        <v>16</v>
      </c>
      <c r="N1018" s="40" t="s">
        <v>17</v>
      </c>
      <c r="O1018" s="40" t="s">
        <v>18</v>
      </c>
      <c r="P1018" s="40" t="s">
        <v>19</v>
      </c>
      <c r="Q1018" s="40" t="s">
        <v>20</v>
      </c>
      <c r="R1018" s="40" t="s">
        <v>21</v>
      </c>
      <c r="S1018" s="40" t="s">
        <v>22</v>
      </c>
      <c r="T1018" s="108"/>
    </row>
    <row r="1019" spans="3:20" ht="15.75" x14ac:dyDescent="0.25">
      <c r="C1019" s="4" t="s">
        <v>26</v>
      </c>
      <c r="D1019" s="25">
        <v>42</v>
      </c>
      <c r="E1019" s="25">
        <v>50</v>
      </c>
      <c r="F1019" s="25">
        <v>60</v>
      </c>
      <c r="G1019" s="26">
        <f>+SUM(D1019:F1019)</f>
        <v>152</v>
      </c>
      <c r="H1019" s="25">
        <v>47</v>
      </c>
      <c r="I1019" s="20">
        <v>37</v>
      </c>
      <c r="J1019" s="20">
        <v>38</v>
      </c>
      <c r="K1019" s="26">
        <f>SUM(H1019:J1019)</f>
        <v>122</v>
      </c>
      <c r="L1019" s="25"/>
      <c r="M1019" s="25"/>
      <c r="N1019" s="25"/>
      <c r="O1019" s="26">
        <f>SUM(L1019:N1019)</f>
        <v>0</v>
      </c>
      <c r="P1019" s="57"/>
      <c r="Q1019" s="57"/>
      <c r="R1019" s="57"/>
      <c r="S1019" s="57">
        <f>SUM(P1019:R1019)</f>
        <v>0</v>
      </c>
      <c r="T1019" s="26">
        <f>SUM(G1019,O1019,K1019, S1019)</f>
        <v>274</v>
      </c>
    </row>
    <row r="1020" spans="3:20" ht="15.75" x14ac:dyDescent="0.25">
      <c r="C1020" s="4" t="s">
        <v>51</v>
      </c>
      <c r="D1020" s="25">
        <v>250</v>
      </c>
      <c r="E1020" s="25">
        <v>217</v>
      </c>
      <c r="F1020" s="25">
        <v>260</v>
      </c>
      <c r="G1020" s="26">
        <f>+SUM(D1020:F1020)</f>
        <v>727</v>
      </c>
      <c r="H1020" s="46">
        <v>292</v>
      </c>
      <c r="I1020" s="20">
        <v>259</v>
      </c>
      <c r="J1020" s="20">
        <v>248</v>
      </c>
      <c r="K1020" s="26">
        <f>SUM(H1020:J1020)</f>
        <v>799</v>
      </c>
      <c r="L1020" s="25"/>
      <c r="M1020" s="25"/>
      <c r="N1020" s="25"/>
      <c r="O1020" s="26">
        <f>SUM(L1020:N1020)</f>
        <v>0</v>
      </c>
      <c r="P1020" s="57"/>
      <c r="Q1020" s="57"/>
      <c r="R1020" s="57"/>
      <c r="S1020" s="57">
        <f>SUM(P1020:R1020)</f>
        <v>0</v>
      </c>
      <c r="T1020" s="26">
        <f>SUM(G1020,O1020,K1020, S1020)</f>
        <v>1526</v>
      </c>
    </row>
    <row r="1021" spans="3:20" ht="15.75" x14ac:dyDescent="0.25">
      <c r="C1021" s="4" t="s">
        <v>52</v>
      </c>
      <c r="D1021" s="25">
        <v>24</v>
      </c>
      <c r="E1021" s="25">
        <v>20</v>
      </c>
      <c r="F1021" s="25">
        <v>25</v>
      </c>
      <c r="G1021" s="26">
        <f>+SUM(D1021:F1021)</f>
        <v>69</v>
      </c>
      <c r="H1021" s="25">
        <v>32</v>
      </c>
      <c r="I1021" s="25">
        <v>31</v>
      </c>
      <c r="J1021" s="25">
        <v>25</v>
      </c>
      <c r="K1021" s="26">
        <f>SUM(H1021:J1021)</f>
        <v>88</v>
      </c>
      <c r="L1021" s="25"/>
      <c r="M1021" s="25"/>
      <c r="N1021" s="25"/>
      <c r="O1021" s="26">
        <f>SUM(L1021:N1021)</f>
        <v>0</v>
      </c>
      <c r="P1021" s="57"/>
      <c r="Q1021" s="57"/>
      <c r="R1021" s="57"/>
      <c r="S1021" s="57">
        <f>SUM(P1021:R1021)</f>
        <v>0</v>
      </c>
      <c r="T1021" s="26">
        <f>SUM(G1021,O1021,K1021, S1021)</f>
        <v>157</v>
      </c>
    </row>
    <row r="1022" spans="3:20" ht="15.75" x14ac:dyDescent="0.25">
      <c r="C1022" s="4" t="s">
        <v>53</v>
      </c>
      <c r="D1022" s="25">
        <v>3</v>
      </c>
      <c r="E1022" s="25">
        <v>7</v>
      </c>
      <c r="F1022" s="25">
        <v>5</v>
      </c>
      <c r="G1022" s="26">
        <f>+SUM(D1022:F1022)</f>
        <v>15</v>
      </c>
      <c r="H1022" s="25">
        <v>8</v>
      </c>
      <c r="I1022" s="25">
        <v>5</v>
      </c>
      <c r="J1022" s="25">
        <v>10</v>
      </c>
      <c r="K1022" s="26">
        <f>SUM(H1022:J1022)</f>
        <v>23</v>
      </c>
      <c r="L1022" s="25"/>
      <c r="M1022" s="25"/>
      <c r="N1022" s="25"/>
      <c r="O1022" s="26">
        <f>SUM(L1022:N1022)</f>
        <v>0</v>
      </c>
      <c r="P1022" s="57"/>
      <c r="Q1022" s="57"/>
      <c r="R1022" s="57"/>
      <c r="S1022" s="57">
        <f>SUM(P1022:R1022)</f>
        <v>0</v>
      </c>
      <c r="T1022" s="26">
        <f>SUM(G1022,O1022,K1022, S1022)</f>
        <v>38</v>
      </c>
    </row>
    <row r="1023" spans="3:20" ht="15.75" x14ac:dyDescent="0.25">
      <c r="C1023" s="4" t="s">
        <v>54</v>
      </c>
      <c r="D1023" s="25">
        <v>3</v>
      </c>
      <c r="E1023" s="25">
        <v>4</v>
      </c>
      <c r="F1023" s="25">
        <v>0</v>
      </c>
      <c r="G1023" s="26">
        <f>+SUM(D1023:F1023)</f>
        <v>7</v>
      </c>
      <c r="H1023" s="25">
        <v>0</v>
      </c>
      <c r="I1023" s="25">
        <v>0</v>
      </c>
      <c r="J1023" s="25">
        <v>1</v>
      </c>
      <c r="K1023" s="26">
        <f>SUM(H1023:J1023)</f>
        <v>1</v>
      </c>
      <c r="L1023" s="25"/>
      <c r="M1023" s="25"/>
      <c r="N1023" s="25"/>
      <c r="O1023" s="26">
        <f>SUM(L1023:N1023)</f>
        <v>0</v>
      </c>
      <c r="P1023" s="57"/>
      <c r="Q1023" s="57"/>
      <c r="R1023" s="57"/>
      <c r="S1023" s="57">
        <f>SUM(P1023:R1023)</f>
        <v>0</v>
      </c>
      <c r="T1023" s="26">
        <f>SUM(G1023,O1023,K1023, S1023)</f>
        <v>8</v>
      </c>
    </row>
    <row r="1024" spans="3:20" ht="15.75" x14ac:dyDescent="0.25">
      <c r="C1024" s="45" t="s">
        <v>59</v>
      </c>
      <c r="D1024" s="26">
        <f t="shared" ref="D1024:T1024" si="109">SUM(D1019:D1020)</f>
        <v>292</v>
      </c>
      <c r="E1024" s="26">
        <f t="shared" si="109"/>
        <v>267</v>
      </c>
      <c r="F1024" s="26">
        <f t="shared" si="109"/>
        <v>320</v>
      </c>
      <c r="G1024" s="26">
        <f t="shared" si="109"/>
        <v>879</v>
      </c>
      <c r="H1024" s="26">
        <f t="shared" si="109"/>
        <v>339</v>
      </c>
      <c r="I1024" s="26">
        <f t="shared" si="109"/>
        <v>296</v>
      </c>
      <c r="J1024" s="26">
        <f t="shared" si="109"/>
        <v>286</v>
      </c>
      <c r="K1024" s="26">
        <f t="shared" si="109"/>
        <v>921</v>
      </c>
      <c r="L1024" s="26">
        <f t="shared" si="109"/>
        <v>0</v>
      </c>
      <c r="M1024" s="26">
        <f t="shared" si="109"/>
        <v>0</v>
      </c>
      <c r="N1024" s="26">
        <f t="shared" si="109"/>
        <v>0</v>
      </c>
      <c r="O1024" s="26">
        <f t="shared" si="109"/>
        <v>0</v>
      </c>
      <c r="P1024" s="26">
        <f t="shared" si="109"/>
        <v>0</v>
      </c>
      <c r="Q1024" s="26">
        <f t="shared" si="109"/>
        <v>0</v>
      </c>
      <c r="R1024" s="26">
        <f t="shared" si="109"/>
        <v>0</v>
      </c>
      <c r="S1024" s="26">
        <f t="shared" si="109"/>
        <v>0</v>
      </c>
      <c r="T1024" s="26">
        <f t="shared" si="109"/>
        <v>1800</v>
      </c>
    </row>
    <row r="1025" spans="3:20" ht="15.75" x14ac:dyDescent="0.25">
      <c r="C1025" s="83"/>
      <c r="D1025" s="80"/>
      <c r="E1025" s="80"/>
      <c r="F1025" s="80"/>
      <c r="G1025" s="80"/>
      <c r="H1025" s="80"/>
      <c r="I1025" s="80"/>
      <c r="J1025" s="80"/>
      <c r="K1025" s="80"/>
      <c r="L1025" s="80"/>
      <c r="M1025" s="80"/>
      <c r="N1025" s="80"/>
      <c r="O1025" s="80"/>
      <c r="P1025" s="80"/>
      <c r="Q1025" s="80"/>
      <c r="R1025" s="80"/>
      <c r="S1025" s="80"/>
      <c r="T1025" s="80"/>
    </row>
    <row r="1026" spans="3:20" ht="15.75" x14ac:dyDescent="0.25">
      <c r="C1026" s="83"/>
      <c r="D1026" s="80"/>
      <c r="E1026" s="80"/>
      <c r="F1026" s="80"/>
      <c r="G1026" s="80"/>
      <c r="H1026" s="80"/>
      <c r="I1026" s="80"/>
      <c r="J1026" s="80"/>
      <c r="K1026" s="80"/>
      <c r="L1026" s="80"/>
      <c r="M1026" s="80"/>
      <c r="N1026" s="80"/>
      <c r="O1026" s="80"/>
      <c r="P1026" s="80"/>
      <c r="Q1026" s="80"/>
      <c r="R1026" s="80"/>
      <c r="S1026" s="80"/>
      <c r="T1026" s="80"/>
    </row>
    <row r="1027" spans="3:20" ht="15.75" x14ac:dyDescent="0.25">
      <c r="C1027" s="83"/>
      <c r="D1027" s="80"/>
      <c r="E1027" s="80"/>
      <c r="F1027" s="80"/>
      <c r="G1027" s="80"/>
      <c r="H1027" s="80"/>
      <c r="I1027" s="80"/>
      <c r="J1027" s="80"/>
      <c r="K1027" s="80"/>
      <c r="L1027" s="80"/>
      <c r="M1027" s="80"/>
      <c r="N1027" s="80"/>
      <c r="O1027" s="80"/>
      <c r="P1027" s="80"/>
      <c r="Q1027" s="80"/>
      <c r="R1027" s="80"/>
      <c r="S1027" s="80"/>
      <c r="T1027" s="80"/>
    </row>
    <row r="1028" spans="3:20" ht="15.75" x14ac:dyDescent="0.25">
      <c r="C1028" s="83"/>
      <c r="D1028" s="80"/>
      <c r="E1028" s="80"/>
      <c r="F1028" s="80"/>
      <c r="G1028" s="80"/>
      <c r="H1028" s="80"/>
      <c r="I1028" s="80"/>
      <c r="J1028" s="80"/>
      <c r="K1028" s="80"/>
      <c r="L1028" s="80"/>
      <c r="M1028" s="80"/>
      <c r="N1028" s="80"/>
      <c r="O1028" s="80"/>
      <c r="P1028" s="80"/>
      <c r="Q1028" s="80"/>
      <c r="R1028" s="80"/>
      <c r="S1028" s="80"/>
      <c r="T1028" s="80"/>
    </row>
    <row r="1029" spans="3:20" ht="15.75" x14ac:dyDescent="0.25">
      <c r="C1029" s="83"/>
      <c r="D1029" s="80"/>
      <c r="E1029" s="80"/>
      <c r="F1029" s="80"/>
      <c r="G1029" s="80"/>
      <c r="H1029" s="80"/>
      <c r="I1029" s="80"/>
      <c r="J1029" s="80"/>
      <c r="K1029" s="80"/>
      <c r="L1029" s="80"/>
      <c r="M1029" s="80"/>
      <c r="N1029" s="80"/>
      <c r="O1029" s="80"/>
      <c r="P1029" s="80"/>
      <c r="Q1029" s="80"/>
      <c r="R1029" s="80"/>
      <c r="S1029" s="80"/>
      <c r="T1029" s="80"/>
    </row>
    <row r="1030" spans="3:20" ht="15.75" x14ac:dyDescent="0.25">
      <c r="C1030" s="83"/>
      <c r="D1030" s="80"/>
      <c r="E1030" s="80"/>
      <c r="F1030" s="80"/>
      <c r="G1030" s="80"/>
      <c r="H1030" s="80"/>
      <c r="I1030" s="80"/>
      <c r="J1030" s="80"/>
      <c r="K1030" s="80"/>
      <c r="L1030" s="80"/>
      <c r="M1030" s="80"/>
      <c r="N1030" s="80"/>
      <c r="O1030" s="80"/>
      <c r="P1030" s="80"/>
      <c r="Q1030" s="80"/>
      <c r="R1030" s="80"/>
      <c r="S1030" s="80"/>
      <c r="T1030" s="80"/>
    </row>
    <row r="1031" spans="3:20" ht="15.75" x14ac:dyDescent="0.25">
      <c r="C1031" s="83"/>
      <c r="D1031" s="80"/>
      <c r="E1031" s="80"/>
      <c r="F1031" s="80"/>
      <c r="G1031" s="80"/>
      <c r="H1031" s="80"/>
      <c r="I1031" s="80"/>
      <c r="J1031" s="80"/>
      <c r="K1031" s="80"/>
      <c r="L1031" s="80"/>
      <c r="M1031" s="80"/>
      <c r="N1031" s="80"/>
      <c r="O1031" s="80"/>
      <c r="P1031" s="80"/>
      <c r="Q1031" s="80"/>
      <c r="R1031" s="80"/>
      <c r="S1031" s="80"/>
      <c r="T1031" s="80"/>
    </row>
    <row r="1032" spans="3:20" ht="15.75" x14ac:dyDescent="0.25">
      <c r="C1032" s="83"/>
      <c r="D1032" s="80"/>
      <c r="E1032" s="80"/>
      <c r="F1032" s="80"/>
      <c r="G1032" s="80"/>
      <c r="H1032" s="80"/>
      <c r="I1032" s="80"/>
      <c r="J1032" s="80"/>
      <c r="K1032" s="80"/>
      <c r="L1032" s="80"/>
      <c r="M1032" s="80"/>
      <c r="N1032" s="80"/>
      <c r="O1032" s="80"/>
      <c r="P1032" s="80"/>
      <c r="Q1032" s="80"/>
      <c r="R1032" s="80"/>
      <c r="S1032" s="80"/>
      <c r="T1032" s="80"/>
    </row>
    <row r="1033" spans="3:20" ht="15.75" x14ac:dyDescent="0.25">
      <c r="C1033" s="83"/>
      <c r="D1033" s="80"/>
      <c r="E1033" s="80"/>
      <c r="F1033" s="80"/>
      <c r="G1033" s="80"/>
      <c r="H1033" s="80"/>
      <c r="I1033" s="80"/>
      <c r="J1033" s="80"/>
      <c r="K1033" s="80"/>
      <c r="L1033" s="80"/>
      <c r="M1033" s="80"/>
      <c r="N1033" s="80"/>
      <c r="O1033" s="80"/>
      <c r="P1033" s="80"/>
      <c r="Q1033" s="80"/>
      <c r="R1033" s="80"/>
      <c r="S1033" s="80"/>
      <c r="T1033" s="80"/>
    </row>
    <row r="1034" spans="3:20" ht="15.75" x14ac:dyDescent="0.25">
      <c r="C1034" s="83"/>
      <c r="D1034" s="80"/>
      <c r="E1034" s="80"/>
      <c r="F1034" s="80"/>
      <c r="G1034" s="80"/>
      <c r="H1034" s="80"/>
      <c r="I1034" s="80"/>
      <c r="J1034" s="80"/>
      <c r="K1034" s="80"/>
      <c r="L1034" s="80"/>
      <c r="M1034" s="80"/>
      <c r="N1034" s="80"/>
      <c r="O1034" s="80"/>
      <c r="P1034" s="80"/>
      <c r="Q1034" s="80"/>
      <c r="R1034" s="80"/>
      <c r="S1034" s="80"/>
      <c r="T1034" s="80"/>
    </row>
    <row r="1035" spans="3:20" ht="15.75" x14ac:dyDescent="0.25">
      <c r="C1035" s="83"/>
      <c r="D1035" s="80"/>
      <c r="E1035" s="80"/>
      <c r="F1035" s="80"/>
      <c r="G1035" s="80"/>
      <c r="H1035" s="80"/>
      <c r="I1035" s="80"/>
      <c r="J1035" s="80"/>
      <c r="K1035" s="80"/>
      <c r="L1035" s="80"/>
      <c r="M1035" s="80"/>
      <c r="N1035" s="80"/>
      <c r="O1035" s="80"/>
      <c r="P1035" s="80"/>
      <c r="Q1035" s="80"/>
      <c r="R1035" s="80"/>
      <c r="S1035" s="80"/>
      <c r="T1035" s="80"/>
    </row>
    <row r="1036" spans="3:20" ht="15.75" x14ac:dyDescent="0.25">
      <c r="C1036" s="83"/>
      <c r="D1036" s="80"/>
      <c r="E1036" s="80"/>
      <c r="F1036" s="80"/>
      <c r="G1036" s="80"/>
      <c r="H1036" s="80"/>
      <c r="I1036" s="80"/>
      <c r="J1036" s="80"/>
      <c r="K1036" s="80"/>
      <c r="L1036" s="80"/>
      <c r="M1036" s="80"/>
      <c r="N1036" s="80"/>
      <c r="O1036" s="80"/>
      <c r="P1036" s="80"/>
      <c r="Q1036" s="80"/>
      <c r="R1036" s="80"/>
      <c r="S1036" s="80"/>
      <c r="T1036" s="80"/>
    </row>
    <row r="1037" spans="3:20" ht="15.75" x14ac:dyDescent="0.25">
      <c r="C1037" s="83"/>
      <c r="D1037" s="80"/>
      <c r="E1037" s="80"/>
      <c r="F1037" s="80"/>
      <c r="G1037" s="80"/>
      <c r="H1037" s="80"/>
      <c r="I1037" s="80"/>
      <c r="J1037" s="80"/>
      <c r="K1037" s="80"/>
      <c r="L1037" s="80"/>
      <c r="M1037" s="80"/>
      <c r="N1037" s="80"/>
      <c r="O1037" s="80"/>
      <c r="P1037" s="80"/>
      <c r="Q1037" s="80"/>
      <c r="R1037" s="80"/>
      <c r="S1037" s="80"/>
      <c r="T1037" s="80"/>
    </row>
    <row r="1038" spans="3:20" ht="15.75" x14ac:dyDescent="0.25">
      <c r="C1038" s="83"/>
      <c r="D1038" s="80"/>
      <c r="E1038" s="80"/>
      <c r="F1038" s="80"/>
      <c r="G1038" s="80"/>
      <c r="H1038" s="80"/>
      <c r="I1038" s="80"/>
      <c r="J1038" s="80"/>
      <c r="K1038" s="80"/>
      <c r="L1038" s="80"/>
      <c r="M1038" s="80"/>
      <c r="N1038" s="80"/>
      <c r="O1038" s="80"/>
      <c r="P1038" s="80"/>
      <c r="Q1038" s="80"/>
      <c r="R1038" s="80"/>
      <c r="S1038" s="80"/>
      <c r="T1038" s="80"/>
    </row>
    <row r="1039" spans="3:20" ht="15.75" x14ac:dyDescent="0.25">
      <c r="C1039" s="83"/>
      <c r="D1039" s="80"/>
      <c r="E1039" s="80"/>
      <c r="F1039" s="80"/>
      <c r="G1039" s="80"/>
      <c r="H1039" s="80"/>
      <c r="I1039" s="80"/>
      <c r="J1039" s="80"/>
      <c r="K1039" s="80"/>
      <c r="L1039" s="80"/>
      <c r="M1039" s="80"/>
      <c r="N1039" s="80"/>
      <c r="O1039" s="80"/>
      <c r="P1039" s="80"/>
      <c r="Q1039" s="80"/>
      <c r="R1039" s="80"/>
      <c r="S1039" s="80"/>
      <c r="T1039" s="80"/>
    </row>
    <row r="1040" spans="3:20" ht="15.75" x14ac:dyDescent="0.25">
      <c r="C1040" s="83"/>
      <c r="D1040" s="80"/>
      <c r="E1040" s="80"/>
      <c r="F1040" s="80"/>
      <c r="G1040" s="80"/>
      <c r="H1040" s="80"/>
      <c r="I1040" s="80"/>
      <c r="J1040" s="80"/>
      <c r="K1040" s="80"/>
      <c r="L1040" s="80"/>
      <c r="M1040" s="80"/>
      <c r="N1040" s="80"/>
      <c r="O1040" s="80"/>
      <c r="P1040" s="80"/>
      <c r="Q1040" s="80"/>
      <c r="R1040" s="80"/>
      <c r="S1040" s="80"/>
      <c r="T1040" s="80"/>
    </row>
    <row r="1041" spans="3:20" ht="15.75" x14ac:dyDescent="0.25">
      <c r="C1041" s="83"/>
      <c r="D1041" s="80"/>
      <c r="E1041" s="80"/>
      <c r="F1041" s="80"/>
      <c r="G1041" s="80"/>
      <c r="H1041" s="80"/>
      <c r="I1041" s="80"/>
      <c r="J1041" s="80"/>
      <c r="K1041" s="80"/>
      <c r="L1041" s="80"/>
      <c r="M1041" s="80"/>
      <c r="N1041" s="80"/>
      <c r="O1041" s="80"/>
      <c r="P1041" s="80"/>
      <c r="Q1041" s="80"/>
      <c r="R1041" s="80"/>
      <c r="S1041" s="80"/>
      <c r="T1041" s="80"/>
    </row>
    <row r="1042" spans="3:20" ht="15.75" x14ac:dyDescent="0.25">
      <c r="C1042" s="83"/>
      <c r="D1042" s="80"/>
      <c r="E1042" s="80"/>
      <c r="F1042" s="80"/>
      <c r="G1042" s="80"/>
      <c r="H1042" s="80"/>
      <c r="I1042" s="80"/>
      <c r="J1042" s="80"/>
      <c r="K1042" s="80"/>
      <c r="L1042" s="80"/>
      <c r="M1042" s="80"/>
      <c r="N1042" s="80"/>
      <c r="O1042" s="80"/>
      <c r="P1042" s="80"/>
      <c r="Q1042" s="80"/>
      <c r="R1042" s="80"/>
      <c r="S1042" s="80"/>
      <c r="T1042" s="80"/>
    </row>
    <row r="1043" spans="3:20" ht="15.75" x14ac:dyDescent="0.25">
      <c r="C1043" s="83"/>
      <c r="D1043" s="80"/>
      <c r="E1043" s="80"/>
      <c r="F1043" s="80"/>
      <c r="G1043" s="80"/>
      <c r="H1043" s="80"/>
      <c r="I1043" s="80"/>
      <c r="J1043" s="80"/>
      <c r="K1043" s="80"/>
      <c r="L1043" s="80"/>
      <c r="M1043" s="80"/>
      <c r="N1043" s="80"/>
      <c r="O1043" s="80"/>
      <c r="P1043" s="80"/>
      <c r="Q1043" s="80"/>
      <c r="R1043" s="80"/>
      <c r="S1043" s="80"/>
      <c r="T1043" s="80"/>
    </row>
    <row r="1044" spans="3:20" ht="15.75" x14ac:dyDescent="0.25">
      <c r="C1044" s="83"/>
      <c r="D1044" s="80"/>
      <c r="E1044" s="80"/>
      <c r="F1044" s="80"/>
      <c r="G1044" s="80"/>
      <c r="H1044" s="80"/>
      <c r="I1044" s="80"/>
      <c r="J1044" s="80"/>
      <c r="K1044" s="80"/>
      <c r="L1044" s="80"/>
      <c r="M1044" s="80"/>
      <c r="N1044" s="80"/>
      <c r="O1044" s="80"/>
      <c r="P1044" s="80"/>
      <c r="Q1044" s="80"/>
      <c r="R1044" s="80"/>
      <c r="S1044" s="80"/>
      <c r="T1044" s="80"/>
    </row>
    <row r="1045" spans="3:20" ht="15.75" x14ac:dyDescent="0.25">
      <c r="C1045" s="83"/>
      <c r="D1045" s="80"/>
      <c r="E1045" s="80"/>
      <c r="F1045" s="80"/>
      <c r="G1045" s="80"/>
      <c r="H1045" s="80"/>
      <c r="I1045" s="80"/>
      <c r="J1045" s="80"/>
      <c r="K1045" s="80"/>
      <c r="L1045" s="80"/>
      <c r="M1045" s="80"/>
      <c r="N1045" s="80"/>
      <c r="O1045" s="80"/>
      <c r="P1045" s="80"/>
      <c r="Q1045" s="80"/>
      <c r="R1045" s="80"/>
      <c r="S1045" s="80"/>
      <c r="T1045" s="80"/>
    </row>
    <row r="1046" spans="3:20" ht="15.75" x14ac:dyDescent="0.25">
      <c r="C1046" s="83"/>
      <c r="D1046" s="80"/>
      <c r="E1046" s="80"/>
      <c r="F1046" s="80"/>
      <c r="G1046" s="80"/>
      <c r="H1046" s="80"/>
      <c r="I1046" s="80"/>
      <c r="J1046" s="80"/>
      <c r="K1046" s="80"/>
      <c r="L1046" s="80"/>
      <c r="M1046" s="80"/>
      <c r="N1046" s="80"/>
      <c r="O1046" s="80"/>
      <c r="P1046" s="80"/>
      <c r="Q1046" s="80"/>
      <c r="R1046" s="80"/>
      <c r="S1046" s="80"/>
      <c r="T1046" s="80"/>
    </row>
    <row r="1047" spans="3:20" ht="15.75" x14ac:dyDescent="0.25">
      <c r="C1047" s="83"/>
      <c r="D1047" s="80"/>
      <c r="E1047" s="80"/>
      <c r="F1047" s="80"/>
      <c r="G1047" s="80"/>
      <c r="H1047" s="80"/>
      <c r="I1047" s="80"/>
      <c r="J1047" s="80"/>
      <c r="K1047" s="80"/>
      <c r="L1047" s="80"/>
      <c r="M1047" s="80"/>
      <c r="N1047" s="80"/>
      <c r="O1047" s="80"/>
      <c r="P1047" s="80"/>
      <c r="Q1047" s="80"/>
      <c r="R1047" s="80"/>
      <c r="S1047" s="80"/>
      <c r="T1047" s="80"/>
    </row>
    <row r="1048" spans="3:20" ht="15.75" x14ac:dyDescent="0.25">
      <c r="C1048" s="83"/>
      <c r="D1048" s="80"/>
      <c r="E1048" s="80"/>
      <c r="F1048" s="80"/>
      <c r="G1048" s="80"/>
      <c r="H1048" s="80"/>
      <c r="I1048" s="80"/>
      <c r="J1048" s="80"/>
      <c r="K1048" s="80"/>
      <c r="L1048" s="80"/>
      <c r="M1048" s="80"/>
      <c r="N1048" s="80"/>
      <c r="O1048" s="80"/>
      <c r="P1048" s="80"/>
      <c r="Q1048" s="80"/>
      <c r="R1048" s="80"/>
      <c r="S1048" s="80"/>
      <c r="T1048" s="80"/>
    </row>
    <row r="1049" spans="3:20" ht="15.75" x14ac:dyDescent="0.25">
      <c r="C1049" s="83"/>
      <c r="D1049" s="80"/>
      <c r="E1049" s="80"/>
      <c r="F1049" s="80"/>
      <c r="G1049" s="80"/>
      <c r="H1049" s="80"/>
      <c r="I1049" s="80"/>
      <c r="J1049" s="80"/>
      <c r="K1049" s="80"/>
      <c r="L1049" s="80"/>
      <c r="M1049" s="80"/>
      <c r="N1049" s="80"/>
      <c r="O1049" s="80"/>
      <c r="P1049" s="80"/>
      <c r="Q1049" s="80"/>
      <c r="R1049" s="80"/>
      <c r="S1049" s="80"/>
      <c r="T1049" s="80"/>
    </row>
    <row r="1050" spans="3:20" ht="15.75" x14ac:dyDescent="0.25">
      <c r="C1050" s="83"/>
      <c r="D1050" s="80"/>
      <c r="E1050" s="80"/>
      <c r="F1050" s="80"/>
      <c r="G1050" s="80"/>
      <c r="H1050" s="80"/>
      <c r="I1050" s="80"/>
      <c r="J1050" s="80"/>
      <c r="K1050" s="80"/>
      <c r="L1050" s="80"/>
      <c r="M1050" s="80"/>
      <c r="N1050" s="80"/>
      <c r="O1050" s="80"/>
      <c r="P1050" s="80"/>
      <c r="Q1050" s="80"/>
      <c r="R1050" s="80"/>
      <c r="S1050" s="80"/>
      <c r="T1050" s="80"/>
    </row>
    <row r="1051" spans="3:20" ht="15.75" x14ac:dyDescent="0.25">
      <c r="C1051" s="83"/>
      <c r="D1051" s="80"/>
      <c r="E1051" s="80"/>
      <c r="F1051" s="80"/>
      <c r="G1051" s="80"/>
      <c r="H1051" s="80"/>
      <c r="I1051" s="80"/>
      <c r="J1051" s="80"/>
      <c r="K1051" s="80"/>
      <c r="L1051" s="80"/>
      <c r="M1051" s="80"/>
      <c r="N1051" s="80"/>
      <c r="O1051" s="80"/>
      <c r="P1051" s="80"/>
      <c r="Q1051" s="80"/>
      <c r="R1051" s="80"/>
      <c r="S1051" s="80"/>
      <c r="T1051" s="80"/>
    </row>
    <row r="1052" spans="3:20" ht="15.75" x14ac:dyDescent="0.25">
      <c r="C1052" s="83"/>
      <c r="D1052" s="80"/>
      <c r="E1052" s="80"/>
      <c r="F1052" s="80"/>
      <c r="G1052" s="80"/>
      <c r="H1052" s="80"/>
      <c r="I1052" s="80"/>
      <c r="J1052" s="80"/>
      <c r="K1052" s="80"/>
      <c r="L1052" s="80"/>
      <c r="M1052" s="80"/>
      <c r="N1052" s="80"/>
      <c r="O1052" s="80"/>
      <c r="P1052" s="80"/>
      <c r="Q1052" s="80"/>
      <c r="R1052" s="80"/>
      <c r="S1052" s="80"/>
      <c r="T1052" s="80"/>
    </row>
    <row r="1053" spans="3:20" ht="15.75" x14ac:dyDescent="0.25">
      <c r="C1053" s="83"/>
      <c r="D1053" s="80"/>
      <c r="E1053" s="80"/>
      <c r="F1053" s="80"/>
      <c r="G1053" s="80"/>
      <c r="H1053" s="80"/>
      <c r="I1053" s="80"/>
      <c r="J1053" s="80"/>
      <c r="K1053" s="80"/>
      <c r="L1053" s="80"/>
      <c r="M1053" s="80"/>
      <c r="N1053" s="80"/>
      <c r="O1053" s="80"/>
      <c r="P1053" s="80"/>
      <c r="Q1053" s="80"/>
      <c r="R1053" s="80"/>
      <c r="S1053" s="80"/>
      <c r="T1053" s="80"/>
    </row>
    <row r="1054" spans="3:20" ht="16.5" thickBot="1" x14ac:dyDescent="0.3">
      <c r="C1054" s="83"/>
      <c r="D1054" s="80"/>
      <c r="E1054" s="80"/>
      <c r="F1054" s="80"/>
      <c r="G1054" s="80"/>
      <c r="H1054" s="80"/>
      <c r="I1054" s="80"/>
      <c r="J1054" s="80"/>
      <c r="K1054" s="80"/>
      <c r="L1054" s="80"/>
      <c r="M1054" s="80"/>
      <c r="N1054" s="80"/>
      <c r="O1054" s="80"/>
      <c r="P1054" s="80"/>
      <c r="Q1054" s="80"/>
      <c r="R1054" s="80"/>
      <c r="S1054" s="80"/>
      <c r="T1054" s="80"/>
    </row>
    <row r="1055" spans="3:20" ht="15.75" x14ac:dyDescent="0.25">
      <c r="C1055" s="111" t="s">
        <v>83</v>
      </c>
      <c r="D1055" s="112"/>
      <c r="E1055" s="112"/>
      <c r="F1055" s="112"/>
      <c r="G1055" s="112"/>
      <c r="H1055" s="112"/>
      <c r="I1055" s="112"/>
      <c r="J1055" s="112"/>
      <c r="K1055" s="112"/>
      <c r="L1055" s="112"/>
      <c r="M1055" s="112"/>
      <c r="N1055" s="112"/>
      <c r="O1055" s="112"/>
      <c r="P1055" s="112"/>
      <c r="Q1055" s="112"/>
      <c r="R1055" s="112"/>
      <c r="S1055" s="112"/>
      <c r="T1055" s="113"/>
    </row>
    <row r="1056" spans="3:20" ht="15.75" x14ac:dyDescent="0.25">
      <c r="C1056" s="109" t="s">
        <v>61</v>
      </c>
      <c r="D1056" s="105" t="s">
        <v>2</v>
      </c>
      <c r="E1056" s="105"/>
      <c r="F1056" s="105"/>
      <c r="G1056" s="105"/>
      <c r="H1056" s="105" t="s">
        <v>3</v>
      </c>
      <c r="I1056" s="105"/>
      <c r="J1056" s="105"/>
      <c r="K1056" s="105"/>
      <c r="L1056" s="105" t="s">
        <v>4</v>
      </c>
      <c r="M1056" s="105"/>
      <c r="N1056" s="105"/>
      <c r="O1056" s="105"/>
      <c r="P1056" s="105" t="s">
        <v>5</v>
      </c>
      <c r="Q1056" s="105"/>
      <c r="R1056" s="105"/>
      <c r="S1056" s="105"/>
      <c r="T1056" s="107" t="s">
        <v>6</v>
      </c>
    </row>
    <row r="1057" spans="3:20" ht="16.5" thickBot="1" x14ac:dyDescent="0.3">
      <c r="C1057" s="110"/>
      <c r="D1057" s="40" t="s">
        <v>7</v>
      </c>
      <c r="E1057" s="40" t="s">
        <v>8</v>
      </c>
      <c r="F1057" s="40" t="s">
        <v>9</v>
      </c>
      <c r="G1057" s="40" t="s">
        <v>10</v>
      </c>
      <c r="H1057" s="40" t="s">
        <v>11</v>
      </c>
      <c r="I1057" s="40" t="s">
        <v>12</v>
      </c>
      <c r="J1057" s="40" t="s">
        <v>13</v>
      </c>
      <c r="K1057" s="40" t="s">
        <v>14</v>
      </c>
      <c r="L1057" s="40" t="s">
        <v>15</v>
      </c>
      <c r="M1057" s="40" t="s">
        <v>16</v>
      </c>
      <c r="N1057" s="40" t="s">
        <v>17</v>
      </c>
      <c r="O1057" s="40" t="s">
        <v>18</v>
      </c>
      <c r="P1057" s="40" t="s">
        <v>19</v>
      </c>
      <c r="Q1057" s="40" t="s">
        <v>20</v>
      </c>
      <c r="R1057" s="40" t="s">
        <v>21</v>
      </c>
      <c r="S1057" s="40" t="s">
        <v>22</v>
      </c>
      <c r="T1057" s="108"/>
    </row>
    <row r="1058" spans="3:20" ht="15.75" x14ac:dyDescent="0.25">
      <c r="C1058" s="4" t="s">
        <v>26</v>
      </c>
      <c r="D1058" s="25">
        <v>15</v>
      </c>
      <c r="E1058" s="25">
        <v>16</v>
      </c>
      <c r="F1058" s="25">
        <v>13</v>
      </c>
      <c r="G1058" s="26">
        <f>F1058+E1058+D1058</f>
        <v>44</v>
      </c>
      <c r="H1058" s="25">
        <v>22</v>
      </c>
      <c r="I1058" s="20">
        <v>18</v>
      </c>
      <c r="J1058" s="20">
        <v>16</v>
      </c>
      <c r="K1058" s="26">
        <f>SUM(H1058:J1058)</f>
        <v>56</v>
      </c>
      <c r="L1058" s="20"/>
      <c r="M1058" s="20"/>
      <c r="N1058" s="20"/>
      <c r="O1058" s="26">
        <f>SUM(L1058:N1058)</f>
        <v>0</v>
      </c>
      <c r="P1058" s="57"/>
      <c r="Q1058" s="57"/>
      <c r="R1058" s="57"/>
      <c r="S1058" s="57">
        <f>SUM(P1058:R1058)</f>
        <v>0</v>
      </c>
      <c r="T1058" s="26">
        <f>SUM(G1058,O1058,K1058, S1058)</f>
        <v>100</v>
      </c>
    </row>
    <row r="1059" spans="3:20" ht="15.75" x14ac:dyDescent="0.25">
      <c r="C1059" s="4" t="s">
        <v>51</v>
      </c>
      <c r="D1059" s="25">
        <v>96</v>
      </c>
      <c r="E1059" s="25">
        <v>65</v>
      </c>
      <c r="F1059" s="25">
        <v>77</v>
      </c>
      <c r="G1059" s="26">
        <f>F1059+E1059+D1059</f>
        <v>238</v>
      </c>
      <c r="H1059" s="47">
        <v>74</v>
      </c>
      <c r="I1059" s="20">
        <v>77</v>
      </c>
      <c r="J1059" s="20">
        <v>82</v>
      </c>
      <c r="K1059" s="26">
        <f>SUM(H1059:J1059)</f>
        <v>233</v>
      </c>
      <c r="L1059" s="27"/>
      <c r="M1059" s="27"/>
      <c r="N1059" s="27"/>
      <c r="O1059" s="26">
        <f>SUM(L1059:N1059)</f>
        <v>0</v>
      </c>
      <c r="P1059" s="57"/>
      <c r="Q1059" s="57"/>
      <c r="R1059" s="57"/>
      <c r="S1059" s="57">
        <f>SUM(P1059:R1059)</f>
        <v>0</v>
      </c>
      <c r="T1059" s="26">
        <f>SUM(G1059,O1059,K1059, S1059)</f>
        <v>471</v>
      </c>
    </row>
    <row r="1060" spans="3:20" ht="15.75" x14ac:dyDescent="0.25">
      <c r="C1060" s="4" t="s">
        <v>52</v>
      </c>
      <c r="D1060" s="25">
        <v>14</v>
      </c>
      <c r="E1060" s="25">
        <v>12</v>
      </c>
      <c r="F1060" s="25">
        <v>14</v>
      </c>
      <c r="G1060" s="26">
        <f>F1060+E1060+D1060</f>
        <v>40</v>
      </c>
      <c r="H1060" s="25">
        <v>15</v>
      </c>
      <c r="I1060" s="25">
        <v>7</v>
      </c>
      <c r="J1060" s="25">
        <v>10</v>
      </c>
      <c r="K1060" s="26">
        <f>SUM(H1060:J1060)</f>
        <v>32</v>
      </c>
      <c r="L1060" s="20"/>
      <c r="M1060" s="20"/>
      <c r="N1060" s="20"/>
      <c r="O1060" s="26">
        <f>SUM(L1060:N1060)</f>
        <v>0</v>
      </c>
      <c r="P1060" s="57"/>
      <c r="Q1060" s="57"/>
      <c r="R1060" s="57"/>
      <c r="S1060" s="57">
        <f>SUM(P1060:R1060)</f>
        <v>0</v>
      </c>
      <c r="T1060" s="26">
        <f>SUM(G1060,O1060,K1060, S1060)</f>
        <v>72</v>
      </c>
    </row>
    <row r="1061" spans="3:20" ht="15.75" x14ac:dyDescent="0.25">
      <c r="C1061" s="4" t="s">
        <v>53</v>
      </c>
      <c r="D1061" s="25">
        <v>0</v>
      </c>
      <c r="E1061" s="25">
        <v>2</v>
      </c>
      <c r="F1061" s="25">
        <v>2</v>
      </c>
      <c r="G1061" s="26">
        <f>F1061+E1061+D1061</f>
        <v>4</v>
      </c>
      <c r="H1061" s="25">
        <v>1</v>
      </c>
      <c r="I1061" s="25">
        <v>0</v>
      </c>
      <c r="J1061" s="25">
        <v>3</v>
      </c>
      <c r="K1061" s="26">
        <f>SUM(H1061:J1061)</f>
        <v>4</v>
      </c>
      <c r="L1061" s="27"/>
      <c r="M1061" s="27"/>
      <c r="N1061" s="27"/>
      <c r="O1061" s="26">
        <f>SUM(L1061:N1061)</f>
        <v>0</v>
      </c>
      <c r="P1061" s="58"/>
      <c r="Q1061" s="58"/>
      <c r="R1061" s="58"/>
      <c r="S1061" s="57">
        <f>SUM(P1061:R1061)</f>
        <v>0</v>
      </c>
      <c r="T1061" s="26">
        <f>SUM(G1061,O1061,K1061, S1061)</f>
        <v>8</v>
      </c>
    </row>
    <row r="1062" spans="3:20" ht="15.75" x14ac:dyDescent="0.25">
      <c r="C1062" s="4" t="s">
        <v>54</v>
      </c>
      <c r="D1062" s="25">
        <v>0</v>
      </c>
      <c r="E1062" s="25">
        <v>1</v>
      </c>
      <c r="F1062" s="25">
        <v>0</v>
      </c>
      <c r="G1062" s="26">
        <f>F1062+E1062+D1062</f>
        <v>1</v>
      </c>
      <c r="H1062" s="25">
        <v>0</v>
      </c>
      <c r="I1062" s="25">
        <v>1</v>
      </c>
      <c r="J1062" s="25">
        <v>0</v>
      </c>
      <c r="K1062" s="26">
        <f>SUM(H1062:J1062)</f>
        <v>1</v>
      </c>
      <c r="L1062" s="20"/>
      <c r="M1062" s="20"/>
      <c r="N1062" s="20"/>
      <c r="O1062" s="26">
        <f>SUM(L1062:N1062)</f>
        <v>0</v>
      </c>
      <c r="P1062" s="57"/>
      <c r="Q1062" s="57"/>
      <c r="R1062" s="57"/>
      <c r="S1062" s="57">
        <f>SUM(P1062:R1062)</f>
        <v>0</v>
      </c>
      <c r="T1062" s="26">
        <f>SUM(G1062,O1062,K1062, S1062)</f>
        <v>2</v>
      </c>
    </row>
    <row r="1063" spans="3:20" ht="15.75" x14ac:dyDescent="0.25">
      <c r="C1063" s="45" t="s">
        <v>59</v>
      </c>
      <c r="D1063" s="26">
        <f t="shared" ref="D1063:T1063" si="110">SUM(D1058:D1059)</f>
        <v>111</v>
      </c>
      <c r="E1063" s="26">
        <f t="shared" si="110"/>
        <v>81</v>
      </c>
      <c r="F1063" s="26">
        <f t="shared" si="110"/>
        <v>90</v>
      </c>
      <c r="G1063" s="26">
        <f t="shared" si="110"/>
        <v>282</v>
      </c>
      <c r="H1063" s="26">
        <f t="shared" si="110"/>
        <v>96</v>
      </c>
      <c r="I1063" s="26">
        <f t="shared" si="110"/>
        <v>95</v>
      </c>
      <c r="J1063" s="26">
        <f t="shared" si="110"/>
        <v>98</v>
      </c>
      <c r="K1063" s="26">
        <f t="shared" si="110"/>
        <v>289</v>
      </c>
      <c r="L1063" s="26">
        <f t="shared" si="110"/>
        <v>0</v>
      </c>
      <c r="M1063" s="26">
        <f t="shared" si="110"/>
        <v>0</v>
      </c>
      <c r="N1063" s="26">
        <f t="shared" si="110"/>
        <v>0</v>
      </c>
      <c r="O1063" s="26">
        <f t="shared" si="110"/>
        <v>0</v>
      </c>
      <c r="P1063" s="26">
        <f t="shared" si="110"/>
        <v>0</v>
      </c>
      <c r="Q1063" s="26">
        <f t="shared" si="110"/>
        <v>0</v>
      </c>
      <c r="R1063" s="26">
        <f t="shared" si="110"/>
        <v>0</v>
      </c>
      <c r="S1063" s="26">
        <f t="shared" si="110"/>
        <v>0</v>
      </c>
      <c r="T1063" s="26">
        <f t="shared" si="110"/>
        <v>571</v>
      </c>
    </row>
    <row r="1064" spans="3:20" ht="15.75" x14ac:dyDescent="0.25">
      <c r="C1064" s="83"/>
      <c r="D1064" s="80"/>
      <c r="E1064" s="80"/>
      <c r="F1064" s="80"/>
      <c r="G1064" s="80"/>
      <c r="H1064" s="80"/>
      <c r="I1064" s="80"/>
      <c r="J1064" s="80"/>
      <c r="K1064" s="80"/>
      <c r="L1064" s="80"/>
      <c r="M1064" s="80"/>
      <c r="N1064" s="80"/>
      <c r="O1064" s="80"/>
      <c r="P1064" s="80"/>
      <c r="Q1064" s="80"/>
      <c r="R1064" s="80"/>
      <c r="S1064" s="80"/>
      <c r="T1064" s="80"/>
    </row>
    <row r="1065" spans="3:20" ht="15.75" x14ac:dyDescent="0.25">
      <c r="C1065" s="83"/>
      <c r="D1065" s="80"/>
      <c r="E1065" s="80"/>
      <c r="F1065" s="80"/>
      <c r="G1065" s="80"/>
      <c r="H1065" s="80"/>
      <c r="I1065" s="80"/>
      <c r="J1065" s="80"/>
      <c r="K1065" s="80"/>
      <c r="L1065" s="80"/>
      <c r="M1065" s="80"/>
      <c r="N1065" s="80"/>
      <c r="O1065" s="80"/>
      <c r="P1065" s="80"/>
      <c r="Q1065" s="80"/>
      <c r="R1065" s="80"/>
      <c r="S1065" s="80"/>
      <c r="T1065" s="80"/>
    </row>
    <row r="1066" spans="3:20" ht="15.75" x14ac:dyDescent="0.25">
      <c r="C1066" s="83"/>
      <c r="D1066" s="80"/>
      <c r="E1066" s="80"/>
      <c r="F1066" s="80"/>
      <c r="G1066" s="80"/>
      <c r="H1066" s="80"/>
      <c r="I1066" s="80"/>
      <c r="J1066" s="80"/>
      <c r="K1066" s="80"/>
      <c r="L1066" s="80"/>
      <c r="M1066" s="80"/>
      <c r="N1066" s="80"/>
      <c r="O1066" s="80"/>
      <c r="P1066" s="80"/>
      <c r="Q1066" s="80"/>
      <c r="R1066" s="80"/>
      <c r="S1066" s="80"/>
      <c r="T1066" s="80"/>
    </row>
    <row r="1067" spans="3:20" ht="15.75" x14ac:dyDescent="0.25">
      <c r="C1067" s="83"/>
      <c r="D1067" s="80"/>
      <c r="E1067" s="80"/>
      <c r="F1067" s="80"/>
      <c r="G1067" s="80"/>
      <c r="H1067" s="80"/>
      <c r="I1067" s="80"/>
      <c r="J1067" s="80"/>
      <c r="K1067" s="80"/>
      <c r="L1067" s="80"/>
      <c r="M1067" s="80"/>
      <c r="N1067" s="80"/>
      <c r="O1067" s="80"/>
      <c r="P1067" s="80"/>
      <c r="Q1067" s="80"/>
      <c r="R1067" s="80"/>
      <c r="S1067" s="80"/>
      <c r="T1067" s="80"/>
    </row>
    <row r="1068" spans="3:20" ht="15.75" x14ac:dyDescent="0.25">
      <c r="C1068" s="83"/>
      <c r="D1068" s="80"/>
      <c r="E1068" s="80"/>
      <c r="F1068" s="80"/>
      <c r="G1068" s="80"/>
      <c r="H1068" s="80"/>
      <c r="I1068" s="80"/>
      <c r="J1068" s="80"/>
      <c r="K1068" s="80"/>
      <c r="L1068" s="80"/>
      <c r="M1068" s="80"/>
      <c r="N1068" s="80"/>
      <c r="O1068" s="80"/>
      <c r="P1068" s="80"/>
      <c r="Q1068" s="80"/>
      <c r="R1068" s="80"/>
      <c r="S1068" s="80"/>
      <c r="T1068" s="80"/>
    </row>
    <row r="1069" spans="3:20" ht="15.75" x14ac:dyDescent="0.25">
      <c r="C1069" s="83"/>
      <c r="D1069" s="80"/>
      <c r="E1069" s="80"/>
      <c r="F1069" s="80"/>
      <c r="G1069" s="80"/>
      <c r="H1069" s="80"/>
      <c r="I1069" s="80"/>
      <c r="J1069" s="80"/>
      <c r="K1069" s="80"/>
      <c r="L1069" s="80"/>
      <c r="M1069" s="80"/>
      <c r="N1069" s="80"/>
      <c r="O1069" s="80"/>
      <c r="P1069" s="80"/>
      <c r="Q1069" s="80"/>
      <c r="R1069" s="80"/>
      <c r="S1069" s="80"/>
      <c r="T1069" s="80"/>
    </row>
    <row r="1070" spans="3:20" ht="15.75" x14ac:dyDescent="0.25">
      <c r="C1070" s="83"/>
      <c r="D1070" s="80"/>
      <c r="E1070" s="80"/>
      <c r="F1070" s="80"/>
      <c r="G1070" s="80"/>
      <c r="H1070" s="80"/>
      <c r="I1070" s="80"/>
      <c r="J1070" s="80"/>
      <c r="K1070" s="80"/>
      <c r="L1070" s="80"/>
      <c r="M1070" s="80"/>
      <c r="N1070" s="80"/>
      <c r="O1070" s="80"/>
      <c r="P1070" s="80"/>
      <c r="Q1070" s="80"/>
      <c r="R1070" s="80"/>
      <c r="S1070" s="80"/>
      <c r="T1070" s="80"/>
    </row>
    <row r="1071" spans="3:20" ht="15.75" x14ac:dyDescent="0.25">
      <c r="C1071" s="83"/>
      <c r="D1071" s="80"/>
      <c r="E1071" s="80"/>
      <c r="F1071" s="80"/>
      <c r="G1071" s="80"/>
      <c r="H1071" s="80"/>
      <c r="I1071" s="80"/>
      <c r="J1071" s="80"/>
      <c r="K1071" s="80"/>
      <c r="L1071" s="80"/>
      <c r="M1071" s="80"/>
      <c r="N1071" s="80"/>
      <c r="O1071" s="80"/>
      <c r="P1071" s="80"/>
      <c r="Q1071" s="80"/>
      <c r="R1071" s="80"/>
      <c r="S1071" s="80"/>
      <c r="T1071" s="80"/>
    </row>
    <row r="1072" spans="3:20" ht="15.75" x14ac:dyDescent="0.25">
      <c r="C1072" s="83"/>
      <c r="D1072" s="80"/>
      <c r="E1072" s="80"/>
      <c r="F1072" s="80"/>
      <c r="G1072" s="80"/>
      <c r="H1072" s="80"/>
      <c r="I1072" s="80"/>
      <c r="J1072" s="80"/>
      <c r="K1072" s="80"/>
      <c r="L1072" s="80"/>
      <c r="M1072" s="80"/>
      <c r="N1072" s="80"/>
      <c r="O1072" s="80"/>
      <c r="P1072" s="80"/>
      <c r="Q1072" s="80"/>
      <c r="R1072" s="80"/>
      <c r="S1072" s="80"/>
      <c r="T1072" s="80"/>
    </row>
    <row r="1073" spans="3:20" ht="15.75" x14ac:dyDescent="0.25">
      <c r="C1073" s="83"/>
      <c r="D1073" s="80"/>
      <c r="E1073" s="80"/>
      <c r="F1073" s="80"/>
      <c r="G1073" s="80"/>
      <c r="H1073" s="80"/>
      <c r="I1073" s="80"/>
      <c r="J1073" s="80"/>
      <c r="K1073" s="80"/>
      <c r="L1073" s="80"/>
      <c r="M1073" s="80"/>
      <c r="N1073" s="80"/>
      <c r="O1073" s="80"/>
      <c r="P1073" s="80"/>
      <c r="Q1073" s="80"/>
      <c r="R1073" s="80"/>
      <c r="S1073" s="80"/>
      <c r="T1073" s="80"/>
    </row>
    <row r="1074" spans="3:20" ht="15.75" x14ac:dyDescent="0.25">
      <c r="C1074" s="83"/>
      <c r="D1074" s="80"/>
      <c r="E1074" s="80"/>
      <c r="F1074" s="80"/>
      <c r="G1074" s="80"/>
      <c r="H1074" s="80"/>
      <c r="I1074" s="80"/>
      <c r="J1074" s="80"/>
      <c r="K1074" s="80"/>
      <c r="L1074" s="80"/>
      <c r="M1074" s="80"/>
      <c r="N1074" s="80"/>
      <c r="O1074" s="80"/>
      <c r="P1074" s="80"/>
      <c r="Q1074" s="80"/>
      <c r="R1074" s="80"/>
      <c r="S1074" s="80"/>
      <c r="T1074" s="80"/>
    </row>
    <row r="1075" spans="3:20" ht="15.75" x14ac:dyDescent="0.25">
      <c r="C1075" s="83"/>
      <c r="D1075" s="80"/>
      <c r="E1075" s="80"/>
      <c r="F1075" s="80"/>
      <c r="G1075" s="80"/>
      <c r="H1075" s="80"/>
      <c r="I1075" s="80"/>
      <c r="J1075" s="80"/>
      <c r="K1075" s="80"/>
      <c r="L1075" s="80"/>
      <c r="M1075" s="80"/>
      <c r="N1075" s="80"/>
      <c r="O1075" s="80"/>
      <c r="P1075" s="80"/>
      <c r="Q1075" s="80"/>
      <c r="R1075" s="80"/>
      <c r="S1075" s="80"/>
      <c r="T1075" s="80"/>
    </row>
    <row r="1076" spans="3:20" ht="15.75" x14ac:dyDescent="0.25">
      <c r="C1076" s="83"/>
      <c r="D1076" s="80"/>
      <c r="E1076" s="80"/>
      <c r="F1076" s="80"/>
      <c r="G1076" s="80"/>
      <c r="H1076" s="80"/>
      <c r="I1076" s="80"/>
      <c r="J1076" s="80"/>
      <c r="K1076" s="80"/>
      <c r="L1076" s="80"/>
      <c r="M1076" s="80"/>
      <c r="N1076" s="80"/>
      <c r="O1076" s="80"/>
      <c r="P1076" s="80"/>
      <c r="Q1076" s="80"/>
      <c r="R1076" s="80"/>
      <c r="S1076" s="80"/>
      <c r="T1076" s="80"/>
    </row>
    <row r="1077" spans="3:20" ht="15.75" x14ac:dyDescent="0.25">
      <c r="C1077" s="83"/>
      <c r="D1077" s="80"/>
      <c r="E1077" s="80"/>
      <c r="F1077" s="80"/>
      <c r="G1077" s="80"/>
      <c r="H1077" s="80"/>
      <c r="I1077" s="80"/>
      <c r="J1077" s="80"/>
      <c r="K1077" s="80"/>
      <c r="L1077" s="80"/>
      <c r="M1077" s="80"/>
      <c r="N1077" s="80"/>
      <c r="O1077" s="80"/>
      <c r="P1077" s="80"/>
      <c r="Q1077" s="80"/>
      <c r="R1077" s="80"/>
      <c r="S1077" s="80"/>
      <c r="T1077" s="80"/>
    </row>
    <row r="1078" spans="3:20" ht="15.75" x14ac:dyDescent="0.25">
      <c r="C1078" s="83"/>
      <c r="D1078" s="80"/>
      <c r="E1078" s="80"/>
      <c r="F1078" s="80"/>
      <c r="G1078" s="80"/>
      <c r="H1078" s="80"/>
      <c r="I1078" s="80"/>
      <c r="J1078" s="80"/>
      <c r="K1078" s="80"/>
      <c r="L1078" s="80"/>
      <c r="M1078" s="80"/>
      <c r="N1078" s="80"/>
      <c r="O1078" s="80"/>
      <c r="P1078" s="80"/>
      <c r="Q1078" s="80"/>
      <c r="R1078" s="80"/>
      <c r="S1078" s="80"/>
      <c r="T1078" s="80"/>
    </row>
    <row r="1079" spans="3:20" ht="15.75" x14ac:dyDescent="0.25">
      <c r="C1079" s="83"/>
      <c r="D1079" s="80"/>
      <c r="E1079" s="80"/>
      <c r="F1079" s="80"/>
      <c r="G1079" s="80"/>
      <c r="H1079" s="80"/>
      <c r="I1079" s="80"/>
      <c r="J1079" s="80"/>
      <c r="K1079" s="80"/>
      <c r="L1079" s="80"/>
      <c r="M1079" s="80"/>
      <c r="N1079" s="80"/>
      <c r="O1079" s="80"/>
      <c r="P1079" s="80"/>
      <c r="Q1079" s="80"/>
      <c r="R1079" s="80"/>
      <c r="S1079" s="80"/>
      <c r="T1079" s="80"/>
    </row>
    <row r="1080" spans="3:20" ht="15.75" x14ac:dyDescent="0.25">
      <c r="C1080" s="83"/>
      <c r="D1080" s="80"/>
      <c r="E1080" s="80"/>
      <c r="F1080" s="80"/>
      <c r="G1080" s="80"/>
      <c r="H1080" s="80"/>
      <c r="I1080" s="80"/>
      <c r="J1080" s="80"/>
      <c r="K1080" s="80"/>
      <c r="L1080" s="80"/>
      <c r="M1080" s="80"/>
      <c r="N1080" s="80"/>
      <c r="O1080" s="80"/>
      <c r="P1080" s="80"/>
      <c r="Q1080" s="80"/>
      <c r="R1080" s="80"/>
      <c r="S1080" s="80"/>
      <c r="T1080" s="80"/>
    </row>
    <row r="1081" spans="3:20" ht="15.75" x14ac:dyDescent="0.25">
      <c r="C1081" s="83"/>
      <c r="D1081" s="80"/>
      <c r="E1081" s="80"/>
      <c r="F1081" s="80"/>
      <c r="G1081" s="80"/>
      <c r="H1081" s="80"/>
      <c r="I1081" s="80"/>
      <c r="J1081" s="80"/>
      <c r="K1081" s="80"/>
      <c r="L1081" s="80"/>
      <c r="M1081" s="80"/>
      <c r="N1081" s="80"/>
      <c r="O1081" s="80"/>
      <c r="P1081" s="80"/>
      <c r="Q1081" s="80"/>
      <c r="R1081" s="80"/>
      <c r="S1081" s="80"/>
      <c r="T1081" s="80"/>
    </row>
    <row r="1082" spans="3:20" ht="15.75" x14ac:dyDescent="0.25">
      <c r="C1082" s="83"/>
      <c r="D1082" s="80"/>
      <c r="E1082" s="80"/>
      <c r="F1082" s="80"/>
      <c r="G1082" s="80"/>
      <c r="H1082" s="80"/>
      <c r="I1082" s="80"/>
      <c r="J1082" s="80"/>
      <c r="K1082" s="80"/>
      <c r="L1082" s="80"/>
      <c r="M1082" s="80"/>
      <c r="N1082" s="80"/>
      <c r="O1082" s="80"/>
      <c r="P1082" s="80"/>
      <c r="Q1082" s="80"/>
      <c r="R1082" s="80"/>
      <c r="S1082" s="80"/>
      <c r="T1082" s="80"/>
    </row>
    <row r="1083" spans="3:20" ht="15.75" x14ac:dyDescent="0.25">
      <c r="C1083" s="83"/>
      <c r="D1083" s="80"/>
      <c r="E1083" s="80"/>
      <c r="F1083" s="80"/>
      <c r="G1083" s="80"/>
      <c r="H1083" s="80"/>
      <c r="I1083" s="80"/>
      <c r="J1083" s="80"/>
      <c r="K1083" s="80"/>
      <c r="L1083" s="80"/>
      <c r="M1083" s="80"/>
      <c r="N1083" s="80"/>
      <c r="O1083" s="80"/>
      <c r="P1083" s="80"/>
      <c r="Q1083" s="80"/>
      <c r="R1083" s="80"/>
      <c r="S1083" s="80"/>
      <c r="T1083" s="80"/>
    </row>
    <row r="1084" spans="3:20" ht="15.75" x14ac:dyDescent="0.25">
      <c r="C1084" s="83"/>
      <c r="D1084" s="80"/>
      <c r="E1084" s="80"/>
      <c r="F1084" s="80"/>
      <c r="G1084" s="80"/>
      <c r="H1084" s="80"/>
      <c r="I1084" s="80"/>
      <c r="J1084" s="80"/>
      <c r="K1084" s="80"/>
      <c r="L1084" s="80"/>
      <c r="M1084" s="80"/>
      <c r="N1084" s="80"/>
      <c r="O1084" s="80"/>
      <c r="P1084" s="80"/>
      <c r="Q1084" s="80"/>
      <c r="R1084" s="80"/>
      <c r="S1084" s="80"/>
      <c r="T1084" s="80"/>
    </row>
    <row r="1085" spans="3:20" ht="15.75" x14ac:dyDescent="0.25">
      <c r="C1085" s="83"/>
      <c r="D1085" s="80"/>
      <c r="E1085" s="80"/>
      <c r="F1085" s="80"/>
      <c r="G1085" s="80"/>
      <c r="H1085" s="80"/>
      <c r="I1085" s="80"/>
      <c r="J1085" s="80"/>
      <c r="K1085" s="80"/>
      <c r="L1085" s="80"/>
      <c r="M1085" s="80"/>
      <c r="N1085" s="80"/>
      <c r="O1085" s="80"/>
      <c r="P1085" s="80"/>
      <c r="Q1085" s="80"/>
      <c r="R1085" s="80"/>
      <c r="S1085" s="80"/>
      <c r="T1085" s="80"/>
    </row>
    <row r="1086" spans="3:20" ht="15.75" x14ac:dyDescent="0.25">
      <c r="C1086" s="83"/>
      <c r="D1086" s="80"/>
      <c r="E1086" s="80"/>
      <c r="F1086" s="80"/>
      <c r="G1086" s="80"/>
      <c r="H1086" s="80"/>
      <c r="I1086" s="80"/>
      <c r="J1086" s="80"/>
      <c r="K1086" s="80"/>
      <c r="L1086" s="80"/>
      <c r="M1086" s="80"/>
      <c r="N1086" s="80"/>
      <c r="O1086" s="80"/>
      <c r="P1086" s="80"/>
      <c r="Q1086" s="80"/>
      <c r="R1086" s="80"/>
      <c r="S1086" s="80"/>
      <c r="T1086" s="80"/>
    </row>
    <row r="1087" spans="3:20" ht="15.75" x14ac:dyDescent="0.25">
      <c r="C1087" s="83"/>
      <c r="D1087" s="80"/>
      <c r="E1087" s="80"/>
      <c r="F1087" s="80"/>
      <c r="G1087" s="80"/>
      <c r="H1087" s="80"/>
      <c r="I1087" s="80"/>
      <c r="J1087" s="80"/>
      <c r="K1087" s="80"/>
      <c r="L1087" s="80"/>
      <c r="M1087" s="80"/>
      <c r="N1087" s="80"/>
      <c r="O1087" s="80"/>
      <c r="P1087" s="80"/>
      <c r="Q1087" s="80"/>
      <c r="R1087" s="80"/>
      <c r="S1087" s="80"/>
      <c r="T1087" s="80"/>
    </row>
    <row r="1088" spans="3:20" ht="15.75" x14ac:dyDescent="0.25">
      <c r="C1088" s="83"/>
      <c r="D1088" s="80"/>
      <c r="E1088" s="80"/>
      <c r="F1088" s="80"/>
      <c r="G1088" s="80"/>
      <c r="H1088" s="80"/>
      <c r="I1088" s="80"/>
      <c r="J1088" s="80"/>
      <c r="K1088" s="80"/>
      <c r="L1088" s="80"/>
      <c r="M1088" s="80"/>
      <c r="N1088" s="80"/>
      <c r="O1088" s="80"/>
      <c r="P1088" s="80"/>
      <c r="Q1088" s="80"/>
      <c r="R1088" s="80"/>
      <c r="S1088" s="80"/>
      <c r="T1088" s="80"/>
    </row>
    <row r="1089" spans="3:20" ht="15.75" x14ac:dyDescent="0.25">
      <c r="C1089" s="83"/>
      <c r="D1089" s="80"/>
      <c r="E1089" s="80"/>
      <c r="F1089" s="80"/>
      <c r="G1089" s="80"/>
      <c r="H1089" s="80"/>
      <c r="I1089" s="80"/>
      <c r="J1089" s="80"/>
      <c r="K1089" s="80"/>
      <c r="L1089" s="80"/>
      <c r="M1089" s="80"/>
      <c r="N1089" s="80"/>
      <c r="O1089" s="80"/>
      <c r="P1089" s="80"/>
      <c r="Q1089" s="80"/>
      <c r="R1089" s="80"/>
      <c r="S1089" s="80"/>
      <c r="T1089" s="80"/>
    </row>
    <row r="1090" spans="3:20" ht="15.75" x14ac:dyDescent="0.25">
      <c r="C1090" s="83"/>
      <c r="D1090" s="80"/>
      <c r="E1090" s="80"/>
      <c r="F1090" s="80"/>
      <c r="G1090" s="80"/>
      <c r="H1090" s="80"/>
      <c r="I1090" s="80"/>
      <c r="J1090" s="80"/>
      <c r="K1090" s="80"/>
      <c r="L1090" s="80"/>
      <c r="M1090" s="80"/>
      <c r="N1090" s="80"/>
      <c r="O1090" s="80"/>
      <c r="P1090" s="80"/>
      <c r="Q1090" s="80"/>
      <c r="R1090" s="80"/>
      <c r="S1090" s="80"/>
      <c r="T1090" s="80"/>
    </row>
    <row r="1091" spans="3:20" ht="15.75" x14ac:dyDescent="0.25">
      <c r="C1091" s="83"/>
      <c r="D1091" s="80"/>
      <c r="E1091" s="80"/>
      <c r="F1091" s="80"/>
      <c r="G1091" s="80"/>
      <c r="H1091" s="80"/>
      <c r="I1091" s="80"/>
      <c r="J1091" s="80"/>
      <c r="K1091" s="80"/>
      <c r="L1091" s="80"/>
      <c r="M1091" s="80"/>
      <c r="N1091" s="80"/>
      <c r="O1091" s="80"/>
      <c r="P1091" s="80"/>
      <c r="Q1091" s="80"/>
      <c r="R1091" s="80"/>
      <c r="S1091" s="80"/>
      <c r="T1091" s="80"/>
    </row>
    <row r="1092" spans="3:20" ht="15.75" x14ac:dyDescent="0.25">
      <c r="C1092" s="83"/>
      <c r="D1092" s="80"/>
      <c r="E1092" s="80"/>
      <c r="F1092" s="80"/>
      <c r="G1092" s="80"/>
      <c r="H1092" s="80"/>
      <c r="I1092" s="80"/>
      <c r="J1092" s="80"/>
      <c r="K1092" s="80"/>
      <c r="L1092" s="80"/>
      <c r="M1092" s="80"/>
      <c r="N1092" s="80"/>
      <c r="O1092" s="80"/>
      <c r="P1092" s="80"/>
      <c r="Q1092" s="80"/>
      <c r="R1092" s="80"/>
      <c r="S1092" s="80"/>
      <c r="T1092" s="80"/>
    </row>
    <row r="1093" spans="3:20" ht="15.75" x14ac:dyDescent="0.25">
      <c r="C1093" s="83"/>
      <c r="D1093" s="80"/>
      <c r="E1093" s="80"/>
      <c r="F1093" s="80"/>
      <c r="G1093" s="80"/>
      <c r="H1093" s="80"/>
      <c r="I1093" s="80"/>
      <c r="J1093" s="80"/>
      <c r="K1093" s="80"/>
      <c r="L1093" s="80"/>
      <c r="M1093" s="80"/>
      <c r="N1093" s="80"/>
      <c r="O1093" s="80"/>
      <c r="P1093" s="80"/>
      <c r="Q1093" s="80"/>
      <c r="R1093" s="80"/>
      <c r="S1093" s="80"/>
      <c r="T1093" s="80"/>
    </row>
    <row r="1094" spans="3:20" ht="15.75" x14ac:dyDescent="0.25">
      <c r="C1094" s="83"/>
      <c r="D1094" s="80"/>
      <c r="E1094" s="80"/>
      <c r="F1094" s="80"/>
      <c r="G1094" s="80"/>
      <c r="H1094" s="80"/>
      <c r="I1094" s="80"/>
      <c r="J1094" s="80"/>
      <c r="K1094" s="80"/>
      <c r="L1094" s="80"/>
      <c r="M1094" s="80"/>
      <c r="N1094" s="80"/>
      <c r="O1094" s="80"/>
      <c r="P1094" s="80"/>
      <c r="Q1094" s="80"/>
      <c r="R1094" s="80"/>
      <c r="S1094" s="80"/>
      <c r="T1094" s="80"/>
    </row>
    <row r="1095" spans="3:20" ht="15.75" x14ac:dyDescent="0.25">
      <c r="C1095" s="83"/>
      <c r="D1095" s="80"/>
      <c r="E1095" s="80"/>
      <c r="F1095" s="80"/>
      <c r="G1095" s="80"/>
      <c r="H1095" s="80"/>
      <c r="I1095" s="80"/>
      <c r="J1095" s="80"/>
      <c r="K1095" s="80"/>
      <c r="L1095" s="80"/>
      <c r="M1095" s="80"/>
      <c r="N1095" s="80"/>
      <c r="O1095" s="80"/>
      <c r="P1095" s="80"/>
      <c r="Q1095" s="80"/>
      <c r="R1095" s="80"/>
      <c r="S1095" s="80"/>
      <c r="T1095" s="80"/>
    </row>
    <row r="1096" spans="3:20" ht="15.75" x14ac:dyDescent="0.25">
      <c r="C1096" s="83"/>
      <c r="D1096" s="80"/>
      <c r="E1096" s="80"/>
      <c r="F1096" s="80"/>
      <c r="G1096" s="80"/>
      <c r="H1096" s="80"/>
      <c r="I1096" s="80"/>
      <c r="J1096" s="80"/>
      <c r="K1096" s="80"/>
      <c r="L1096" s="80"/>
      <c r="M1096" s="80"/>
      <c r="N1096" s="80"/>
      <c r="O1096" s="80"/>
      <c r="P1096" s="80"/>
      <c r="Q1096" s="80"/>
      <c r="R1096" s="80"/>
      <c r="S1096" s="80"/>
      <c r="T1096" s="80"/>
    </row>
    <row r="1097" spans="3:20" ht="15.75" x14ac:dyDescent="0.25">
      <c r="C1097" s="83"/>
      <c r="D1097" s="80"/>
      <c r="E1097" s="80"/>
      <c r="F1097" s="80"/>
      <c r="G1097" s="80"/>
      <c r="H1097" s="80"/>
      <c r="I1097" s="80"/>
      <c r="J1097" s="80"/>
      <c r="K1097" s="80"/>
      <c r="L1097" s="80"/>
      <c r="M1097" s="80"/>
      <c r="N1097" s="80"/>
      <c r="O1097" s="80"/>
      <c r="P1097" s="80"/>
      <c r="Q1097" s="80"/>
      <c r="R1097" s="80"/>
      <c r="S1097" s="80"/>
      <c r="T1097" s="80"/>
    </row>
    <row r="1099" spans="3:20" ht="15.75" thickBot="1" x14ac:dyDescent="0.3"/>
    <row r="1100" spans="3:20" ht="15.75" x14ac:dyDescent="0.25">
      <c r="C1100" s="111" t="s">
        <v>84</v>
      </c>
      <c r="D1100" s="112"/>
      <c r="E1100" s="112"/>
      <c r="F1100" s="112"/>
      <c r="G1100" s="112"/>
      <c r="H1100" s="112"/>
      <c r="I1100" s="112"/>
      <c r="J1100" s="112"/>
      <c r="K1100" s="112"/>
      <c r="L1100" s="112"/>
      <c r="M1100" s="112"/>
      <c r="N1100" s="112"/>
      <c r="O1100" s="112"/>
      <c r="P1100" s="112"/>
      <c r="Q1100" s="112"/>
      <c r="R1100" s="112"/>
      <c r="S1100" s="112"/>
      <c r="T1100" s="113"/>
    </row>
    <row r="1101" spans="3:20" ht="15.75" x14ac:dyDescent="0.25">
      <c r="C1101" s="109" t="s">
        <v>61</v>
      </c>
      <c r="D1101" s="105" t="s">
        <v>2</v>
      </c>
      <c r="E1101" s="105"/>
      <c r="F1101" s="105"/>
      <c r="G1101" s="105"/>
      <c r="H1101" s="105" t="s">
        <v>3</v>
      </c>
      <c r="I1101" s="105"/>
      <c r="J1101" s="105"/>
      <c r="K1101" s="105"/>
      <c r="L1101" s="105" t="s">
        <v>4</v>
      </c>
      <c r="M1101" s="105"/>
      <c r="N1101" s="105"/>
      <c r="O1101" s="105"/>
      <c r="P1101" s="105" t="s">
        <v>5</v>
      </c>
      <c r="Q1101" s="105"/>
      <c r="R1101" s="105"/>
      <c r="S1101" s="105"/>
      <c r="T1101" s="107" t="s">
        <v>6</v>
      </c>
    </row>
    <row r="1102" spans="3:20" ht="16.5" thickBot="1" x14ac:dyDescent="0.3">
      <c r="C1102" s="110"/>
      <c r="D1102" s="40" t="s">
        <v>7</v>
      </c>
      <c r="E1102" s="40" t="s">
        <v>8</v>
      </c>
      <c r="F1102" s="40" t="s">
        <v>9</v>
      </c>
      <c r="G1102" s="40" t="s">
        <v>10</v>
      </c>
      <c r="H1102" s="40" t="s">
        <v>11</v>
      </c>
      <c r="I1102" s="40" t="s">
        <v>12</v>
      </c>
      <c r="J1102" s="40" t="s">
        <v>13</v>
      </c>
      <c r="K1102" s="40" t="s">
        <v>14</v>
      </c>
      <c r="L1102" s="40" t="s">
        <v>15</v>
      </c>
      <c r="M1102" s="40" t="s">
        <v>16</v>
      </c>
      <c r="N1102" s="40" t="s">
        <v>17</v>
      </c>
      <c r="O1102" s="40" t="s">
        <v>18</v>
      </c>
      <c r="P1102" s="40" t="s">
        <v>19</v>
      </c>
      <c r="Q1102" s="40" t="s">
        <v>20</v>
      </c>
      <c r="R1102" s="40" t="s">
        <v>21</v>
      </c>
      <c r="S1102" s="40" t="s">
        <v>22</v>
      </c>
      <c r="T1102" s="108"/>
    </row>
    <row r="1103" spans="3:20" ht="15.75" x14ac:dyDescent="0.25">
      <c r="C1103" s="4" t="s">
        <v>24</v>
      </c>
      <c r="D1103" s="25">
        <v>172</v>
      </c>
      <c r="E1103" s="25">
        <v>149</v>
      </c>
      <c r="F1103" s="25">
        <v>202</v>
      </c>
      <c r="G1103" s="26">
        <f>+SUM(D1103:F1103)</f>
        <v>523</v>
      </c>
      <c r="H1103" s="25">
        <v>168</v>
      </c>
      <c r="I1103" s="25">
        <v>182</v>
      </c>
      <c r="J1103" s="25">
        <v>208</v>
      </c>
      <c r="K1103" s="26">
        <f>SUM(H1103:J1103)</f>
        <v>558</v>
      </c>
      <c r="L1103" s="25"/>
      <c r="M1103" s="25"/>
      <c r="N1103" s="25"/>
      <c r="O1103" s="26">
        <f>SUM(L1103:N1103)</f>
        <v>0</v>
      </c>
      <c r="P1103" s="57"/>
      <c r="Q1103" s="57"/>
      <c r="R1103" s="57"/>
      <c r="S1103" s="57">
        <f>SUM(P1103:R1103)</f>
        <v>0</v>
      </c>
      <c r="T1103" s="26">
        <f>SUM(G1103,O1103,K1103, S1103)</f>
        <v>1081</v>
      </c>
    </row>
    <row r="1104" spans="3:20" ht="15.75" x14ac:dyDescent="0.25">
      <c r="C1104" s="4" t="s">
        <v>85</v>
      </c>
      <c r="D1104" s="25">
        <v>912</v>
      </c>
      <c r="E1104" s="25">
        <v>652</v>
      </c>
      <c r="F1104" s="25">
        <v>644</v>
      </c>
      <c r="G1104" s="26">
        <f>+SUM(D1104:F1104)</f>
        <v>2208</v>
      </c>
      <c r="H1104" s="25">
        <v>617</v>
      </c>
      <c r="I1104" s="25">
        <v>422</v>
      </c>
      <c r="J1104" s="25">
        <v>481</v>
      </c>
      <c r="K1104" s="26">
        <f>SUM(H1104:J1104)</f>
        <v>1520</v>
      </c>
      <c r="L1104" s="25"/>
      <c r="M1104" s="25"/>
      <c r="N1104" s="25"/>
      <c r="O1104" s="26">
        <f>SUM(L1104:N1104)</f>
        <v>0</v>
      </c>
      <c r="P1104" s="57"/>
      <c r="Q1104" s="57"/>
      <c r="R1104" s="57"/>
      <c r="S1104" s="57">
        <f>SUM(P1104:R1104)</f>
        <v>0</v>
      </c>
      <c r="T1104" s="26">
        <f>SUM(G1104,O1104,K1104, S1104)</f>
        <v>3728</v>
      </c>
    </row>
    <row r="1105" spans="3:20" ht="15.75" x14ac:dyDescent="0.25">
      <c r="C1105" s="4" t="s">
        <v>26</v>
      </c>
      <c r="D1105" s="25">
        <v>13</v>
      </c>
      <c r="E1105" s="25">
        <v>12</v>
      </c>
      <c r="F1105" s="25">
        <v>27</v>
      </c>
      <c r="G1105" s="26">
        <f>+SUM(D1105:F1105)</f>
        <v>52</v>
      </c>
      <c r="H1105" s="25">
        <v>37</v>
      </c>
      <c r="I1105" s="25">
        <v>35</v>
      </c>
      <c r="J1105" s="25">
        <v>38</v>
      </c>
      <c r="K1105" s="26">
        <f>SUM(H1105:J1105)</f>
        <v>110</v>
      </c>
      <c r="L1105" s="25"/>
      <c r="M1105" s="25"/>
      <c r="N1105" s="25"/>
      <c r="O1105" s="26">
        <f>SUM(L1105:N1105)</f>
        <v>0</v>
      </c>
      <c r="P1105" s="57"/>
      <c r="Q1105" s="57"/>
      <c r="R1105" s="57"/>
      <c r="S1105" s="57">
        <f>SUM(P1105:R1105)</f>
        <v>0</v>
      </c>
      <c r="T1105" s="26">
        <f>SUM(G1105,O1105,K1105, S1105)</f>
        <v>162</v>
      </c>
    </row>
    <row r="1106" spans="3:20" ht="15.75" x14ac:dyDescent="0.25">
      <c r="C1106" s="4" t="s">
        <v>86</v>
      </c>
      <c r="D1106" s="25">
        <v>50</v>
      </c>
      <c r="E1106" s="25">
        <v>36</v>
      </c>
      <c r="F1106" s="25">
        <v>54</v>
      </c>
      <c r="G1106" s="26">
        <f>+SUM(D1106:F1106)</f>
        <v>140</v>
      </c>
      <c r="H1106" s="25">
        <v>19</v>
      </c>
      <c r="I1106" s="25">
        <v>15</v>
      </c>
      <c r="J1106" s="25">
        <v>21</v>
      </c>
      <c r="K1106" s="26">
        <f>SUM(H1106:J1106)</f>
        <v>55</v>
      </c>
      <c r="L1106" s="25"/>
      <c r="M1106" s="25"/>
      <c r="N1106" s="25"/>
      <c r="O1106" s="26">
        <f>SUM(L1106:N1106)</f>
        <v>0</v>
      </c>
      <c r="P1106" s="59"/>
      <c r="Q1106" s="59"/>
      <c r="R1106" s="59"/>
      <c r="S1106" s="57">
        <f>SUM(P1106:R1106)</f>
        <v>0</v>
      </c>
      <c r="T1106" s="26">
        <f>SUM(G1106,O1106,K1106, S1106)</f>
        <v>195</v>
      </c>
    </row>
    <row r="1107" spans="3:20" ht="15.75" x14ac:dyDescent="0.25">
      <c r="C1107" s="45" t="s">
        <v>59</v>
      </c>
      <c r="D1107" s="26">
        <f t="shared" ref="D1107:T1107" si="111">SUM(D1103:D1106)</f>
        <v>1147</v>
      </c>
      <c r="E1107" s="26">
        <f t="shared" si="111"/>
        <v>849</v>
      </c>
      <c r="F1107" s="26">
        <f t="shared" si="111"/>
        <v>927</v>
      </c>
      <c r="G1107" s="26">
        <f t="shared" si="111"/>
        <v>2923</v>
      </c>
      <c r="H1107" s="26">
        <f t="shared" si="111"/>
        <v>841</v>
      </c>
      <c r="I1107" s="26">
        <f t="shared" si="111"/>
        <v>654</v>
      </c>
      <c r="J1107" s="26">
        <f t="shared" si="111"/>
        <v>748</v>
      </c>
      <c r="K1107" s="26">
        <f t="shared" si="111"/>
        <v>2243</v>
      </c>
      <c r="L1107" s="26">
        <f t="shared" si="111"/>
        <v>0</v>
      </c>
      <c r="M1107" s="26">
        <f t="shared" si="111"/>
        <v>0</v>
      </c>
      <c r="N1107" s="26">
        <f t="shared" si="111"/>
        <v>0</v>
      </c>
      <c r="O1107" s="26">
        <f t="shared" si="111"/>
        <v>0</v>
      </c>
      <c r="P1107" s="26">
        <f t="shared" si="111"/>
        <v>0</v>
      </c>
      <c r="Q1107" s="26">
        <f t="shared" si="111"/>
        <v>0</v>
      </c>
      <c r="R1107" s="26">
        <f t="shared" si="111"/>
        <v>0</v>
      </c>
      <c r="S1107" s="26">
        <f t="shared" si="111"/>
        <v>0</v>
      </c>
      <c r="T1107" s="26">
        <f t="shared" si="111"/>
        <v>5166</v>
      </c>
    </row>
    <row r="1472" spans="4:20" x14ac:dyDescent="0.25">
      <c r="D1472" s="6"/>
      <c r="E1472" s="6"/>
      <c r="F1472" s="6"/>
      <c r="G1472" s="9"/>
      <c r="H1472" s="6"/>
      <c r="I1472" s="6"/>
      <c r="J1472" s="6"/>
      <c r="K1472" s="9"/>
      <c r="L1472" s="6"/>
      <c r="M1472" s="6"/>
      <c r="N1472" s="6"/>
      <c r="O1472" s="9"/>
      <c r="P1472" s="19"/>
      <c r="Q1472" s="19"/>
      <c r="R1472" s="19"/>
      <c r="S1472" s="74"/>
      <c r="T1472" s="74"/>
    </row>
    <row r="1473" spans="4:20" x14ac:dyDescent="0.25">
      <c r="D1473" s="6"/>
      <c r="E1473" s="6"/>
      <c r="F1473" s="6"/>
      <c r="G1473" s="9"/>
      <c r="H1473" s="6"/>
      <c r="I1473" s="6"/>
      <c r="J1473" s="6"/>
      <c r="K1473" s="9"/>
      <c r="L1473" s="6"/>
      <c r="M1473" s="6"/>
      <c r="N1473" s="6"/>
      <c r="O1473" s="9"/>
      <c r="P1473" s="19"/>
      <c r="Q1473" s="19"/>
      <c r="R1473" s="19"/>
      <c r="S1473" s="74"/>
      <c r="T1473" s="74"/>
    </row>
    <row r="1474" spans="4:20" x14ac:dyDescent="0.25">
      <c r="D1474" s="6"/>
      <c r="E1474" s="6"/>
      <c r="F1474" s="6"/>
      <c r="G1474" s="9"/>
      <c r="H1474" s="6"/>
      <c r="I1474" s="6"/>
      <c r="J1474" s="6"/>
      <c r="K1474" s="9"/>
      <c r="L1474" s="6"/>
      <c r="M1474" s="6"/>
      <c r="N1474" s="6"/>
      <c r="O1474" s="9"/>
      <c r="P1474" s="19"/>
      <c r="Q1474" s="19"/>
      <c r="R1474" s="19"/>
      <c r="S1474" s="74"/>
      <c r="T1474" s="74"/>
    </row>
    <row r="1475" spans="4:20" x14ac:dyDescent="0.25">
      <c r="D1475" s="6"/>
      <c r="E1475" s="6"/>
      <c r="F1475" s="6"/>
      <c r="G1475" s="9"/>
      <c r="H1475" s="6"/>
      <c r="I1475" s="6"/>
      <c r="J1475" s="6"/>
      <c r="K1475" s="9"/>
      <c r="L1475" s="6"/>
      <c r="M1475" s="6"/>
      <c r="N1475" s="6"/>
      <c r="O1475" s="9"/>
      <c r="P1475" s="19"/>
      <c r="Q1475" s="19"/>
      <c r="R1475" s="19"/>
      <c r="S1475" s="74"/>
      <c r="T1475" s="74"/>
    </row>
    <row r="1476" spans="4:20" x14ac:dyDescent="0.25">
      <c r="D1476" s="6"/>
      <c r="E1476" s="6"/>
      <c r="F1476" s="6"/>
      <c r="G1476" s="9"/>
      <c r="H1476" s="6"/>
      <c r="I1476" s="6"/>
      <c r="J1476" s="6"/>
      <c r="K1476" s="9"/>
      <c r="L1476" s="6"/>
      <c r="M1476" s="6"/>
      <c r="N1476" s="6"/>
      <c r="O1476" s="9"/>
      <c r="P1476" s="19"/>
      <c r="Q1476" s="19"/>
      <c r="R1476" s="19"/>
      <c r="S1476" s="74"/>
      <c r="T1476" s="74"/>
    </row>
    <row r="1477" spans="4:20" x14ac:dyDescent="0.25">
      <c r="D1477" s="6"/>
      <c r="E1477" s="6"/>
      <c r="F1477" s="6"/>
      <c r="G1477" s="9"/>
      <c r="H1477" s="6"/>
      <c r="I1477" s="6"/>
      <c r="J1477" s="6"/>
      <c r="K1477" s="9"/>
      <c r="L1477" s="6"/>
      <c r="M1477" s="6"/>
      <c r="N1477" s="6"/>
      <c r="O1477" s="9"/>
      <c r="P1477" s="19"/>
      <c r="Q1477" s="19"/>
      <c r="R1477" s="19"/>
      <c r="S1477" s="74"/>
      <c r="T1477" s="74"/>
    </row>
    <row r="1478" spans="4:20" x14ac:dyDescent="0.25">
      <c r="D1478" s="6"/>
      <c r="E1478" s="6"/>
      <c r="F1478" s="6"/>
      <c r="G1478" s="9"/>
      <c r="H1478" s="6"/>
      <c r="I1478" s="6"/>
      <c r="J1478" s="6"/>
      <c r="K1478" s="9"/>
      <c r="L1478" s="6"/>
      <c r="M1478" s="6"/>
      <c r="N1478" s="6"/>
      <c r="O1478" s="9"/>
      <c r="P1478" s="19"/>
      <c r="Q1478" s="19"/>
      <c r="R1478" s="19"/>
      <c r="S1478" s="74"/>
      <c r="T1478" s="74"/>
    </row>
    <row r="1479" spans="4:20" x14ac:dyDescent="0.25">
      <c r="D1479" s="6"/>
      <c r="E1479" s="6"/>
      <c r="F1479" s="6"/>
      <c r="G1479" s="9"/>
      <c r="H1479" s="6"/>
      <c r="I1479" s="6"/>
      <c r="J1479" s="6"/>
      <c r="K1479" s="9"/>
      <c r="L1479" s="6"/>
      <c r="M1479" s="6"/>
      <c r="N1479" s="6"/>
      <c r="O1479" s="9"/>
      <c r="P1479" s="19"/>
      <c r="Q1479" s="19"/>
      <c r="R1479" s="19"/>
      <c r="S1479" s="74"/>
      <c r="T1479" s="74"/>
    </row>
    <row r="1480" spans="4:20" x14ac:dyDescent="0.25">
      <c r="D1480" s="6"/>
      <c r="E1480" s="6"/>
      <c r="F1480" s="6"/>
      <c r="G1480" s="9"/>
      <c r="H1480" s="6"/>
      <c r="I1480" s="6"/>
      <c r="J1480" s="6"/>
      <c r="K1480" s="9"/>
      <c r="L1480" s="6"/>
      <c r="M1480" s="6"/>
      <c r="N1480" s="6"/>
      <c r="O1480" s="9"/>
      <c r="P1480" s="19"/>
      <c r="Q1480" s="19"/>
      <c r="R1480" s="19"/>
      <c r="S1480" s="74"/>
      <c r="T1480" s="74"/>
    </row>
    <row r="1481" spans="4:20" x14ac:dyDescent="0.25">
      <c r="D1481" s="6"/>
      <c r="E1481" s="6"/>
      <c r="F1481" s="6"/>
      <c r="G1481" s="9"/>
      <c r="H1481" s="6"/>
      <c r="I1481" s="6"/>
      <c r="J1481" s="6"/>
      <c r="K1481" s="9"/>
      <c r="L1481" s="6"/>
      <c r="M1481" s="6"/>
      <c r="N1481" s="6"/>
      <c r="O1481" s="9"/>
      <c r="P1481" s="19"/>
      <c r="Q1481" s="19"/>
      <c r="R1481" s="19"/>
      <c r="S1481" s="74"/>
      <c r="T1481" s="74"/>
    </row>
    <row r="1482" spans="4:20" x14ac:dyDescent="0.25">
      <c r="D1482" s="6"/>
      <c r="E1482" s="6"/>
      <c r="F1482" s="6"/>
      <c r="G1482" s="9"/>
      <c r="H1482" s="6"/>
      <c r="I1482" s="6"/>
      <c r="J1482" s="6"/>
      <c r="K1482" s="9"/>
      <c r="L1482" s="6"/>
      <c r="M1482" s="6"/>
      <c r="N1482" s="6"/>
      <c r="O1482" s="9"/>
      <c r="P1482" s="19"/>
      <c r="Q1482" s="19"/>
      <c r="R1482" s="19"/>
      <c r="S1482" s="74"/>
      <c r="T1482" s="74"/>
    </row>
    <row r="1483" spans="4:20" x14ac:dyDescent="0.25">
      <c r="D1483" s="6"/>
      <c r="E1483" s="6"/>
      <c r="F1483" s="6"/>
      <c r="G1483" s="9"/>
      <c r="H1483" s="6"/>
      <c r="I1483" s="6"/>
      <c r="J1483" s="6"/>
      <c r="K1483" s="9"/>
      <c r="L1483" s="6"/>
      <c r="M1483" s="6"/>
      <c r="N1483" s="6"/>
      <c r="O1483" s="9"/>
      <c r="P1483" s="19"/>
      <c r="Q1483" s="19"/>
      <c r="R1483" s="19"/>
      <c r="S1483" s="74"/>
      <c r="T1483" s="74"/>
    </row>
    <row r="1484" spans="4:20" x14ac:dyDescent="0.25">
      <c r="D1484" s="6"/>
      <c r="E1484" s="6"/>
      <c r="F1484" s="6"/>
      <c r="G1484" s="9"/>
      <c r="H1484" s="6"/>
      <c r="I1484" s="6"/>
      <c r="J1484" s="6"/>
      <c r="K1484" s="9"/>
      <c r="L1484" s="6"/>
      <c r="M1484" s="6"/>
      <c r="N1484" s="6"/>
      <c r="O1484" s="9"/>
      <c r="P1484" s="19"/>
      <c r="Q1484" s="19"/>
      <c r="R1484" s="19"/>
      <c r="S1484" s="74"/>
      <c r="T1484" s="74"/>
    </row>
    <row r="1485" spans="4:20" x14ac:dyDescent="0.25">
      <c r="D1485" s="6"/>
      <c r="E1485" s="6"/>
      <c r="F1485" s="6"/>
      <c r="G1485" s="9"/>
      <c r="H1485" s="6"/>
      <c r="I1485" s="6"/>
      <c r="J1485" s="6"/>
      <c r="K1485" s="9"/>
      <c r="L1485" s="6"/>
      <c r="M1485" s="6"/>
      <c r="N1485" s="6"/>
      <c r="O1485" s="9"/>
      <c r="P1485" s="19"/>
      <c r="Q1485" s="19"/>
      <c r="R1485" s="19"/>
      <c r="S1485" s="74"/>
      <c r="T1485" s="74"/>
    </row>
    <row r="1486" spans="4:20" x14ac:dyDescent="0.25">
      <c r="D1486" s="6"/>
      <c r="E1486" s="6"/>
      <c r="F1486" s="6"/>
      <c r="G1486" s="9"/>
      <c r="H1486" s="6"/>
      <c r="I1486" s="6"/>
      <c r="J1486" s="6"/>
      <c r="K1486" s="9"/>
      <c r="L1486" s="6"/>
      <c r="M1486" s="6"/>
      <c r="N1486" s="6"/>
      <c r="O1486" s="9"/>
      <c r="P1486" s="19"/>
      <c r="Q1486" s="19"/>
      <c r="R1486" s="19"/>
      <c r="S1486" s="74"/>
      <c r="T1486" s="74"/>
    </row>
    <row r="1487" spans="4:20" x14ac:dyDescent="0.25">
      <c r="D1487" s="6"/>
      <c r="E1487" s="6"/>
      <c r="F1487" s="6"/>
      <c r="G1487" s="9"/>
      <c r="H1487" s="6"/>
      <c r="I1487" s="6"/>
      <c r="J1487" s="6"/>
      <c r="K1487" s="9"/>
      <c r="L1487" s="6"/>
      <c r="M1487" s="6"/>
      <c r="N1487" s="6"/>
      <c r="O1487" s="9"/>
      <c r="P1487" s="19"/>
      <c r="Q1487" s="19"/>
      <c r="R1487" s="19"/>
      <c r="S1487" s="74"/>
      <c r="T1487" s="74"/>
    </row>
    <row r="1488" spans="4:20" x14ac:dyDescent="0.25">
      <c r="D1488" s="6"/>
      <c r="E1488" s="6"/>
      <c r="F1488" s="6"/>
      <c r="G1488" s="9"/>
      <c r="H1488" s="6"/>
      <c r="I1488" s="6"/>
      <c r="J1488" s="6"/>
      <c r="K1488" s="9"/>
      <c r="L1488" s="6"/>
      <c r="M1488" s="6"/>
      <c r="N1488" s="6"/>
      <c r="O1488" s="9"/>
      <c r="P1488" s="19"/>
      <c r="Q1488" s="19"/>
      <c r="R1488" s="19"/>
      <c r="S1488" s="74"/>
      <c r="T1488" s="74"/>
    </row>
    <row r="1489" spans="4:20" x14ac:dyDescent="0.25">
      <c r="D1489" s="6"/>
      <c r="E1489" s="6"/>
      <c r="F1489" s="6"/>
      <c r="G1489" s="9"/>
      <c r="H1489" s="6"/>
      <c r="I1489" s="6"/>
      <c r="J1489" s="6"/>
      <c r="K1489" s="9"/>
      <c r="L1489" s="6"/>
      <c r="M1489" s="6"/>
      <c r="N1489" s="6"/>
      <c r="O1489" s="9"/>
      <c r="P1489" s="19"/>
      <c r="Q1489" s="19"/>
      <c r="R1489" s="19"/>
      <c r="S1489" s="74"/>
      <c r="T1489" s="74"/>
    </row>
    <row r="1490" spans="4:20" x14ac:dyDescent="0.25">
      <c r="D1490" s="6"/>
      <c r="E1490" s="6"/>
      <c r="F1490" s="6"/>
      <c r="G1490" s="9"/>
      <c r="H1490" s="6"/>
      <c r="I1490" s="6"/>
      <c r="J1490" s="6"/>
      <c r="K1490" s="9"/>
      <c r="L1490" s="6"/>
      <c r="M1490" s="6"/>
      <c r="N1490" s="6"/>
      <c r="O1490" s="9"/>
      <c r="P1490" s="19"/>
      <c r="Q1490" s="19"/>
      <c r="R1490" s="19"/>
      <c r="S1490" s="74"/>
      <c r="T1490" s="74"/>
    </row>
    <row r="1491" spans="4:20" x14ac:dyDescent="0.25">
      <c r="D1491" s="6"/>
      <c r="E1491" s="6"/>
      <c r="F1491" s="6"/>
      <c r="G1491" s="9"/>
      <c r="H1491" s="6"/>
      <c r="I1491" s="6"/>
      <c r="J1491" s="6"/>
      <c r="K1491" s="9"/>
      <c r="L1491" s="6"/>
      <c r="M1491" s="6"/>
      <c r="N1491" s="6"/>
      <c r="O1491" s="9"/>
      <c r="P1491" s="19"/>
      <c r="Q1491" s="19"/>
      <c r="R1491" s="19"/>
      <c r="S1491" s="74"/>
      <c r="T1491" s="74"/>
    </row>
    <row r="1492" spans="4:20" x14ac:dyDescent="0.25">
      <c r="D1492" s="6"/>
      <c r="E1492" s="6"/>
      <c r="F1492" s="6"/>
      <c r="G1492" s="9"/>
      <c r="H1492" s="6"/>
      <c r="I1492" s="6"/>
      <c r="J1492" s="6"/>
      <c r="K1492" s="9"/>
      <c r="L1492" s="6"/>
      <c r="M1492" s="6"/>
      <c r="N1492" s="6"/>
      <c r="O1492" s="9"/>
      <c r="P1492" s="19"/>
      <c r="Q1492" s="19"/>
      <c r="R1492" s="19"/>
      <c r="S1492" s="74"/>
      <c r="T1492" s="74"/>
    </row>
    <row r="1493" spans="4:20" x14ac:dyDescent="0.25">
      <c r="D1493" s="6"/>
      <c r="E1493" s="6"/>
      <c r="F1493" s="6"/>
      <c r="G1493" s="9"/>
      <c r="H1493" s="6"/>
      <c r="I1493" s="6"/>
      <c r="J1493" s="6"/>
      <c r="K1493" s="9"/>
      <c r="L1493" s="6"/>
      <c r="M1493" s="6"/>
      <c r="N1493" s="6"/>
      <c r="O1493" s="9"/>
      <c r="P1493" s="19"/>
      <c r="Q1493" s="19"/>
      <c r="R1493" s="19"/>
      <c r="S1493" s="74"/>
      <c r="T1493" s="74"/>
    </row>
    <row r="1494" spans="4:20" x14ac:dyDescent="0.25">
      <c r="D1494" s="6"/>
      <c r="E1494" s="6"/>
      <c r="F1494" s="6"/>
      <c r="G1494" s="9"/>
      <c r="H1494" s="6"/>
      <c r="I1494" s="6"/>
      <c r="J1494" s="6"/>
      <c r="K1494" s="9"/>
      <c r="L1494" s="6"/>
      <c r="M1494" s="6"/>
      <c r="N1494" s="6"/>
      <c r="O1494" s="9"/>
      <c r="P1494" s="19"/>
      <c r="Q1494" s="19"/>
      <c r="R1494" s="19"/>
      <c r="S1494" s="74"/>
      <c r="T1494" s="74"/>
    </row>
    <row r="1495" spans="4:20" x14ac:dyDescent="0.25">
      <c r="D1495" s="6"/>
      <c r="E1495" s="6"/>
      <c r="F1495" s="6"/>
      <c r="G1495" s="9"/>
      <c r="H1495" s="6"/>
      <c r="I1495" s="6"/>
      <c r="J1495" s="6"/>
      <c r="K1495" s="9"/>
      <c r="L1495" s="6"/>
      <c r="M1495" s="6"/>
      <c r="N1495" s="6"/>
      <c r="O1495" s="9"/>
      <c r="P1495" s="19"/>
      <c r="Q1495" s="19"/>
      <c r="R1495" s="19"/>
      <c r="S1495" s="74"/>
      <c r="T1495" s="74"/>
    </row>
    <row r="1496" spans="4:20" x14ac:dyDescent="0.25">
      <c r="D1496" s="6"/>
      <c r="E1496" s="6"/>
      <c r="F1496" s="6"/>
      <c r="G1496" s="9"/>
      <c r="H1496" s="6"/>
      <c r="I1496" s="6"/>
      <c r="J1496" s="6"/>
      <c r="K1496" s="9"/>
      <c r="L1496" s="6"/>
      <c r="M1496" s="6"/>
      <c r="N1496" s="6"/>
      <c r="O1496" s="9"/>
      <c r="P1496" s="19"/>
      <c r="Q1496" s="19"/>
      <c r="R1496" s="19"/>
      <c r="S1496" s="74"/>
      <c r="T1496" s="74"/>
    </row>
    <row r="1497" spans="4:20" x14ac:dyDescent="0.25">
      <c r="D1497" s="6"/>
      <c r="E1497" s="6"/>
      <c r="F1497" s="6"/>
      <c r="G1497" s="9"/>
      <c r="H1497" s="6"/>
      <c r="I1497" s="6"/>
      <c r="J1497" s="6"/>
      <c r="K1497" s="9"/>
      <c r="L1497" s="6"/>
      <c r="M1497" s="6"/>
      <c r="N1497" s="6"/>
      <c r="O1497" s="9"/>
      <c r="P1497" s="19"/>
      <c r="Q1497" s="19"/>
      <c r="R1497" s="19"/>
      <c r="S1497" s="74"/>
      <c r="T1497" s="74"/>
    </row>
    <row r="1498" spans="4:20" x14ac:dyDescent="0.25">
      <c r="D1498" s="6"/>
      <c r="E1498" s="6"/>
      <c r="F1498" s="6"/>
      <c r="G1498" s="9"/>
      <c r="H1498" s="6"/>
      <c r="I1498" s="6"/>
      <c r="J1498" s="6"/>
      <c r="K1498" s="9"/>
      <c r="L1498" s="6"/>
      <c r="M1498" s="6"/>
      <c r="N1498" s="6"/>
      <c r="O1498" s="9"/>
      <c r="P1498" s="19"/>
      <c r="Q1498" s="19"/>
      <c r="R1498" s="19"/>
      <c r="S1498" s="74"/>
      <c r="T1498" s="74"/>
    </row>
    <row r="1499" spans="4:20" x14ac:dyDescent="0.25">
      <c r="D1499" s="6"/>
      <c r="E1499" s="6"/>
      <c r="F1499" s="6"/>
      <c r="G1499" s="9"/>
      <c r="H1499" s="6"/>
      <c r="I1499" s="6"/>
      <c r="J1499" s="6"/>
      <c r="K1499" s="9"/>
      <c r="L1499" s="6"/>
      <c r="M1499" s="6"/>
      <c r="N1499" s="6"/>
      <c r="O1499" s="9"/>
      <c r="P1499" s="19"/>
      <c r="Q1499" s="19"/>
      <c r="R1499" s="19"/>
      <c r="S1499" s="74"/>
      <c r="T1499" s="74"/>
    </row>
    <row r="1500" spans="4:20" x14ac:dyDescent="0.25">
      <c r="D1500" s="6"/>
      <c r="E1500" s="6"/>
      <c r="F1500" s="6"/>
      <c r="G1500" s="9"/>
      <c r="H1500" s="6"/>
      <c r="I1500" s="6"/>
      <c r="J1500" s="6"/>
      <c r="K1500" s="9"/>
      <c r="L1500" s="6"/>
      <c r="M1500" s="6"/>
      <c r="N1500" s="6"/>
      <c r="O1500" s="9"/>
      <c r="P1500" s="19"/>
      <c r="Q1500" s="19"/>
      <c r="R1500" s="19"/>
      <c r="S1500" s="74"/>
      <c r="T1500" s="74"/>
    </row>
    <row r="1501" spans="4:20" x14ac:dyDescent="0.25">
      <c r="D1501" s="6"/>
      <c r="E1501" s="6"/>
      <c r="F1501" s="6"/>
      <c r="G1501" s="9"/>
      <c r="H1501" s="6"/>
      <c r="I1501" s="6"/>
      <c r="J1501" s="6"/>
      <c r="K1501" s="9"/>
      <c r="L1501" s="6"/>
      <c r="M1501" s="6"/>
      <c r="N1501" s="6"/>
      <c r="O1501" s="9"/>
      <c r="P1501" s="19"/>
      <c r="Q1501" s="19"/>
      <c r="R1501" s="19"/>
      <c r="S1501" s="74"/>
      <c r="T1501" s="74"/>
    </row>
    <row r="1502" spans="4:20" x14ac:dyDescent="0.25">
      <c r="D1502" s="6"/>
      <c r="E1502" s="6"/>
      <c r="F1502" s="6"/>
      <c r="G1502" s="9"/>
      <c r="H1502" s="6"/>
      <c r="I1502" s="6"/>
      <c r="J1502" s="6"/>
      <c r="K1502" s="9"/>
      <c r="L1502" s="6"/>
      <c r="M1502" s="6"/>
      <c r="N1502" s="6"/>
      <c r="O1502" s="9"/>
      <c r="P1502" s="19"/>
      <c r="Q1502" s="19"/>
      <c r="R1502" s="19"/>
      <c r="S1502" s="74"/>
      <c r="T1502" s="74"/>
    </row>
    <row r="1503" spans="4:20" x14ac:dyDescent="0.25">
      <c r="D1503" s="6"/>
      <c r="E1503" s="6"/>
      <c r="F1503" s="6"/>
      <c r="G1503" s="9"/>
      <c r="H1503" s="6"/>
      <c r="I1503" s="6"/>
      <c r="J1503" s="6"/>
      <c r="K1503" s="9"/>
      <c r="L1503" s="6"/>
      <c r="M1503" s="6"/>
      <c r="N1503" s="6"/>
      <c r="O1503" s="9"/>
      <c r="P1503" s="19"/>
      <c r="Q1503" s="19"/>
      <c r="R1503" s="19"/>
      <c r="S1503" s="74"/>
      <c r="T1503" s="74"/>
    </row>
    <row r="1504" spans="4:20" x14ac:dyDescent="0.25">
      <c r="D1504" s="6"/>
      <c r="E1504" s="6"/>
      <c r="F1504" s="6"/>
      <c r="G1504" s="9"/>
      <c r="H1504" s="6"/>
      <c r="I1504" s="6"/>
      <c r="J1504" s="6"/>
      <c r="K1504" s="9"/>
      <c r="L1504" s="6"/>
      <c r="M1504" s="6"/>
      <c r="N1504" s="6"/>
      <c r="O1504" s="9"/>
      <c r="P1504" s="19"/>
      <c r="Q1504" s="19"/>
      <c r="R1504" s="19"/>
      <c r="S1504" s="74"/>
      <c r="T1504" s="74"/>
    </row>
    <row r="1505" spans="4:20" x14ac:dyDescent="0.25">
      <c r="D1505" s="6"/>
      <c r="E1505" s="6"/>
      <c r="F1505" s="6"/>
      <c r="G1505" s="9"/>
      <c r="H1505" s="6"/>
      <c r="I1505" s="6"/>
      <c r="J1505" s="6"/>
      <c r="K1505" s="9"/>
      <c r="L1505" s="6"/>
      <c r="M1505" s="6"/>
      <c r="N1505" s="6"/>
      <c r="O1505" s="9"/>
      <c r="P1505" s="19"/>
      <c r="Q1505" s="19"/>
      <c r="R1505" s="19"/>
      <c r="S1505" s="74"/>
      <c r="T1505" s="74"/>
    </row>
    <row r="1506" spans="4:20" x14ac:dyDescent="0.25">
      <c r="D1506" s="6"/>
      <c r="E1506" s="6"/>
      <c r="F1506" s="6"/>
      <c r="G1506" s="9"/>
      <c r="H1506" s="6"/>
      <c r="I1506" s="6"/>
      <c r="J1506" s="6"/>
      <c r="K1506" s="9"/>
      <c r="L1506" s="6"/>
      <c r="M1506" s="6"/>
      <c r="N1506" s="6"/>
      <c r="O1506" s="9"/>
      <c r="P1506" s="19"/>
      <c r="Q1506" s="19"/>
      <c r="R1506" s="19"/>
      <c r="S1506" s="74"/>
      <c r="T1506" s="74"/>
    </row>
    <row r="1507" spans="4:20" x14ac:dyDescent="0.25">
      <c r="D1507" s="6"/>
      <c r="E1507" s="6"/>
      <c r="F1507" s="6"/>
      <c r="G1507" s="9"/>
      <c r="H1507" s="6"/>
      <c r="I1507" s="6"/>
      <c r="J1507" s="6"/>
      <c r="K1507" s="9"/>
      <c r="L1507" s="6"/>
      <c r="M1507" s="6"/>
      <c r="N1507" s="6"/>
      <c r="O1507" s="9"/>
      <c r="P1507" s="19"/>
      <c r="Q1507" s="19"/>
      <c r="R1507" s="19"/>
      <c r="S1507" s="74"/>
      <c r="T1507" s="74"/>
    </row>
    <row r="1508" spans="4:20" x14ac:dyDescent="0.25">
      <c r="D1508" s="6"/>
      <c r="E1508" s="6"/>
      <c r="F1508" s="6"/>
      <c r="G1508" s="9"/>
      <c r="H1508" s="6"/>
      <c r="I1508" s="6"/>
      <c r="J1508" s="6"/>
      <c r="K1508" s="9"/>
      <c r="L1508" s="6"/>
      <c r="M1508" s="6"/>
      <c r="N1508" s="6"/>
      <c r="O1508" s="9"/>
      <c r="P1508" s="19"/>
      <c r="Q1508" s="19"/>
      <c r="R1508" s="19"/>
      <c r="S1508" s="74"/>
      <c r="T1508" s="74"/>
    </row>
    <row r="1509" spans="4:20" x14ac:dyDescent="0.25">
      <c r="D1509" s="6"/>
      <c r="E1509" s="6"/>
      <c r="F1509" s="6"/>
      <c r="G1509" s="9"/>
      <c r="H1509" s="6"/>
      <c r="I1509" s="6"/>
      <c r="J1509" s="6"/>
      <c r="K1509" s="9"/>
      <c r="L1509" s="6"/>
      <c r="M1509" s="6"/>
      <c r="N1509" s="6"/>
      <c r="O1509" s="9"/>
      <c r="P1509" s="19"/>
      <c r="Q1509" s="19"/>
      <c r="R1509" s="19"/>
      <c r="S1509" s="74"/>
      <c r="T1509" s="74"/>
    </row>
    <row r="1510" spans="4:20" x14ac:dyDescent="0.25">
      <c r="D1510" s="6"/>
      <c r="E1510" s="6"/>
      <c r="F1510" s="6"/>
      <c r="G1510" s="9"/>
      <c r="H1510" s="6"/>
      <c r="I1510" s="6"/>
      <c r="J1510" s="6"/>
      <c r="K1510" s="9"/>
      <c r="L1510" s="6"/>
      <c r="M1510" s="6"/>
      <c r="N1510" s="6"/>
      <c r="O1510" s="9"/>
      <c r="P1510" s="19"/>
      <c r="Q1510" s="19"/>
      <c r="R1510" s="19"/>
      <c r="S1510" s="74"/>
      <c r="T1510" s="74"/>
    </row>
    <row r="1511" spans="4:20" x14ac:dyDescent="0.25">
      <c r="D1511" s="6"/>
      <c r="E1511" s="6"/>
      <c r="F1511" s="6"/>
      <c r="G1511" s="9"/>
      <c r="H1511" s="6"/>
      <c r="I1511" s="6"/>
      <c r="J1511" s="6"/>
      <c r="K1511" s="9"/>
      <c r="L1511" s="6"/>
      <c r="M1511" s="6"/>
      <c r="N1511" s="6"/>
      <c r="O1511" s="9"/>
      <c r="P1511" s="19"/>
      <c r="Q1511" s="19"/>
      <c r="R1511" s="19"/>
      <c r="S1511" s="74"/>
      <c r="T1511" s="74"/>
    </row>
    <row r="1512" spans="4:20" x14ac:dyDescent="0.25">
      <c r="D1512" s="6"/>
      <c r="E1512" s="6"/>
      <c r="F1512" s="6"/>
      <c r="G1512" s="9"/>
      <c r="H1512" s="6"/>
      <c r="I1512" s="6"/>
      <c r="J1512" s="6"/>
      <c r="K1512" s="9"/>
      <c r="L1512" s="6"/>
      <c r="M1512" s="6"/>
      <c r="N1512" s="6"/>
      <c r="O1512" s="9"/>
      <c r="P1512" s="19"/>
      <c r="Q1512" s="19"/>
      <c r="R1512" s="19"/>
      <c r="S1512" s="74"/>
      <c r="T1512" s="74"/>
    </row>
    <row r="1513" spans="4:20" x14ac:dyDescent="0.25">
      <c r="D1513" s="6"/>
      <c r="E1513" s="6"/>
      <c r="F1513" s="6"/>
      <c r="G1513" s="9"/>
      <c r="H1513" s="6"/>
      <c r="I1513" s="6"/>
      <c r="J1513" s="6"/>
      <c r="K1513" s="9"/>
      <c r="L1513" s="6"/>
      <c r="M1513" s="6"/>
      <c r="N1513" s="6"/>
      <c r="O1513" s="9"/>
      <c r="P1513" s="19"/>
      <c r="Q1513" s="19"/>
      <c r="R1513" s="19"/>
      <c r="S1513" s="74"/>
      <c r="T1513" s="74"/>
    </row>
    <row r="1696" ht="17.25" customHeight="1" x14ac:dyDescent="0.25"/>
  </sheetData>
  <mergeCells count="147">
    <mergeCell ref="C1056:C1057"/>
    <mergeCell ref="D1056:G1056"/>
    <mergeCell ref="H1056:K1056"/>
    <mergeCell ref="L1056:O1056"/>
    <mergeCell ref="P1056:S1056"/>
    <mergeCell ref="T1056:T1057"/>
    <mergeCell ref="C1100:T1100"/>
    <mergeCell ref="D1101:G1101"/>
    <mergeCell ref="H1101:K1101"/>
    <mergeCell ref="L1101:O1101"/>
    <mergeCell ref="P1101:S1101"/>
    <mergeCell ref="T1101:T1102"/>
    <mergeCell ref="C1101:C1102"/>
    <mergeCell ref="C1016:T1016"/>
    <mergeCell ref="D1017:G1017"/>
    <mergeCell ref="H1017:K1017"/>
    <mergeCell ref="L1017:O1017"/>
    <mergeCell ref="P1017:S1017"/>
    <mergeCell ref="T1017:T1018"/>
    <mergeCell ref="C1017:C1018"/>
    <mergeCell ref="C1055:T1055"/>
    <mergeCell ref="C962:T962"/>
    <mergeCell ref="D963:G963"/>
    <mergeCell ref="H963:K963"/>
    <mergeCell ref="L963:O963"/>
    <mergeCell ref="P963:S963"/>
    <mergeCell ref="T963:T964"/>
    <mergeCell ref="C844:T844"/>
    <mergeCell ref="D845:G845"/>
    <mergeCell ref="H845:K845"/>
    <mergeCell ref="L845:O845"/>
    <mergeCell ref="P845:S845"/>
    <mergeCell ref="T845:T846"/>
    <mergeCell ref="C845:C846"/>
    <mergeCell ref="C963:C964"/>
    <mergeCell ref="C788:T788"/>
    <mergeCell ref="D789:G789"/>
    <mergeCell ref="H789:K789"/>
    <mergeCell ref="L789:O789"/>
    <mergeCell ref="P789:S789"/>
    <mergeCell ref="T789:T790"/>
    <mergeCell ref="C904:T904"/>
    <mergeCell ref="C905:C906"/>
    <mergeCell ref="D905:G905"/>
    <mergeCell ref="H905:K905"/>
    <mergeCell ref="L905:O905"/>
    <mergeCell ref="P905:S905"/>
    <mergeCell ref="T905:T906"/>
    <mergeCell ref="C729:T729"/>
    <mergeCell ref="D730:G730"/>
    <mergeCell ref="H730:K730"/>
    <mergeCell ref="L730:O730"/>
    <mergeCell ref="P730:S730"/>
    <mergeCell ref="T730:T731"/>
    <mergeCell ref="C730:C731"/>
    <mergeCell ref="C789:C790"/>
    <mergeCell ref="C669:T669"/>
    <mergeCell ref="D670:G670"/>
    <mergeCell ref="H670:K670"/>
    <mergeCell ref="L670:O670"/>
    <mergeCell ref="P670:S670"/>
    <mergeCell ref="T670:T671"/>
    <mergeCell ref="C614:T614"/>
    <mergeCell ref="D615:G615"/>
    <mergeCell ref="H615:K615"/>
    <mergeCell ref="L615:O615"/>
    <mergeCell ref="P615:S615"/>
    <mergeCell ref="T615:T616"/>
    <mergeCell ref="C615:C616"/>
    <mergeCell ref="C670:C671"/>
    <mergeCell ref="C562:T562"/>
    <mergeCell ref="D563:G563"/>
    <mergeCell ref="H563:K563"/>
    <mergeCell ref="L563:O563"/>
    <mergeCell ref="P563:S563"/>
    <mergeCell ref="T563:T564"/>
    <mergeCell ref="C501:T501"/>
    <mergeCell ref="D502:G502"/>
    <mergeCell ref="H502:K502"/>
    <mergeCell ref="L502:O502"/>
    <mergeCell ref="P502:S502"/>
    <mergeCell ref="T502:T503"/>
    <mergeCell ref="C502:C503"/>
    <mergeCell ref="C563:C564"/>
    <mergeCell ref="C446:T446"/>
    <mergeCell ref="D447:G447"/>
    <mergeCell ref="H447:K447"/>
    <mergeCell ref="L447:O447"/>
    <mergeCell ref="P447:S447"/>
    <mergeCell ref="T447:T448"/>
    <mergeCell ref="C384:T384"/>
    <mergeCell ref="D385:G385"/>
    <mergeCell ref="H385:K385"/>
    <mergeCell ref="L385:O385"/>
    <mergeCell ref="P385:S385"/>
    <mergeCell ref="T385:T386"/>
    <mergeCell ref="C385:C386"/>
    <mergeCell ref="C447:C448"/>
    <mergeCell ref="C317:T317"/>
    <mergeCell ref="D318:G318"/>
    <mergeCell ref="H318:K318"/>
    <mergeCell ref="L318:O318"/>
    <mergeCell ref="P318:S318"/>
    <mergeCell ref="T318:T319"/>
    <mergeCell ref="C265:T265"/>
    <mergeCell ref="D266:G266"/>
    <mergeCell ref="H266:K266"/>
    <mergeCell ref="L266:O266"/>
    <mergeCell ref="P266:S266"/>
    <mergeCell ref="T266:T267"/>
    <mergeCell ref="C266:C267"/>
    <mergeCell ref="C318:C319"/>
    <mergeCell ref="C221:T221"/>
    <mergeCell ref="D222:G222"/>
    <mergeCell ref="H222:K222"/>
    <mergeCell ref="L222:O222"/>
    <mergeCell ref="P222:S222"/>
    <mergeCell ref="T222:T223"/>
    <mergeCell ref="C180:T180"/>
    <mergeCell ref="D181:G181"/>
    <mergeCell ref="H181:K181"/>
    <mergeCell ref="L181:O181"/>
    <mergeCell ref="P181:S181"/>
    <mergeCell ref="T181:T182"/>
    <mergeCell ref="C181:C182"/>
    <mergeCell ref="C222:C223"/>
    <mergeCell ref="D138:G138"/>
    <mergeCell ref="H138:K138"/>
    <mergeCell ref="L138:O138"/>
    <mergeCell ref="P138:S138"/>
    <mergeCell ref="T138:T139"/>
    <mergeCell ref="C73:T73"/>
    <mergeCell ref="D74:G74"/>
    <mergeCell ref="H74:K74"/>
    <mergeCell ref="L74:O74"/>
    <mergeCell ref="P74:S74"/>
    <mergeCell ref="T74:T75"/>
    <mergeCell ref="C138:C139"/>
    <mergeCell ref="C4:T4"/>
    <mergeCell ref="T5:T6"/>
    <mergeCell ref="D5:G5"/>
    <mergeCell ref="H5:K5"/>
    <mergeCell ref="L5:O5"/>
    <mergeCell ref="P5:S5"/>
    <mergeCell ref="C5:C6"/>
    <mergeCell ref="C74:C75"/>
    <mergeCell ref="C137:T137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rowBreaks count="1" manualBreakCount="1">
    <brk id="100" max="2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274"/>
  <sheetViews>
    <sheetView showGridLines="0" view="pageBreakPreview" topLeftCell="B1" zoomScale="78" zoomScaleNormal="50" zoomScaleSheetLayoutView="78" workbookViewId="0">
      <selection activeCell="B12" sqref="B12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7" customWidth="1"/>
    <col min="4" max="4" width="8.85546875" customWidth="1"/>
    <col min="5" max="5" width="7.5703125" customWidth="1"/>
    <col min="6" max="6" width="11.42578125" customWidth="1"/>
    <col min="7" max="7" width="6.7109375" customWidth="1"/>
    <col min="8" max="8" width="6.85546875" customWidth="1"/>
    <col min="9" max="9" width="6.5703125" customWidth="1"/>
    <col min="10" max="10" width="11.42578125" customWidth="1"/>
    <col min="11" max="11" width="5.7109375" hidden="1" customWidth="1"/>
    <col min="12" max="12" width="8.140625" hidden="1" customWidth="1"/>
    <col min="13" max="13" width="13.140625" hidden="1" customWidth="1"/>
    <col min="14" max="14" width="13.42578125" customWidth="1"/>
    <col min="15" max="15" width="9.28515625" hidden="1" customWidth="1"/>
    <col min="16" max="16" width="12.140625" hidden="1" customWidth="1"/>
    <col min="17" max="17" width="11" hidden="1" customWidth="1"/>
    <col min="19" max="19" width="26.85546875" bestFit="1" customWidth="1"/>
  </cols>
  <sheetData>
    <row r="6" spans="2:19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15.75" x14ac:dyDescent="0.25">
      <c r="B8" s="111" t="s">
        <v>87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3"/>
    </row>
    <row r="9" spans="2:19" ht="15.75" x14ac:dyDescent="0.25">
      <c r="B9" s="109" t="s">
        <v>1</v>
      </c>
      <c r="C9" s="105" t="s">
        <v>2</v>
      </c>
      <c r="D9" s="105"/>
      <c r="E9" s="105"/>
      <c r="F9" s="105"/>
      <c r="G9" s="105" t="s">
        <v>3</v>
      </c>
      <c r="H9" s="105"/>
      <c r="I9" s="105"/>
      <c r="J9" s="105"/>
      <c r="K9" s="105" t="s">
        <v>4</v>
      </c>
      <c r="L9" s="105"/>
      <c r="M9" s="105"/>
      <c r="N9" s="105"/>
      <c r="O9" s="105" t="s">
        <v>5</v>
      </c>
      <c r="P9" s="105"/>
      <c r="Q9" s="105"/>
      <c r="R9" s="105"/>
      <c r="S9" s="107" t="s">
        <v>6</v>
      </c>
    </row>
    <row r="10" spans="2:19" ht="16.5" thickBot="1" x14ac:dyDescent="0.3">
      <c r="B10" s="110"/>
      <c r="C10" s="40" t="s">
        <v>7</v>
      </c>
      <c r="D10" s="40" t="s">
        <v>8</v>
      </c>
      <c r="E10" s="40" t="s">
        <v>9</v>
      </c>
      <c r="F10" s="40" t="s">
        <v>10</v>
      </c>
      <c r="G10" s="40" t="s">
        <v>11</v>
      </c>
      <c r="H10" s="40" t="s">
        <v>12</v>
      </c>
      <c r="I10" s="40" t="s">
        <v>13</v>
      </c>
      <c r="J10" s="40" t="s">
        <v>14</v>
      </c>
      <c r="K10" s="40" t="s">
        <v>15</v>
      </c>
      <c r="L10" s="40" t="s">
        <v>16</v>
      </c>
      <c r="M10" s="40" t="s">
        <v>17</v>
      </c>
      <c r="N10" s="40" t="s">
        <v>18</v>
      </c>
      <c r="O10" s="40" t="s">
        <v>19</v>
      </c>
      <c r="P10" s="40" t="s">
        <v>20</v>
      </c>
      <c r="Q10" s="40" t="s">
        <v>21</v>
      </c>
      <c r="R10" s="40" t="s">
        <v>22</v>
      </c>
      <c r="S10" s="108"/>
    </row>
    <row r="11" spans="2:19" s="32" customFormat="1" ht="15.75" x14ac:dyDescent="0.25">
      <c r="B11" s="23" t="s">
        <v>88</v>
      </c>
      <c r="C11" s="18">
        <v>31</v>
      </c>
      <c r="D11" s="18">
        <v>10</v>
      </c>
      <c r="E11" s="18">
        <v>114</v>
      </c>
      <c r="F11" s="16">
        <f>E11+D11+C11</f>
        <v>155</v>
      </c>
      <c r="G11" s="18">
        <v>1</v>
      </c>
      <c r="H11" s="18">
        <v>5</v>
      </c>
      <c r="I11" s="18">
        <v>1</v>
      </c>
      <c r="J11" s="16">
        <f>G11+H11+I11</f>
        <v>7</v>
      </c>
      <c r="K11" s="18"/>
      <c r="L11" s="18"/>
      <c r="M11" s="18"/>
      <c r="N11" s="16">
        <f>SUM(K11:M11)</f>
        <v>0</v>
      </c>
      <c r="O11" s="18"/>
      <c r="P11" s="18"/>
      <c r="Q11" s="18"/>
      <c r="R11" s="16">
        <f>SUM(O11:Q11)</f>
        <v>0</v>
      </c>
      <c r="S11" s="16">
        <f>R11+N11+J11+F11</f>
        <v>162</v>
      </c>
    </row>
    <row r="12" spans="2:19" s="32" customFormat="1" ht="15.75" x14ac:dyDescent="0.25">
      <c r="B12" s="4" t="s">
        <v>89</v>
      </c>
      <c r="C12" s="15">
        <v>6055</v>
      </c>
      <c r="D12" s="15">
        <v>5920</v>
      </c>
      <c r="E12" s="15">
        <v>6002</v>
      </c>
      <c r="F12" s="26">
        <f>E12+D12+C12</f>
        <v>17977</v>
      </c>
      <c r="G12" s="15">
        <v>5461</v>
      </c>
      <c r="H12" s="15">
        <v>5120</v>
      </c>
      <c r="I12" s="15">
        <v>4886</v>
      </c>
      <c r="J12" s="26">
        <f>G12+H12+I12</f>
        <v>15467</v>
      </c>
      <c r="K12" s="15"/>
      <c r="L12" s="15"/>
      <c r="M12" s="15"/>
      <c r="N12" s="16">
        <f>SUM(K12:M12)</f>
        <v>0</v>
      </c>
      <c r="O12" s="15"/>
      <c r="P12" s="15"/>
      <c r="Q12" s="15"/>
      <c r="R12" s="16">
        <f>SUM(O12:Q12)</f>
        <v>0</v>
      </c>
      <c r="S12" s="26">
        <f>R12+N12+J12+F12</f>
        <v>33444</v>
      </c>
    </row>
    <row r="13" spans="2:19" s="32" customFormat="1" ht="15.75" x14ac:dyDescent="0.25">
      <c r="B13" s="4" t="s">
        <v>90</v>
      </c>
      <c r="C13" s="15">
        <v>2</v>
      </c>
      <c r="D13" s="15">
        <v>1</v>
      </c>
      <c r="E13" s="15">
        <v>1</v>
      </c>
      <c r="F13" s="26">
        <f>E13+D13+C13</f>
        <v>4</v>
      </c>
      <c r="G13" s="15">
        <v>1</v>
      </c>
      <c r="H13" s="15">
        <v>3</v>
      </c>
      <c r="I13" s="15">
        <v>4</v>
      </c>
      <c r="J13" s="26">
        <f>G13+H13+I13</f>
        <v>8</v>
      </c>
      <c r="K13" s="15"/>
      <c r="L13" s="15"/>
      <c r="M13" s="15"/>
      <c r="N13" s="16">
        <f>SUM(K13:M13)</f>
        <v>0</v>
      </c>
      <c r="O13" s="15"/>
      <c r="P13" s="15"/>
      <c r="Q13" s="15"/>
      <c r="R13" s="16">
        <f>SUM(O13:Q13)</f>
        <v>0</v>
      </c>
      <c r="S13" s="26">
        <f>R13+N13+J13+F13</f>
        <v>12</v>
      </c>
    </row>
    <row r="14" spans="2:19" ht="15.75" x14ac:dyDescent="0.25">
      <c r="B14" s="4" t="s">
        <v>91</v>
      </c>
      <c r="C14" s="15">
        <v>87</v>
      </c>
      <c r="D14" s="15">
        <v>22</v>
      </c>
      <c r="E14" s="15">
        <v>42</v>
      </c>
      <c r="F14" s="26">
        <f>E14+D14+C14</f>
        <v>151</v>
      </c>
      <c r="G14" s="15">
        <v>7</v>
      </c>
      <c r="H14" s="15">
        <v>6</v>
      </c>
      <c r="I14" s="15">
        <v>34</v>
      </c>
      <c r="J14" s="26">
        <f>G14+H14+I14</f>
        <v>47</v>
      </c>
      <c r="K14" s="15"/>
      <c r="L14" s="15"/>
      <c r="M14" s="15"/>
      <c r="N14" s="16">
        <f>SUM(K14:M14)</f>
        <v>0</v>
      </c>
      <c r="O14" s="15"/>
      <c r="P14" s="15"/>
      <c r="Q14" s="15"/>
      <c r="R14" s="16">
        <f>SUM(O14:Q14)</f>
        <v>0</v>
      </c>
      <c r="S14" s="26">
        <f>R14+N14+J14+F14</f>
        <v>198</v>
      </c>
    </row>
    <row r="15" spans="2:19" ht="15.75" x14ac:dyDescent="0.25">
      <c r="B15" s="4" t="s">
        <v>92</v>
      </c>
      <c r="C15" s="15">
        <v>4678</v>
      </c>
      <c r="D15" s="15">
        <v>0</v>
      </c>
      <c r="E15" s="15">
        <v>19362</v>
      </c>
      <c r="F15" s="26">
        <f>E15+D15+C15</f>
        <v>24040</v>
      </c>
      <c r="G15" s="15">
        <v>0</v>
      </c>
      <c r="H15" s="15">
        <v>0</v>
      </c>
      <c r="I15" s="15">
        <v>0</v>
      </c>
      <c r="J15" s="26">
        <f>G15+H15+I15</f>
        <v>0</v>
      </c>
      <c r="K15" s="15"/>
      <c r="L15" s="15"/>
      <c r="M15" s="15"/>
      <c r="N15" s="16">
        <f>SUM(K15:M15)</f>
        <v>0</v>
      </c>
      <c r="O15" s="15"/>
      <c r="P15" s="15"/>
      <c r="Q15" s="15"/>
      <c r="R15" s="16">
        <f>SUM(O15:Q15)</f>
        <v>0</v>
      </c>
      <c r="S15" s="26">
        <f>R15+N15+J15+F15</f>
        <v>24040</v>
      </c>
    </row>
    <row r="16" spans="2:19" ht="15.75" x14ac:dyDescent="0.25">
      <c r="B16" s="45" t="s">
        <v>6</v>
      </c>
      <c r="C16" s="26">
        <f t="shared" ref="C16:S16" si="0">SUM(C11:C15)</f>
        <v>10853</v>
      </c>
      <c r="D16" s="26">
        <f t="shared" si="0"/>
        <v>5953</v>
      </c>
      <c r="E16" s="26">
        <f t="shared" si="0"/>
        <v>25521</v>
      </c>
      <c r="F16" s="26">
        <f t="shared" si="0"/>
        <v>42327</v>
      </c>
      <c r="G16" s="26">
        <f t="shared" si="0"/>
        <v>5470</v>
      </c>
      <c r="H16" s="26">
        <f t="shared" si="0"/>
        <v>5134</v>
      </c>
      <c r="I16" s="26">
        <f t="shared" si="0"/>
        <v>4925</v>
      </c>
      <c r="J16" s="26">
        <f t="shared" si="0"/>
        <v>15529</v>
      </c>
      <c r="K16" s="26">
        <f t="shared" si="0"/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>
        <f t="shared" si="0"/>
        <v>0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57856</v>
      </c>
    </row>
    <row r="17" spans="2:19" ht="15.75" x14ac:dyDescent="0.25">
      <c r="B17" s="83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2:19" ht="15.75" x14ac:dyDescent="0.25">
      <c r="B18" s="83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2:19" ht="15.75" x14ac:dyDescent="0.25">
      <c r="B19" s="83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2:19" ht="15.75" x14ac:dyDescent="0.25">
      <c r="B20" s="83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2:19" ht="15.75" x14ac:dyDescent="0.25">
      <c r="B21" s="83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2:19" ht="15.75" x14ac:dyDescent="0.25">
      <c r="B22" s="83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</row>
    <row r="23" spans="2:19" ht="15.75" x14ac:dyDescent="0.25">
      <c r="B23" s="83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2:19" ht="15.75" x14ac:dyDescent="0.25">
      <c r="B24" s="83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2:19" ht="15.75" x14ac:dyDescent="0.25">
      <c r="B25" s="83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2:19" ht="15.75" x14ac:dyDescent="0.25">
      <c r="B26" s="83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2:19" ht="15.75" x14ac:dyDescent="0.25">
      <c r="B27" s="83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2:19" ht="15.75" x14ac:dyDescent="0.25">
      <c r="B28" s="8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2:19" ht="15.75" x14ac:dyDescent="0.25">
      <c r="B29" s="83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2:19" ht="15.75" x14ac:dyDescent="0.25">
      <c r="B30" s="83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2:19" ht="15.75" x14ac:dyDescent="0.25">
      <c r="B31" s="83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2:19" ht="15.75" x14ac:dyDescent="0.25">
      <c r="B32" s="83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2:19" ht="15.75" x14ac:dyDescent="0.25">
      <c r="B33" s="83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2:19" ht="15.75" x14ac:dyDescent="0.25">
      <c r="B34" s="83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2:19" ht="15.75" x14ac:dyDescent="0.25">
      <c r="B35" s="83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2:19" ht="15.75" x14ac:dyDescent="0.25">
      <c r="B36" s="83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2:19" ht="15.75" x14ac:dyDescent="0.25">
      <c r="B37" s="83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2:19" ht="15.75" x14ac:dyDescent="0.25">
      <c r="B38" s="83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</row>
    <row r="39" spans="2:19" ht="15.75" x14ac:dyDescent="0.25">
      <c r="B39" s="83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2:19" ht="15.75" x14ac:dyDescent="0.25">
      <c r="B40" s="83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2:19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187" spans="14:15" x14ac:dyDescent="0.25">
      <c r="N187" s="1"/>
    </row>
    <row r="188" spans="14:15" x14ac:dyDescent="0.25">
      <c r="N188" s="1"/>
      <c r="O188" s="1"/>
    </row>
    <row r="189" spans="14:15" x14ac:dyDescent="0.25">
      <c r="N189" s="1"/>
      <c r="O189" s="1"/>
    </row>
    <row r="190" spans="14:15" x14ac:dyDescent="0.25">
      <c r="N190" s="1"/>
      <c r="O190" s="1"/>
    </row>
    <row r="191" spans="14:15" x14ac:dyDescent="0.25">
      <c r="N191" s="1"/>
      <c r="O191" s="1"/>
    </row>
    <row r="192" spans="14:15" x14ac:dyDescent="0.25">
      <c r="N192" s="1"/>
      <c r="O192" s="1"/>
    </row>
    <row r="193" spans="14:15" x14ac:dyDescent="0.25">
      <c r="N193" s="1"/>
      <c r="O193" s="1"/>
    </row>
    <row r="194" spans="14:15" x14ac:dyDescent="0.25">
      <c r="N194" s="1"/>
      <c r="O194" s="1"/>
    </row>
    <row r="195" spans="14:15" x14ac:dyDescent="0.25">
      <c r="N195" s="1"/>
      <c r="O195" s="1"/>
    </row>
    <row r="196" spans="14:15" x14ac:dyDescent="0.25">
      <c r="N196" s="1"/>
      <c r="O196" s="1"/>
    </row>
    <row r="197" spans="14:15" x14ac:dyDescent="0.25">
      <c r="N197" s="1"/>
      <c r="O197" s="1"/>
    </row>
    <row r="198" spans="14:15" x14ac:dyDescent="0.25">
      <c r="N198" s="1"/>
      <c r="O198" s="1"/>
    </row>
    <row r="199" spans="14:15" x14ac:dyDescent="0.25">
      <c r="N199" s="1"/>
      <c r="O199" s="1"/>
    </row>
    <row r="200" spans="14:15" x14ac:dyDescent="0.25">
      <c r="N200" s="1"/>
      <c r="O200" s="1"/>
    </row>
    <row r="201" spans="14:15" x14ac:dyDescent="0.25">
      <c r="N201" s="1"/>
      <c r="O201" s="1"/>
    </row>
    <row r="202" spans="14:15" x14ac:dyDescent="0.25">
      <c r="N202" s="1"/>
      <c r="O202" s="1"/>
    </row>
    <row r="203" spans="14:15" x14ac:dyDescent="0.25">
      <c r="N203" s="1"/>
      <c r="O203" s="1"/>
    </row>
    <row r="204" spans="14:15" x14ac:dyDescent="0.25">
      <c r="N204" s="1"/>
      <c r="O204" s="1"/>
    </row>
    <row r="205" spans="14:15" x14ac:dyDescent="0.25">
      <c r="N205" s="1"/>
      <c r="O205" s="1"/>
    </row>
    <row r="206" spans="14:15" x14ac:dyDescent="0.25">
      <c r="N206" s="1"/>
      <c r="O206" s="1"/>
    </row>
    <row r="207" spans="14:15" x14ac:dyDescent="0.25">
      <c r="N207" s="1"/>
      <c r="O207" s="1"/>
    </row>
    <row r="208" spans="14:15" x14ac:dyDescent="0.25">
      <c r="N208" s="1"/>
      <c r="O208" s="1"/>
    </row>
    <row r="209" spans="14:15" x14ac:dyDescent="0.25">
      <c r="N209" s="1"/>
      <c r="O209" s="1"/>
    </row>
    <row r="210" spans="14:15" x14ac:dyDescent="0.25">
      <c r="N210" s="1"/>
      <c r="O210" s="1"/>
    </row>
    <row r="211" spans="14:15" x14ac:dyDescent="0.25">
      <c r="N211" s="1"/>
      <c r="O211" s="1"/>
    </row>
    <row r="212" spans="14:15" x14ac:dyDescent="0.25">
      <c r="N212" s="1"/>
      <c r="O212" s="1"/>
    </row>
    <row r="213" spans="14:15" x14ac:dyDescent="0.25">
      <c r="N213" s="1"/>
      <c r="O213" s="1"/>
    </row>
    <row r="214" spans="14:15" x14ac:dyDescent="0.25">
      <c r="N214" s="1"/>
      <c r="O214" s="1"/>
    </row>
    <row r="215" spans="14:15" x14ac:dyDescent="0.25">
      <c r="N215" s="1"/>
      <c r="O215" s="1"/>
    </row>
    <row r="216" spans="14:15" x14ac:dyDescent="0.25">
      <c r="N216" s="1"/>
      <c r="O216" s="1"/>
    </row>
    <row r="217" spans="14:15" x14ac:dyDescent="0.25">
      <c r="N217" s="1"/>
      <c r="O217" s="1"/>
    </row>
    <row r="218" spans="14:15" x14ac:dyDescent="0.25">
      <c r="N218" s="1"/>
      <c r="O218" s="1"/>
    </row>
    <row r="219" spans="14:15" x14ac:dyDescent="0.25">
      <c r="N219" s="1"/>
      <c r="O219" s="1"/>
    </row>
    <row r="220" spans="14:15" x14ac:dyDescent="0.25">
      <c r="N220" s="1"/>
      <c r="O220" s="1"/>
    </row>
    <row r="221" spans="14:15" x14ac:dyDescent="0.25">
      <c r="N221" s="1"/>
      <c r="O221" s="1"/>
    </row>
    <row r="222" spans="14:15" x14ac:dyDescent="0.25">
      <c r="N222" s="1"/>
      <c r="O222" s="1"/>
    </row>
    <row r="223" spans="14:15" x14ac:dyDescent="0.25">
      <c r="N223" s="1"/>
      <c r="O223" s="1"/>
    </row>
    <row r="224" spans="14:15" x14ac:dyDescent="0.25">
      <c r="N224" s="1"/>
      <c r="O224" s="1"/>
    </row>
    <row r="225" spans="14:15" x14ac:dyDescent="0.25">
      <c r="N225" s="1"/>
      <c r="O225" s="1"/>
    </row>
    <row r="226" spans="14:15" x14ac:dyDescent="0.25">
      <c r="N226" s="1"/>
      <c r="O226" s="1"/>
    </row>
    <row r="227" spans="14:15" x14ac:dyDescent="0.25">
      <c r="N227" s="1"/>
      <c r="O227" s="1"/>
    </row>
    <row r="228" spans="14:15" x14ac:dyDescent="0.25">
      <c r="N228" s="1"/>
      <c r="O228" s="1"/>
    </row>
    <row r="229" spans="14:15" x14ac:dyDescent="0.25">
      <c r="N229" s="1"/>
      <c r="O229" s="1"/>
    </row>
    <row r="230" spans="14:15" x14ac:dyDescent="0.25">
      <c r="N230" s="1"/>
      <c r="O230" s="1"/>
    </row>
    <row r="231" spans="14:15" x14ac:dyDescent="0.25">
      <c r="N231" s="1"/>
      <c r="O231" s="1"/>
    </row>
    <row r="232" spans="14:15" x14ac:dyDescent="0.25">
      <c r="N232" s="1"/>
      <c r="O232" s="1"/>
    </row>
    <row r="233" spans="14:15" x14ac:dyDescent="0.25">
      <c r="N233" s="1"/>
      <c r="O233" s="1"/>
    </row>
    <row r="234" spans="14:15" x14ac:dyDescent="0.25">
      <c r="N234" s="1"/>
      <c r="O234" s="1"/>
    </row>
    <row r="235" spans="14:15" x14ac:dyDescent="0.25">
      <c r="N235" s="1"/>
      <c r="O235" s="1"/>
    </row>
    <row r="236" spans="14:15" x14ac:dyDescent="0.25">
      <c r="N236" s="1"/>
      <c r="O236" s="1"/>
    </row>
    <row r="237" spans="14:15" x14ac:dyDescent="0.25">
      <c r="N237" s="1"/>
      <c r="O237" s="1"/>
    </row>
    <row r="238" spans="14:15" x14ac:dyDescent="0.25">
      <c r="N238" s="1"/>
      <c r="O238" s="1"/>
    </row>
    <row r="239" spans="14:15" x14ac:dyDescent="0.25">
      <c r="N239" s="1"/>
      <c r="O239" s="1"/>
    </row>
    <row r="240" spans="14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</row>
    <row r="244" spans="14:15" x14ac:dyDescent="0.25">
      <c r="N244" s="1"/>
    </row>
    <row r="245" spans="14:15" x14ac:dyDescent="0.25">
      <c r="N245" s="1"/>
    </row>
    <row r="246" spans="14:15" x14ac:dyDescent="0.25">
      <c r="N246" s="1"/>
    </row>
    <row r="247" spans="14:15" x14ac:dyDescent="0.25">
      <c r="N247" s="1"/>
    </row>
    <row r="248" spans="14:15" x14ac:dyDescent="0.25">
      <c r="N248" s="1"/>
    </row>
    <row r="249" spans="14:15" x14ac:dyDescent="0.25">
      <c r="N249" s="1"/>
    </row>
    <row r="250" spans="14:15" x14ac:dyDescent="0.25">
      <c r="N250" s="1"/>
    </row>
    <row r="251" spans="14:15" x14ac:dyDescent="0.25">
      <c r="N251" s="1"/>
    </row>
    <row r="252" spans="14:15" x14ac:dyDescent="0.25">
      <c r="N252" s="1"/>
    </row>
    <row r="253" spans="14:15" x14ac:dyDescent="0.25">
      <c r="N253" s="1"/>
    </row>
    <row r="254" spans="14:15" x14ac:dyDescent="0.25">
      <c r="N254" s="1"/>
    </row>
    <row r="255" spans="14:15" x14ac:dyDescent="0.25">
      <c r="N255" s="1"/>
    </row>
    <row r="256" spans="14:15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S8"/>
    <mergeCell ref="C9:F9"/>
    <mergeCell ref="G9:J9"/>
    <mergeCell ref="K9:N9"/>
    <mergeCell ref="O9:R9"/>
    <mergeCell ref="S9:S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view="pageBreakPreview" zoomScale="60" zoomScaleNormal="30" workbookViewId="0">
      <selection activeCell="B16" sqref="B16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1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11" t="s">
        <v>93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3"/>
    </row>
    <row r="7" spans="2:19" ht="15.75" x14ac:dyDescent="0.25">
      <c r="B7" s="109" t="s">
        <v>140</v>
      </c>
      <c r="C7" s="105" t="s">
        <v>2</v>
      </c>
      <c r="D7" s="105"/>
      <c r="E7" s="105"/>
      <c r="F7" s="105"/>
      <c r="G7" s="105" t="s">
        <v>3</v>
      </c>
      <c r="H7" s="105"/>
      <c r="I7" s="105"/>
      <c r="J7" s="105"/>
      <c r="K7" s="105" t="s">
        <v>4</v>
      </c>
      <c r="L7" s="105"/>
      <c r="M7" s="105"/>
      <c r="N7" s="105"/>
      <c r="O7" s="105" t="s">
        <v>5</v>
      </c>
      <c r="P7" s="105"/>
      <c r="Q7" s="105"/>
      <c r="R7" s="105"/>
      <c r="S7" s="107" t="s">
        <v>6</v>
      </c>
    </row>
    <row r="8" spans="2:19" ht="16.5" thickBot="1" x14ac:dyDescent="0.3">
      <c r="B8" s="110"/>
      <c r="C8" s="40" t="s">
        <v>7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40" t="s">
        <v>16</v>
      </c>
      <c r="M8" s="40" t="s">
        <v>17</v>
      </c>
      <c r="N8" s="40" t="s">
        <v>18</v>
      </c>
      <c r="O8" s="40" t="s">
        <v>19</v>
      </c>
      <c r="P8" s="40" t="s">
        <v>20</v>
      </c>
      <c r="Q8" s="40" t="s">
        <v>21</v>
      </c>
      <c r="R8" s="40" t="s">
        <v>22</v>
      </c>
      <c r="S8" s="108"/>
    </row>
    <row r="9" spans="2:19" ht="15.75" x14ac:dyDescent="0.25">
      <c r="B9" s="23" t="s">
        <v>94</v>
      </c>
      <c r="C9" s="88">
        <v>0</v>
      </c>
      <c r="D9" s="88">
        <v>0</v>
      </c>
      <c r="E9" s="88">
        <v>0</v>
      </c>
      <c r="F9" s="16">
        <f t="shared" ref="F9:F14" si="0">E9+D9+C9</f>
        <v>0</v>
      </c>
      <c r="G9" s="18"/>
      <c r="H9" s="18">
        <v>60</v>
      </c>
      <c r="I9" s="18">
        <v>50</v>
      </c>
      <c r="J9" s="16">
        <f t="shared" ref="J9:J14" si="1">SUM(G9:I9)</f>
        <v>110</v>
      </c>
      <c r="K9" s="18"/>
      <c r="L9" s="18"/>
      <c r="M9" s="18"/>
      <c r="N9" s="16">
        <f t="shared" ref="N9:N14" si="2">SUM(K9:M9)</f>
        <v>0</v>
      </c>
      <c r="O9" s="75"/>
      <c r="P9" s="76"/>
      <c r="Q9" s="76"/>
      <c r="R9" s="16">
        <f t="shared" ref="R9:R14" si="3">SUM(O9:Q9)</f>
        <v>0</v>
      </c>
      <c r="S9" s="48">
        <f t="shared" ref="S9:S14" si="4">SUM(R9,N9,J9,F9)</f>
        <v>110</v>
      </c>
    </row>
    <row r="10" spans="2:19" ht="15.75" x14ac:dyDescent="0.25">
      <c r="B10" s="23" t="s">
        <v>95</v>
      </c>
      <c r="C10" s="89">
        <v>15</v>
      </c>
      <c r="D10" s="89">
        <v>11</v>
      </c>
      <c r="E10" s="89">
        <v>1</v>
      </c>
      <c r="F10" s="16">
        <f t="shared" si="0"/>
        <v>27</v>
      </c>
      <c r="G10" s="18">
        <v>12</v>
      </c>
      <c r="H10" s="18">
        <v>43</v>
      </c>
      <c r="I10" s="18">
        <v>42</v>
      </c>
      <c r="J10" s="16">
        <f t="shared" si="1"/>
        <v>97</v>
      </c>
      <c r="K10" s="18"/>
      <c r="L10" s="18"/>
      <c r="M10" s="18"/>
      <c r="N10" s="16">
        <f t="shared" si="2"/>
        <v>0</v>
      </c>
      <c r="O10" s="75"/>
      <c r="P10" s="76"/>
      <c r="Q10" s="76"/>
      <c r="R10" s="16">
        <f t="shared" si="3"/>
        <v>0</v>
      </c>
      <c r="S10" s="16">
        <f t="shared" si="4"/>
        <v>124</v>
      </c>
    </row>
    <row r="11" spans="2:19" ht="15.75" x14ac:dyDescent="0.25">
      <c r="B11" s="4" t="s">
        <v>96</v>
      </c>
      <c r="C11" s="89">
        <v>0</v>
      </c>
      <c r="D11" s="89">
        <v>0</v>
      </c>
      <c r="E11" s="89">
        <v>0</v>
      </c>
      <c r="F11" s="26">
        <f t="shared" si="0"/>
        <v>0</v>
      </c>
      <c r="G11" s="15"/>
      <c r="H11" s="15">
        <v>0</v>
      </c>
      <c r="I11" s="15">
        <v>59</v>
      </c>
      <c r="J11" s="26">
        <f t="shared" si="1"/>
        <v>59</v>
      </c>
      <c r="K11" s="15"/>
      <c r="L11" s="15"/>
      <c r="M11" s="15"/>
      <c r="N11" s="16">
        <f t="shared" si="2"/>
        <v>0</v>
      </c>
      <c r="O11" s="75"/>
      <c r="P11" s="76"/>
      <c r="Q11" s="76"/>
      <c r="R11" s="16">
        <f t="shared" si="3"/>
        <v>0</v>
      </c>
      <c r="S11" s="26">
        <f t="shared" si="4"/>
        <v>59</v>
      </c>
    </row>
    <row r="12" spans="2:19" ht="15.75" x14ac:dyDescent="0.25">
      <c r="B12" s="4" t="s">
        <v>97</v>
      </c>
      <c r="C12" s="89">
        <v>0</v>
      </c>
      <c r="D12" s="89">
        <v>0</v>
      </c>
      <c r="E12" s="89">
        <v>0</v>
      </c>
      <c r="F12" s="26">
        <f>E12+D12+C12</f>
        <v>0</v>
      </c>
      <c r="G12" s="15"/>
      <c r="H12" s="15">
        <v>0</v>
      </c>
      <c r="I12" s="15">
        <v>0</v>
      </c>
      <c r="J12" s="26">
        <f t="shared" si="1"/>
        <v>0</v>
      </c>
      <c r="K12" s="15"/>
      <c r="L12" s="15"/>
      <c r="M12" s="15"/>
      <c r="N12" s="16">
        <f t="shared" si="2"/>
        <v>0</v>
      </c>
      <c r="O12" s="75"/>
      <c r="P12" s="76"/>
      <c r="Q12" s="76"/>
      <c r="R12" s="16">
        <f t="shared" si="3"/>
        <v>0</v>
      </c>
      <c r="S12" s="26">
        <f t="shared" si="4"/>
        <v>0</v>
      </c>
    </row>
    <row r="13" spans="2:19" ht="15.75" x14ac:dyDescent="0.25">
      <c r="B13" s="4" t="s">
        <v>98</v>
      </c>
      <c r="C13" s="89">
        <v>0</v>
      </c>
      <c r="D13" s="89">
        <v>0</v>
      </c>
      <c r="E13" s="89">
        <v>0</v>
      </c>
      <c r="F13" s="30">
        <f t="shared" si="0"/>
        <v>0</v>
      </c>
      <c r="G13" s="15"/>
      <c r="H13" s="15">
        <v>25</v>
      </c>
      <c r="I13" s="15">
        <v>6</v>
      </c>
      <c r="J13" s="30">
        <f t="shared" si="1"/>
        <v>31</v>
      </c>
      <c r="K13" s="15"/>
      <c r="L13" s="15"/>
      <c r="M13" s="15"/>
      <c r="N13" s="16">
        <f t="shared" si="2"/>
        <v>0</v>
      </c>
      <c r="O13" s="75"/>
      <c r="P13" s="76"/>
      <c r="Q13" s="76"/>
      <c r="R13" s="16">
        <f t="shared" si="3"/>
        <v>0</v>
      </c>
      <c r="S13" s="26">
        <f t="shared" si="4"/>
        <v>31</v>
      </c>
    </row>
    <row r="14" spans="2:19" ht="15.75" x14ac:dyDescent="0.25">
      <c r="B14" s="4" t="s">
        <v>99</v>
      </c>
      <c r="C14" s="89">
        <v>0</v>
      </c>
      <c r="D14" s="89">
        <v>0</v>
      </c>
      <c r="E14" s="89">
        <v>0</v>
      </c>
      <c r="F14" s="26">
        <f t="shared" si="0"/>
        <v>0</v>
      </c>
      <c r="G14" s="15"/>
      <c r="H14" s="15">
        <v>0</v>
      </c>
      <c r="I14" s="15">
        <v>0</v>
      </c>
      <c r="J14" s="26">
        <f t="shared" si="1"/>
        <v>0</v>
      </c>
      <c r="K14" s="15"/>
      <c r="L14" s="15"/>
      <c r="M14" s="15"/>
      <c r="N14" s="16">
        <f t="shared" si="2"/>
        <v>0</v>
      </c>
      <c r="O14" s="75"/>
      <c r="P14" s="76"/>
      <c r="Q14" s="76"/>
      <c r="R14" s="16">
        <f t="shared" si="3"/>
        <v>0</v>
      </c>
      <c r="S14" s="26">
        <f t="shared" si="4"/>
        <v>0</v>
      </c>
    </row>
    <row r="15" spans="2:19" ht="15.75" x14ac:dyDescent="0.25">
      <c r="B15" s="45" t="s">
        <v>6</v>
      </c>
      <c r="C15" s="26">
        <f t="shared" ref="C15:J15" si="5">SUM(C9:C14)</f>
        <v>15</v>
      </c>
      <c r="D15" s="26">
        <f t="shared" si="5"/>
        <v>11</v>
      </c>
      <c r="E15" s="26">
        <f t="shared" si="5"/>
        <v>1</v>
      </c>
      <c r="F15" s="26">
        <f t="shared" si="5"/>
        <v>27</v>
      </c>
      <c r="G15" s="26">
        <f t="shared" si="5"/>
        <v>12</v>
      </c>
      <c r="H15" s="26">
        <f t="shared" si="5"/>
        <v>128</v>
      </c>
      <c r="I15" s="26">
        <f t="shared" si="5"/>
        <v>157</v>
      </c>
      <c r="J15" s="26">
        <f t="shared" si="5"/>
        <v>297</v>
      </c>
      <c r="K15" s="26">
        <f>SUM(K11:K14)</f>
        <v>0</v>
      </c>
      <c r="L15" s="26">
        <f>SUM(L11:L14)</f>
        <v>0</v>
      </c>
      <c r="M15" s="26">
        <f>SUM(M11:M14)</f>
        <v>0</v>
      </c>
      <c r="N15" s="26">
        <f>SUM(N9:N14)</f>
        <v>0</v>
      </c>
      <c r="O15" s="26">
        <f>SUM(O11:O14)</f>
        <v>0</v>
      </c>
      <c r="P15" s="26">
        <f>SUM(P11:P14)</f>
        <v>0</v>
      </c>
      <c r="Q15" s="26">
        <f>SUM(Q11:Q14)</f>
        <v>0</v>
      </c>
      <c r="R15" s="26">
        <f>SUM(R9:R14)</f>
        <v>0</v>
      </c>
      <c r="S15" s="26">
        <f>SUM(S9:S14)</f>
        <v>324</v>
      </c>
    </row>
    <row r="16" spans="2:19" ht="15.75" x14ac:dyDescent="0.2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15.75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topLeftCell="A4" zoomScale="68" zoomScaleNormal="30" zoomScaleSheetLayoutView="68" workbookViewId="0">
      <selection activeCell="S14" sqref="S14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1">
        <v>0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</row>
    <row r="6" spans="2:19" ht="15.75" x14ac:dyDescent="0.25">
      <c r="B6" s="109" t="s">
        <v>140</v>
      </c>
      <c r="C6" s="105" t="s">
        <v>2</v>
      </c>
      <c r="D6" s="105"/>
      <c r="E6" s="105"/>
      <c r="F6" s="105"/>
      <c r="G6" s="105" t="s">
        <v>3</v>
      </c>
      <c r="H6" s="105"/>
      <c r="I6" s="105"/>
      <c r="J6" s="105"/>
      <c r="K6" s="105" t="s">
        <v>4</v>
      </c>
      <c r="L6" s="105"/>
      <c r="M6" s="105"/>
      <c r="N6" s="105"/>
      <c r="O6" s="105" t="s">
        <v>5</v>
      </c>
      <c r="P6" s="105"/>
      <c r="Q6" s="105"/>
      <c r="R6" s="105"/>
      <c r="S6" s="107" t="s">
        <v>6</v>
      </c>
    </row>
    <row r="7" spans="2:19" ht="16.5" thickBot="1" x14ac:dyDescent="0.3">
      <c r="B7" s="110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08"/>
    </row>
    <row r="8" spans="2:19" ht="15.75" x14ac:dyDescent="0.25">
      <c r="B8" s="23" t="s">
        <v>100</v>
      </c>
      <c r="C8" s="31">
        <v>0</v>
      </c>
      <c r="D8" s="31">
        <v>0</v>
      </c>
      <c r="E8" s="31">
        <v>0</v>
      </c>
      <c r="F8" s="22">
        <v>0</v>
      </c>
      <c r="G8" s="49">
        <v>0</v>
      </c>
      <c r="H8" s="49">
        <v>0</v>
      </c>
      <c r="I8" s="49">
        <v>0</v>
      </c>
      <c r="J8" s="50">
        <f>SUM(G8:I8)</f>
        <v>0</v>
      </c>
      <c r="K8" s="39"/>
      <c r="L8" s="31"/>
      <c r="M8" s="31"/>
      <c r="N8" s="22">
        <f>SUM(K8:M8)</f>
        <v>0</v>
      </c>
      <c r="O8" s="31"/>
      <c r="P8" s="31"/>
      <c r="Q8" s="31"/>
      <c r="R8" s="21">
        <f>SUM(O8:Q8)</f>
        <v>0</v>
      </c>
      <c r="S8" s="22">
        <f>R8+N8+J8+F8</f>
        <v>0</v>
      </c>
    </row>
    <row r="9" spans="2:19" ht="15.75" x14ac:dyDescent="0.25">
      <c r="B9" s="4" t="s">
        <v>101</v>
      </c>
      <c r="C9" s="20">
        <v>0</v>
      </c>
      <c r="D9" s="20">
        <v>0</v>
      </c>
      <c r="E9" s="20">
        <v>0</v>
      </c>
      <c r="F9" s="38">
        <f t="shared" ref="F9:F28" si="0">E9+D9+C9</f>
        <v>0</v>
      </c>
      <c r="G9" s="51">
        <v>0</v>
      </c>
      <c r="H9" s="51">
        <v>0</v>
      </c>
      <c r="I9" s="51">
        <v>0</v>
      </c>
      <c r="J9" s="50">
        <f t="shared" ref="J9:J28" si="1">SUM(G9:I9)</f>
        <v>0</v>
      </c>
      <c r="K9" s="24"/>
      <c r="L9" s="20"/>
      <c r="M9" s="20"/>
      <c r="N9" s="22">
        <f t="shared" ref="N9:N28" si="2">SUM(K9:M9)</f>
        <v>0</v>
      </c>
      <c r="O9" s="20"/>
      <c r="P9" s="20"/>
      <c r="Q9" s="20"/>
      <c r="R9" s="21">
        <f t="shared" ref="R9:R28" si="3">SUM(O9:Q9)</f>
        <v>0</v>
      </c>
      <c r="S9" s="38">
        <f>R9+N9+J9+F9</f>
        <v>0</v>
      </c>
    </row>
    <row r="10" spans="2:19" ht="15.75" x14ac:dyDescent="0.25">
      <c r="B10" s="4" t="s">
        <v>102</v>
      </c>
      <c r="C10" s="20">
        <v>0</v>
      </c>
      <c r="D10" s="20">
        <v>0</v>
      </c>
      <c r="E10" s="20">
        <v>0</v>
      </c>
      <c r="F10" s="38">
        <f>C10+D10+E10</f>
        <v>0</v>
      </c>
      <c r="G10" s="51">
        <v>0</v>
      </c>
      <c r="H10" s="51">
        <v>0</v>
      </c>
      <c r="I10" s="51">
        <v>0</v>
      </c>
      <c r="J10" s="50">
        <f t="shared" si="1"/>
        <v>0</v>
      </c>
      <c r="K10" s="24"/>
      <c r="L10" s="20"/>
      <c r="M10" s="20"/>
      <c r="N10" s="22">
        <f t="shared" si="2"/>
        <v>0</v>
      </c>
      <c r="O10" s="20"/>
      <c r="P10" s="20"/>
      <c r="Q10" s="20"/>
      <c r="R10" s="21">
        <f t="shared" si="3"/>
        <v>0</v>
      </c>
      <c r="S10" s="38">
        <f>R10+N10+J10+F10</f>
        <v>0</v>
      </c>
    </row>
    <row r="11" spans="2:19" ht="15.75" x14ac:dyDescent="0.25">
      <c r="B11" s="4" t="s">
        <v>103</v>
      </c>
      <c r="C11" s="20">
        <v>0</v>
      </c>
      <c r="D11" s="20">
        <v>0</v>
      </c>
      <c r="E11" s="20">
        <v>0</v>
      </c>
      <c r="F11" s="38">
        <f t="shared" si="0"/>
        <v>0</v>
      </c>
      <c r="G11" s="51">
        <v>0</v>
      </c>
      <c r="H11" s="51">
        <v>0</v>
      </c>
      <c r="I11" s="51">
        <v>0</v>
      </c>
      <c r="J11" s="50">
        <f t="shared" si="1"/>
        <v>0</v>
      </c>
      <c r="K11" s="24"/>
      <c r="L11" s="20"/>
      <c r="M11" s="20"/>
      <c r="N11" s="22">
        <f t="shared" si="2"/>
        <v>0</v>
      </c>
      <c r="O11" s="20"/>
      <c r="P11" s="20"/>
      <c r="Q11" s="20"/>
      <c r="R11" s="21">
        <f t="shared" si="3"/>
        <v>0</v>
      </c>
      <c r="S11" s="38">
        <f t="shared" ref="S11:S28" si="4">R11+N11+J11+F11</f>
        <v>0</v>
      </c>
    </row>
    <row r="12" spans="2:19" ht="15.75" x14ac:dyDescent="0.25">
      <c r="B12" s="12" t="s">
        <v>139</v>
      </c>
      <c r="C12" s="20">
        <v>0</v>
      </c>
      <c r="D12" s="20">
        <v>0</v>
      </c>
      <c r="E12" s="20">
        <v>0</v>
      </c>
      <c r="F12" s="38">
        <f t="shared" si="0"/>
        <v>0</v>
      </c>
      <c r="G12" s="51">
        <v>0</v>
      </c>
      <c r="H12" s="51">
        <v>0</v>
      </c>
      <c r="I12" s="51">
        <v>0</v>
      </c>
      <c r="J12" s="50">
        <f t="shared" si="1"/>
        <v>0</v>
      </c>
      <c r="K12" s="24"/>
      <c r="L12" s="20"/>
      <c r="M12" s="20"/>
      <c r="N12" s="22">
        <f t="shared" si="2"/>
        <v>0</v>
      </c>
      <c r="O12" s="20"/>
      <c r="P12" s="20"/>
      <c r="Q12" s="20"/>
      <c r="R12" s="21">
        <f t="shared" si="3"/>
        <v>0</v>
      </c>
      <c r="S12" s="38">
        <f t="shared" si="4"/>
        <v>0</v>
      </c>
    </row>
    <row r="13" spans="2:19" ht="15.75" x14ac:dyDescent="0.25">
      <c r="B13" s="4" t="s">
        <v>104</v>
      </c>
      <c r="C13" s="20">
        <v>0</v>
      </c>
      <c r="D13" s="20">
        <v>0</v>
      </c>
      <c r="E13" s="20">
        <v>0</v>
      </c>
      <c r="F13" s="38">
        <f t="shared" si="0"/>
        <v>0</v>
      </c>
      <c r="G13" s="51">
        <v>0</v>
      </c>
      <c r="H13" s="51">
        <v>0</v>
      </c>
      <c r="I13" s="51">
        <v>0</v>
      </c>
      <c r="J13" s="50">
        <f t="shared" si="1"/>
        <v>0</v>
      </c>
      <c r="K13" s="24"/>
      <c r="L13" s="20"/>
      <c r="M13" s="20"/>
      <c r="N13" s="22">
        <f t="shared" si="2"/>
        <v>0</v>
      </c>
      <c r="O13" s="20"/>
      <c r="P13" s="20"/>
      <c r="Q13" s="20"/>
      <c r="R13" s="21">
        <f t="shared" si="3"/>
        <v>0</v>
      </c>
      <c r="S13" s="38">
        <f t="shared" si="4"/>
        <v>0</v>
      </c>
    </row>
    <row r="14" spans="2:19" ht="15.75" x14ac:dyDescent="0.25">
      <c r="B14" s="4" t="s">
        <v>105</v>
      </c>
      <c r="C14" s="20">
        <v>0</v>
      </c>
      <c r="D14" s="20">
        <v>0</v>
      </c>
      <c r="E14" s="20">
        <v>0</v>
      </c>
      <c r="F14" s="38">
        <f t="shared" si="0"/>
        <v>0</v>
      </c>
      <c r="G14" s="51">
        <v>0</v>
      </c>
      <c r="H14" s="51">
        <v>1</v>
      </c>
      <c r="I14" s="51">
        <v>0</v>
      </c>
      <c r="J14" s="50">
        <f t="shared" si="1"/>
        <v>1</v>
      </c>
      <c r="K14" s="24"/>
      <c r="L14" s="20"/>
      <c r="M14" s="20"/>
      <c r="N14" s="22">
        <f t="shared" si="2"/>
        <v>0</v>
      </c>
      <c r="O14" s="20"/>
      <c r="P14" s="20"/>
      <c r="Q14" s="20"/>
      <c r="R14" s="21">
        <f t="shared" si="3"/>
        <v>0</v>
      </c>
      <c r="S14" s="38">
        <f t="shared" si="4"/>
        <v>1</v>
      </c>
    </row>
    <row r="15" spans="2:19" ht="15.75" x14ac:dyDescent="0.25">
      <c r="B15" s="4" t="s">
        <v>106</v>
      </c>
      <c r="C15" s="20">
        <v>0</v>
      </c>
      <c r="D15" s="20">
        <v>0</v>
      </c>
      <c r="E15" s="20">
        <v>0</v>
      </c>
      <c r="F15" s="38">
        <f t="shared" si="0"/>
        <v>0</v>
      </c>
      <c r="G15" s="51">
        <v>0</v>
      </c>
      <c r="H15" s="51">
        <v>0</v>
      </c>
      <c r="I15" s="51">
        <v>0</v>
      </c>
      <c r="J15" s="50">
        <f t="shared" si="1"/>
        <v>0</v>
      </c>
      <c r="K15" s="24"/>
      <c r="L15" s="20"/>
      <c r="M15" s="20"/>
      <c r="N15" s="22">
        <f t="shared" si="2"/>
        <v>0</v>
      </c>
      <c r="O15" s="20"/>
      <c r="P15" s="20"/>
      <c r="Q15" s="20"/>
      <c r="R15" s="21">
        <f t="shared" si="3"/>
        <v>0</v>
      </c>
      <c r="S15" s="38">
        <f t="shared" si="4"/>
        <v>0</v>
      </c>
    </row>
    <row r="16" spans="2:19" ht="15.75" x14ac:dyDescent="0.25">
      <c r="B16" s="4" t="s">
        <v>107</v>
      </c>
      <c r="C16" s="20">
        <v>0</v>
      </c>
      <c r="D16" s="20">
        <v>0</v>
      </c>
      <c r="E16" s="20">
        <v>0</v>
      </c>
      <c r="F16" s="38">
        <f t="shared" si="0"/>
        <v>0</v>
      </c>
      <c r="G16" s="51">
        <v>0</v>
      </c>
      <c r="H16" s="51">
        <v>0</v>
      </c>
      <c r="I16" s="51">
        <v>1</v>
      </c>
      <c r="J16" s="50">
        <f t="shared" si="1"/>
        <v>1</v>
      </c>
      <c r="K16" s="24"/>
      <c r="L16" s="20"/>
      <c r="M16" s="20"/>
      <c r="N16" s="22">
        <f t="shared" si="2"/>
        <v>0</v>
      </c>
      <c r="O16" s="20"/>
      <c r="P16" s="20"/>
      <c r="Q16" s="20"/>
      <c r="R16" s="21">
        <f t="shared" si="3"/>
        <v>0</v>
      </c>
      <c r="S16" s="38">
        <f t="shared" si="4"/>
        <v>1</v>
      </c>
    </row>
    <row r="17" spans="2:19" ht="15.75" x14ac:dyDescent="0.25">
      <c r="B17" s="4" t="s">
        <v>108</v>
      </c>
      <c r="C17" s="20">
        <v>0</v>
      </c>
      <c r="D17" s="20">
        <v>0</v>
      </c>
      <c r="E17" s="20">
        <v>0</v>
      </c>
      <c r="F17" s="38">
        <f t="shared" si="0"/>
        <v>0</v>
      </c>
      <c r="G17" s="51">
        <v>0</v>
      </c>
      <c r="H17" s="51">
        <v>0</v>
      </c>
      <c r="I17" s="51">
        <v>0</v>
      </c>
      <c r="J17" s="50">
        <f t="shared" si="1"/>
        <v>0</v>
      </c>
      <c r="K17" s="24"/>
      <c r="L17" s="20"/>
      <c r="M17" s="20"/>
      <c r="N17" s="22">
        <f t="shared" si="2"/>
        <v>0</v>
      </c>
      <c r="O17" s="20"/>
      <c r="P17" s="20"/>
      <c r="Q17" s="20"/>
      <c r="R17" s="21">
        <f t="shared" si="3"/>
        <v>0</v>
      </c>
      <c r="S17" s="38">
        <f t="shared" si="4"/>
        <v>0</v>
      </c>
    </row>
    <row r="18" spans="2:19" ht="15.75" x14ac:dyDescent="0.25">
      <c r="B18" s="12" t="s">
        <v>138</v>
      </c>
      <c r="C18" s="20">
        <v>0</v>
      </c>
      <c r="D18" s="20">
        <v>0</v>
      </c>
      <c r="E18" s="20">
        <v>0</v>
      </c>
      <c r="F18" s="38">
        <f t="shared" si="0"/>
        <v>0</v>
      </c>
      <c r="G18" s="51">
        <v>0</v>
      </c>
      <c r="H18" s="51">
        <v>0</v>
      </c>
      <c r="I18" s="51">
        <v>0</v>
      </c>
      <c r="J18" s="50">
        <f t="shared" si="1"/>
        <v>0</v>
      </c>
      <c r="K18" s="24"/>
      <c r="L18" s="20"/>
      <c r="M18" s="20"/>
      <c r="N18" s="22">
        <f t="shared" si="2"/>
        <v>0</v>
      </c>
      <c r="O18" s="20"/>
      <c r="P18" s="20"/>
      <c r="Q18" s="20"/>
      <c r="R18" s="21">
        <f t="shared" si="3"/>
        <v>0</v>
      </c>
      <c r="S18" s="38">
        <f t="shared" si="4"/>
        <v>0</v>
      </c>
    </row>
    <row r="19" spans="2:19" ht="15.75" x14ac:dyDescent="0.25">
      <c r="B19" s="13" t="s">
        <v>137</v>
      </c>
      <c r="C19" s="20">
        <v>0</v>
      </c>
      <c r="D19" s="20">
        <v>0</v>
      </c>
      <c r="E19" s="20">
        <v>0</v>
      </c>
      <c r="F19" s="38">
        <f t="shared" si="0"/>
        <v>0</v>
      </c>
      <c r="G19" s="51">
        <v>0</v>
      </c>
      <c r="H19" s="51">
        <v>0</v>
      </c>
      <c r="I19" s="51">
        <v>0</v>
      </c>
      <c r="J19" s="50">
        <f t="shared" si="1"/>
        <v>0</v>
      </c>
      <c r="K19" s="24"/>
      <c r="L19" s="20"/>
      <c r="M19" s="20"/>
      <c r="N19" s="22">
        <f t="shared" si="2"/>
        <v>0</v>
      </c>
      <c r="O19" s="20"/>
      <c r="P19" s="20"/>
      <c r="Q19" s="20"/>
      <c r="R19" s="21">
        <f t="shared" si="3"/>
        <v>0</v>
      </c>
      <c r="S19" s="38">
        <f t="shared" si="4"/>
        <v>0</v>
      </c>
    </row>
    <row r="20" spans="2:19" ht="15.75" x14ac:dyDescent="0.25">
      <c r="B20" s="13" t="s">
        <v>136</v>
      </c>
      <c r="C20" s="20">
        <v>0</v>
      </c>
      <c r="D20" s="20">
        <v>0</v>
      </c>
      <c r="E20" s="20">
        <v>0</v>
      </c>
      <c r="F20" s="38">
        <f t="shared" si="0"/>
        <v>0</v>
      </c>
      <c r="G20" s="51">
        <v>0</v>
      </c>
      <c r="H20" s="51">
        <v>0</v>
      </c>
      <c r="I20" s="51">
        <v>0</v>
      </c>
      <c r="J20" s="50">
        <f t="shared" si="1"/>
        <v>0</v>
      </c>
      <c r="K20" s="24"/>
      <c r="L20" s="20"/>
      <c r="M20" s="20"/>
      <c r="N20" s="22">
        <f t="shared" si="2"/>
        <v>0</v>
      </c>
      <c r="O20" s="20"/>
      <c r="P20" s="20"/>
      <c r="Q20" s="20"/>
      <c r="R20" s="21">
        <f t="shared" si="3"/>
        <v>0</v>
      </c>
      <c r="S20" s="38">
        <f t="shared" si="4"/>
        <v>0</v>
      </c>
    </row>
    <row r="21" spans="2:19" ht="31.5" x14ac:dyDescent="0.25">
      <c r="B21" s="12" t="s">
        <v>109</v>
      </c>
      <c r="C21" s="20">
        <v>0</v>
      </c>
      <c r="D21" s="20">
        <v>0</v>
      </c>
      <c r="E21" s="20">
        <v>0</v>
      </c>
      <c r="F21" s="38">
        <f t="shared" si="0"/>
        <v>0</v>
      </c>
      <c r="G21" s="51">
        <v>0</v>
      </c>
      <c r="H21" s="51">
        <v>0</v>
      </c>
      <c r="I21" s="51">
        <v>0</v>
      </c>
      <c r="J21" s="50">
        <f t="shared" si="1"/>
        <v>0</v>
      </c>
      <c r="K21" s="24"/>
      <c r="L21" s="20"/>
      <c r="M21" s="20"/>
      <c r="N21" s="22">
        <f t="shared" si="2"/>
        <v>0</v>
      </c>
      <c r="O21" s="20"/>
      <c r="P21" s="20"/>
      <c r="Q21" s="20"/>
      <c r="R21" s="21">
        <f t="shared" si="3"/>
        <v>0</v>
      </c>
      <c r="S21" s="38">
        <f t="shared" si="4"/>
        <v>0</v>
      </c>
    </row>
    <row r="22" spans="2:19" ht="31.5" x14ac:dyDescent="0.25">
      <c r="B22" s="12" t="s">
        <v>110</v>
      </c>
      <c r="C22" s="20">
        <v>0</v>
      </c>
      <c r="D22" s="20">
        <v>0</v>
      </c>
      <c r="E22" s="20">
        <v>0</v>
      </c>
      <c r="F22" s="38">
        <f t="shared" si="0"/>
        <v>0</v>
      </c>
      <c r="G22" s="51">
        <v>0</v>
      </c>
      <c r="H22" s="51">
        <v>0</v>
      </c>
      <c r="I22" s="51">
        <v>0</v>
      </c>
      <c r="J22" s="50">
        <f t="shared" si="1"/>
        <v>0</v>
      </c>
      <c r="K22" s="24"/>
      <c r="L22" s="20"/>
      <c r="M22" s="20"/>
      <c r="N22" s="22">
        <f t="shared" si="2"/>
        <v>0</v>
      </c>
      <c r="O22" s="20"/>
      <c r="P22" s="20"/>
      <c r="Q22" s="20"/>
      <c r="R22" s="21">
        <f t="shared" si="3"/>
        <v>0</v>
      </c>
      <c r="S22" s="38">
        <f t="shared" si="4"/>
        <v>0</v>
      </c>
    </row>
    <row r="23" spans="2:19" ht="15.75" x14ac:dyDescent="0.25">
      <c r="B23" s="12" t="s">
        <v>111</v>
      </c>
      <c r="C23" s="20">
        <v>1</v>
      </c>
      <c r="D23" s="20">
        <v>0</v>
      </c>
      <c r="E23" s="20">
        <v>0</v>
      </c>
      <c r="F23" s="38">
        <f t="shared" si="0"/>
        <v>1</v>
      </c>
      <c r="G23" s="51">
        <v>0</v>
      </c>
      <c r="H23" s="51">
        <v>0</v>
      </c>
      <c r="I23" s="51">
        <v>0</v>
      </c>
      <c r="J23" s="50">
        <f t="shared" si="1"/>
        <v>0</v>
      </c>
      <c r="K23" s="24"/>
      <c r="L23" s="20"/>
      <c r="M23" s="20"/>
      <c r="N23" s="22">
        <f t="shared" si="2"/>
        <v>0</v>
      </c>
      <c r="O23" s="20"/>
      <c r="P23" s="20"/>
      <c r="Q23" s="20"/>
      <c r="R23" s="21">
        <f t="shared" si="3"/>
        <v>0</v>
      </c>
      <c r="S23" s="38">
        <f t="shared" si="4"/>
        <v>1</v>
      </c>
    </row>
    <row r="24" spans="2:19" ht="31.5" x14ac:dyDescent="0.25">
      <c r="B24" s="12" t="s">
        <v>112</v>
      </c>
      <c r="C24" s="20">
        <v>0</v>
      </c>
      <c r="D24" s="20">
        <v>0</v>
      </c>
      <c r="E24" s="20">
        <v>0</v>
      </c>
      <c r="F24" s="38">
        <f t="shared" si="0"/>
        <v>0</v>
      </c>
      <c r="G24" s="51">
        <v>0</v>
      </c>
      <c r="H24" s="51">
        <v>0</v>
      </c>
      <c r="I24" s="51">
        <v>0</v>
      </c>
      <c r="J24" s="50">
        <f t="shared" si="1"/>
        <v>0</v>
      </c>
      <c r="K24" s="24"/>
      <c r="L24" s="20"/>
      <c r="M24" s="20"/>
      <c r="N24" s="22">
        <f t="shared" si="2"/>
        <v>0</v>
      </c>
      <c r="O24" s="20"/>
      <c r="P24" s="20"/>
      <c r="Q24" s="20"/>
      <c r="R24" s="21">
        <f t="shared" si="3"/>
        <v>0</v>
      </c>
      <c r="S24" s="38">
        <f t="shared" si="4"/>
        <v>0</v>
      </c>
    </row>
    <row r="25" spans="2:19" ht="15.75" x14ac:dyDescent="0.25">
      <c r="B25" s="12" t="s">
        <v>113</v>
      </c>
      <c r="C25" s="20">
        <v>0</v>
      </c>
      <c r="D25" s="20">
        <v>0</v>
      </c>
      <c r="E25" s="20">
        <v>0</v>
      </c>
      <c r="F25" s="38">
        <f t="shared" si="0"/>
        <v>0</v>
      </c>
      <c r="G25" s="51">
        <v>0</v>
      </c>
      <c r="H25" s="51">
        <v>0</v>
      </c>
      <c r="I25" s="51">
        <v>0</v>
      </c>
      <c r="J25" s="50">
        <f t="shared" si="1"/>
        <v>0</v>
      </c>
      <c r="K25" s="24"/>
      <c r="L25" s="20"/>
      <c r="M25" s="20"/>
      <c r="N25" s="22">
        <f t="shared" si="2"/>
        <v>0</v>
      </c>
      <c r="O25" s="20"/>
      <c r="P25" s="20"/>
      <c r="Q25" s="20"/>
      <c r="R25" s="21">
        <f t="shared" si="3"/>
        <v>0</v>
      </c>
      <c r="S25" s="38">
        <f t="shared" si="4"/>
        <v>0</v>
      </c>
    </row>
    <row r="26" spans="2:19" ht="31.5" x14ac:dyDescent="0.25">
      <c r="B26" s="12" t="s">
        <v>135</v>
      </c>
      <c r="C26" s="20">
        <v>0</v>
      </c>
      <c r="D26" s="20">
        <v>0</v>
      </c>
      <c r="E26" s="20">
        <v>2</v>
      </c>
      <c r="F26" s="38">
        <f t="shared" si="0"/>
        <v>2</v>
      </c>
      <c r="G26" s="51">
        <v>0</v>
      </c>
      <c r="H26" s="51">
        <v>1</v>
      </c>
      <c r="I26" s="51">
        <v>0</v>
      </c>
      <c r="J26" s="50">
        <f t="shared" si="1"/>
        <v>1</v>
      </c>
      <c r="K26" s="24"/>
      <c r="L26" s="20"/>
      <c r="M26" s="20"/>
      <c r="N26" s="22">
        <f t="shared" si="2"/>
        <v>0</v>
      </c>
      <c r="O26" s="20"/>
      <c r="P26" s="20"/>
      <c r="Q26" s="20"/>
      <c r="R26" s="21">
        <f t="shared" si="3"/>
        <v>0</v>
      </c>
      <c r="S26" s="38">
        <f t="shared" si="4"/>
        <v>3</v>
      </c>
    </row>
    <row r="27" spans="2:19" ht="15.75" x14ac:dyDescent="0.25">
      <c r="B27" s="12" t="s">
        <v>114</v>
      </c>
      <c r="C27" s="20">
        <v>0</v>
      </c>
      <c r="D27" s="20">
        <v>0</v>
      </c>
      <c r="E27" s="20">
        <v>0</v>
      </c>
      <c r="F27" s="38">
        <f t="shared" si="0"/>
        <v>0</v>
      </c>
      <c r="G27" s="51">
        <v>0</v>
      </c>
      <c r="H27" s="51">
        <v>0</v>
      </c>
      <c r="I27" s="51">
        <v>0</v>
      </c>
      <c r="J27" s="50">
        <f t="shared" si="1"/>
        <v>0</v>
      </c>
      <c r="K27" s="24"/>
      <c r="L27" s="20"/>
      <c r="M27" s="20"/>
      <c r="N27" s="22">
        <f t="shared" si="2"/>
        <v>0</v>
      </c>
      <c r="O27" s="20"/>
      <c r="P27" s="20"/>
      <c r="Q27" s="20"/>
      <c r="R27" s="21">
        <f t="shared" si="3"/>
        <v>0</v>
      </c>
      <c r="S27" s="38">
        <f t="shared" si="4"/>
        <v>0</v>
      </c>
    </row>
    <row r="28" spans="2:19" ht="15.75" x14ac:dyDescent="0.25">
      <c r="B28" s="4" t="s">
        <v>115</v>
      </c>
      <c r="C28" s="20">
        <v>0</v>
      </c>
      <c r="D28" s="20">
        <v>0</v>
      </c>
      <c r="E28" s="20">
        <v>0</v>
      </c>
      <c r="F28" s="38">
        <f t="shared" si="0"/>
        <v>0</v>
      </c>
      <c r="G28" s="51">
        <v>0</v>
      </c>
      <c r="H28" s="51">
        <v>0</v>
      </c>
      <c r="I28" s="51">
        <v>0</v>
      </c>
      <c r="J28" s="50">
        <f t="shared" si="1"/>
        <v>0</v>
      </c>
      <c r="K28" s="24"/>
      <c r="L28" s="20"/>
      <c r="M28" s="20"/>
      <c r="N28" s="22">
        <f t="shared" si="2"/>
        <v>0</v>
      </c>
      <c r="O28" s="63"/>
      <c r="P28" s="64"/>
      <c r="Q28" s="64"/>
      <c r="R28" s="21">
        <f t="shared" si="3"/>
        <v>0</v>
      </c>
      <c r="S28" s="38">
        <f t="shared" si="4"/>
        <v>0</v>
      </c>
    </row>
    <row r="29" spans="2:19" ht="15.75" x14ac:dyDescent="0.25">
      <c r="B29" s="45" t="s">
        <v>6</v>
      </c>
      <c r="C29" s="26">
        <f t="shared" ref="C29:J29" si="5">SUM(C8:C28)</f>
        <v>1</v>
      </c>
      <c r="D29" s="26">
        <f t="shared" si="5"/>
        <v>0</v>
      </c>
      <c r="E29" s="26">
        <f t="shared" si="5"/>
        <v>2</v>
      </c>
      <c r="F29" s="26">
        <f t="shared" si="5"/>
        <v>3</v>
      </c>
      <c r="G29" s="26">
        <f t="shared" si="5"/>
        <v>0</v>
      </c>
      <c r="H29" s="26">
        <f t="shared" si="5"/>
        <v>2</v>
      </c>
      <c r="I29" s="26">
        <f t="shared" si="5"/>
        <v>1</v>
      </c>
      <c r="J29" s="26">
        <f t="shared" si="5"/>
        <v>3</v>
      </c>
      <c r="K29" s="26">
        <f>SUM(K22:K28)</f>
        <v>0</v>
      </c>
      <c r="L29" s="26">
        <f>SUM(L22:L28)</f>
        <v>0</v>
      </c>
      <c r="M29" s="26">
        <f>SUM(M22:M28)</f>
        <v>0</v>
      </c>
      <c r="N29" s="26">
        <f>SUM(N8:N28)</f>
        <v>0</v>
      </c>
      <c r="O29" s="26">
        <f>SUM(O22:O28)</f>
        <v>0</v>
      </c>
      <c r="P29" s="26">
        <f>SUM(P22:P28)</f>
        <v>0</v>
      </c>
      <c r="Q29" s="26">
        <f>SUM(Q22:Q28)</f>
        <v>0</v>
      </c>
      <c r="R29" s="26">
        <f>SUM(R20:R28)</f>
        <v>0</v>
      </c>
      <c r="S29" s="26">
        <f>SUM(S8:S28)</f>
        <v>6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9"/>
  <sheetViews>
    <sheetView showGridLines="0" view="pageBreakPreview" zoomScale="64" zoomScaleNormal="45" zoomScaleSheetLayoutView="64" workbookViewId="0">
      <selection activeCell="B1" sqref="B1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thickBot="1" x14ac:dyDescent="0.3"/>
    <row r="7" spans="2:19" ht="15.75" x14ac:dyDescent="0.25">
      <c r="B7" s="111" t="s">
        <v>116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</row>
    <row r="8" spans="2:19" ht="15.75" x14ac:dyDescent="0.25">
      <c r="B8" s="109" t="s">
        <v>140</v>
      </c>
      <c r="C8" s="105" t="s">
        <v>2</v>
      </c>
      <c r="D8" s="105"/>
      <c r="E8" s="105"/>
      <c r="F8" s="105"/>
      <c r="G8" s="105" t="s">
        <v>3</v>
      </c>
      <c r="H8" s="105"/>
      <c r="I8" s="105"/>
      <c r="J8" s="105"/>
      <c r="K8" s="105" t="s">
        <v>4</v>
      </c>
      <c r="L8" s="105"/>
      <c r="M8" s="105"/>
      <c r="N8" s="105"/>
      <c r="O8" s="105" t="s">
        <v>5</v>
      </c>
      <c r="P8" s="105"/>
      <c r="Q8" s="105"/>
      <c r="R8" s="105"/>
      <c r="S8" s="107" t="s">
        <v>6</v>
      </c>
    </row>
    <row r="9" spans="2:19" ht="16.5" thickBot="1" x14ac:dyDescent="0.3">
      <c r="B9" s="110"/>
      <c r="C9" s="40" t="s">
        <v>7</v>
      </c>
      <c r="D9" s="40" t="s">
        <v>8</v>
      </c>
      <c r="E9" s="40" t="s">
        <v>9</v>
      </c>
      <c r="F9" s="40" t="s">
        <v>10</v>
      </c>
      <c r="G9" s="40" t="s">
        <v>11</v>
      </c>
      <c r="H9" s="40" t="s">
        <v>12</v>
      </c>
      <c r="I9" s="40" t="s">
        <v>13</v>
      </c>
      <c r="J9" s="40" t="s">
        <v>14</v>
      </c>
      <c r="K9" s="40" t="s">
        <v>15</v>
      </c>
      <c r="L9" s="40" t="s">
        <v>16</v>
      </c>
      <c r="M9" s="40" t="s">
        <v>17</v>
      </c>
      <c r="N9" s="40" t="s">
        <v>18</v>
      </c>
      <c r="O9" s="40" t="s">
        <v>19</v>
      </c>
      <c r="P9" s="40" t="s">
        <v>20</v>
      </c>
      <c r="Q9" s="40" t="s">
        <v>21</v>
      </c>
      <c r="R9" s="40" t="s">
        <v>22</v>
      </c>
      <c r="S9" s="108"/>
    </row>
    <row r="10" spans="2:19" ht="15.75" x14ac:dyDescent="0.25">
      <c r="B10" s="13" t="s">
        <v>117</v>
      </c>
      <c r="C10" s="20">
        <v>12</v>
      </c>
      <c r="D10" s="20">
        <v>21</v>
      </c>
      <c r="E10" s="20">
        <v>6</v>
      </c>
      <c r="F10" s="38">
        <f t="shared" ref="F10:F17" si="0">SUM(C10:E10)</f>
        <v>39</v>
      </c>
      <c r="G10" s="20">
        <v>12</v>
      </c>
      <c r="H10" s="20">
        <v>3</v>
      </c>
      <c r="I10" s="20">
        <v>0</v>
      </c>
      <c r="J10" s="38">
        <f t="shared" ref="J10:J17" si="1">SUM(G10:I10)</f>
        <v>15</v>
      </c>
      <c r="K10" s="20"/>
      <c r="L10" s="20"/>
      <c r="M10" s="20"/>
      <c r="N10" s="22">
        <f t="shared" ref="N10:N17" si="2">SUM(K10:M10)</f>
        <v>0</v>
      </c>
      <c r="O10" s="20"/>
      <c r="P10" s="20"/>
      <c r="Q10" s="20"/>
      <c r="R10" s="52">
        <f>SUM(O10:Q10)</f>
        <v>0</v>
      </c>
      <c r="S10" s="26">
        <f>F10+J10+N10+Q10</f>
        <v>54</v>
      </c>
    </row>
    <row r="11" spans="2:19" ht="15.75" x14ac:dyDescent="0.25">
      <c r="B11" s="13" t="s">
        <v>118</v>
      </c>
      <c r="C11" s="20">
        <v>0</v>
      </c>
      <c r="D11" s="20">
        <v>0</v>
      </c>
      <c r="E11" s="20">
        <v>0</v>
      </c>
      <c r="F11" s="38">
        <f t="shared" si="0"/>
        <v>0</v>
      </c>
      <c r="G11" s="20">
        <v>0</v>
      </c>
      <c r="H11" s="20">
        <v>0</v>
      </c>
      <c r="I11" s="20">
        <v>0</v>
      </c>
      <c r="J11" s="38">
        <f t="shared" si="1"/>
        <v>0</v>
      </c>
      <c r="K11" s="20"/>
      <c r="L11" s="20"/>
      <c r="M11" s="20"/>
      <c r="N11" s="22">
        <f t="shared" si="2"/>
        <v>0</v>
      </c>
      <c r="O11" s="20"/>
      <c r="P11" s="20"/>
      <c r="Q11" s="20"/>
      <c r="R11" s="52">
        <f t="shared" ref="R11:R17" si="3">SUM(O11:Q11)</f>
        <v>0</v>
      </c>
      <c r="S11" s="26">
        <f>F11+J11+N11+Q11</f>
        <v>0</v>
      </c>
    </row>
    <row r="12" spans="2:19" ht="15.75" x14ac:dyDescent="0.25">
      <c r="B12" s="13" t="s">
        <v>119</v>
      </c>
      <c r="C12" s="20">
        <v>0</v>
      </c>
      <c r="D12" s="20">
        <v>0</v>
      </c>
      <c r="E12" s="20">
        <v>0</v>
      </c>
      <c r="F12" s="38">
        <f t="shared" si="0"/>
        <v>0</v>
      </c>
      <c r="G12" s="20">
        <v>0</v>
      </c>
      <c r="H12" s="20">
        <v>0</v>
      </c>
      <c r="I12" s="20">
        <v>0</v>
      </c>
      <c r="J12" s="38">
        <f t="shared" si="1"/>
        <v>0</v>
      </c>
      <c r="K12" s="20"/>
      <c r="L12" s="20"/>
      <c r="M12" s="20"/>
      <c r="N12" s="22">
        <f t="shared" si="2"/>
        <v>0</v>
      </c>
      <c r="O12" s="20"/>
      <c r="P12" s="20"/>
      <c r="Q12" s="20"/>
      <c r="R12" s="52">
        <f t="shared" si="3"/>
        <v>0</v>
      </c>
      <c r="S12" s="26">
        <f>F12+J12+N12+Q12</f>
        <v>0</v>
      </c>
    </row>
    <row r="13" spans="2:19" ht="15.75" x14ac:dyDescent="0.25">
      <c r="B13" s="13" t="s">
        <v>120</v>
      </c>
      <c r="C13" s="20">
        <v>0</v>
      </c>
      <c r="D13" s="20">
        <v>0</v>
      </c>
      <c r="E13" s="20">
        <v>0</v>
      </c>
      <c r="F13" s="38">
        <f t="shared" si="0"/>
        <v>0</v>
      </c>
      <c r="G13" s="20">
        <v>0</v>
      </c>
      <c r="H13" s="20">
        <v>0</v>
      </c>
      <c r="I13" s="20">
        <v>0</v>
      </c>
      <c r="J13" s="38">
        <f t="shared" si="1"/>
        <v>0</v>
      </c>
      <c r="K13" s="20"/>
      <c r="L13" s="20"/>
      <c r="M13" s="20"/>
      <c r="N13" s="22">
        <f t="shared" si="2"/>
        <v>0</v>
      </c>
      <c r="O13" s="20"/>
      <c r="P13" s="20"/>
      <c r="Q13" s="20"/>
      <c r="R13" s="52">
        <f t="shared" si="3"/>
        <v>0</v>
      </c>
      <c r="S13" s="26">
        <f>R13+N13+J13+F13</f>
        <v>0</v>
      </c>
    </row>
    <row r="14" spans="2:19" ht="15.75" x14ac:dyDescent="0.25">
      <c r="B14" s="13" t="s">
        <v>121</v>
      </c>
      <c r="C14" s="20">
        <v>8</v>
      </c>
      <c r="D14" s="20">
        <v>4</v>
      </c>
      <c r="E14" s="20">
        <v>1</v>
      </c>
      <c r="F14" s="38">
        <f t="shared" si="0"/>
        <v>13</v>
      </c>
      <c r="G14" s="20">
        <v>0</v>
      </c>
      <c r="H14" s="20">
        <v>0</v>
      </c>
      <c r="I14" s="20">
        <v>0</v>
      </c>
      <c r="J14" s="38">
        <f t="shared" si="1"/>
        <v>0</v>
      </c>
      <c r="K14" s="20"/>
      <c r="L14" s="20"/>
      <c r="M14" s="20"/>
      <c r="N14" s="22">
        <f t="shared" si="2"/>
        <v>0</v>
      </c>
      <c r="O14" s="20"/>
      <c r="P14" s="20"/>
      <c r="Q14" s="20"/>
      <c r="R14" s="52">
        <f t="shared" si="3"/>
        <v>0</v>
      </c>
      <c r="S14" s="26">
        <f>F14+J14+N14+R14</f>
        <v>13</v>
      </c>
    </row>
    <row r="15" spans="2:19" ht="15.75" x14ac:dyDescent="0.25">
      <c r="B15" s="13" t="s">
        <v>122</v>
      </c>
      <c r="C15" s="20">
        <v>18</v>
      </c>
      <c r="D15" s="20">
        <v>13</v>
      </c>
      <c r="E15" s="20">
        <v>17</v>
      </c>
      <c r="F15" s="38">
        <f t="shared" si="0"/>
        <v>48</v>
      </c>
      <c r="G15" s="20">
        <v>23</v>
      </c>
      <c r="H15" s="20">
        <v>26</v>
      </c>
      <c r="I15" s="20">
        <v>0</v>
      </c>
      <c r="J15" s="38">
        <f t="shared" si="1"/>
        <v>49</v>
      </c>
      <c r="K15" s="20"/>
      <c r="L15" s="20"/>
      <c r="M15" s="20"/>
      <c r="N15" s="22">
        <f t="shared" si="2"/>
        <v>0</v>
      </c>
      <c r="O15" s="20"/>
      <c r="P15" s="20"/>
      <c r="Q15" s="20"/>
      <c r="R15" s="52">
        <f t="shared" si="3"/>
        <v>0</v>
      </c>
      <c r="S15" s="26">
        <f>F15+J15+N15+R15</f>
        <v>97</v>
      </c>
    </row>
    <row r="16" spans="2:19" ht="15.75" x14ac:dyDescent="0.25">
      <c r="B16" s="13" t="s">
        <v>123</v>
      </c>
      <c r="C16" s="20">
        <v>1</v>
      </c>
      <c r="D16" s="20">
        <v>2</v>
      </c>
      <c r="E16" s="20">
        <v>0</v>
      </c>
      <c r="F16" s="38">
        <f t="shared" si="0"/>
        <v>3</v>
      </c>
      <c r="G16" s="20">
        <v>0</v>
      </c>
      <c r="H16" s="20">
        <v>5</v>
      </c>
      <c r="I16" s="20">
        <v>0</v>
      </c>
      <c r="J16" s="38">
        <f t="shared" si="1"/>
        <v>5</v>
      </c>
      <c r="K16" s="20"/>
      <c r="L16" s="20"/>
      <c r="M16" s="20"/>
      <c r="N16" s="22">
        <f t="shared" si="2"/>
        <v>0</v>
      </c>
      <c r="O16" s="20"/>
      <c r="P16" s="20"/>
      <c r="Q16" s="20"/>
      <c r="R16" s="52">
        <f t="shared" si="3"/>
        <v>0</v>
      </c>
      <c r="S16" s="26">
        <f>F16+J16+N16+R16</f>
        <v>8</v>
      </c>
    </row>
    <row r="17" spans="2:19" ht="15.75" x14ac:dyDescent="0.25">
      <c r="B17" s="13" t="s">
        <v>124</v>
      </c>
      <c r="C17" s="20">
        <v>325</v>
      </c>
      <c r="D17" s="20">
        <v>236</v>
      </c>
      <c r="E17" s="86">
        <v>271</v>
      </c>
      <c r="F17" s="38">
        <f t="shared" si="0"/>
        <v>832</v>
      </c>
      <c r="G17" s="31">
        <v>306</v>
      </c>
      <c r="H17" s="31">
        <v>342</v>
      </c>
      <c r="I17" s="31">
        <v>0</v>
      </c>
      <c r="J17" s="22">
        <f t="shared" si="1"/>
        <v>648</v>
      </c>
      <c r="K17" s="24"/>
      <c r="L17" s="20"/>
      <c r="M17" s="20"/>
      <c r="N17" s="22">
        <f t="shared" si="2"/>
        <v>0</v>
      </c>
      <c r="O17" s="20"/>
      <c r="P17" s="20"/>
      <c r="Q17" s="20"/>
      <c r="R17" s="52">
        <f t="shared" si="3"/>
        <v>0</v>
      </c>
      <c r="S17" s="26">
        <f>F17+J17+N17+R17</f>
        <v>1480</v>
      </c>
    </row>
    <row r="18" spans="2:19" ht="15.75" x14ac:dyDescent="0.25">
      <c r="B18" s="45" t="s">
        <v>6</v>
      </c>
      <c r="C18" s="26">
        <f t="shared" ref="C18:J18" si="4">SUM(C10:C17)</f>
        <v>364</v>
      </c>
      <c r="D18" s="26">
        <f t="shared" si="4"/>
        <v>276</v>
      </c>
      <c r="E18" s="26">
        <f t="shared" si="4"/>
        <v>295</v>
      </c>
      <c r="F18" s="26">
        <f t="shared" si="4"/>
        <v>935</v>
      </c>
      <c r="G18" s="26">
        <f t="shared" si="4"/>
        <v>341</v>
      </c>
      <c r="H18" s="26">
        <f t="shared" si="4"/>
        <v>376</v>
      </c>
      <c r="I18" s="26">
        <f t="shared" si="4"/>
        <v>0</v>
      </c>
      <c r="J18" s="26">
        <f t="shared" si="4"/>
        <v>717</v>
      </c>
      <c r="K18" s="26">
        <f>SUM(K12:K17)</f>
        <v>0</v>
      </c>
      <c r="L18" s="26">
        <f>SUM(L12:L17)</f>
        <v>0</v>
      </c>
      <c r="M18" s="26">
        <f>SUM(M12:M17)</f>
        <v>0</v>
      </c>
      <c r="N18" s="26">
        <f>SUM(N6:N17)</f>
        <v>0</v>
      </c>
      <c r="O18" s="26">
        <f>SUM(O10:O17)</f>
        <v>0</v>
      </c>
      <c r="P18" s="26">
        <f>SUM(P10:P17)</f>
        <v>0</v>
      </c>
      <c r="Q18" s="26">
        <f>SUM(Q10:Q17)</f>
        <v>0</v>
      </c>
      <c r="R18" s="26">
        <f>SUM(R10:R17)</f>
        <v>0</v>
      </c>
      <c r="S18" s="26">
        <f>SUM(S10:S17)</f>
        <v>1652</v>
      </c>
    </row>
    <row r="19" spans="2:19" ht="15.75" x14ac:dyDescent="0.25">
      <c r="B19" s="83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2:19" ht="15.75" x14ac:dyDescent="0.25">
      <c r="B20" s="83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2:19" ht="15.75" x14ac:dyDescent="0.25">
      <c r="B21" s="83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2:19" ht="15.75" x14ac:dyDescent="0.25">
      <c r="B22" s="83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</row>
    <row r="23" spans="2:19" ht="15.75" x14ac:dyDescent="0.25">
      <c r="B23" s="83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2:19" ht="15.75" x14ac:dyDescent="0.25">
      <c r="B24" s="83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2:19" ht="15.75" x14ac:dyDescent="0.25">
      <c r="B25" s="83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2:19" ht="15.75" x14ac:dyDescent="0.25">
      <c r="B26" s="83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2:19" ht="15.75" x14ac:dyDescent="0.25">
      <c r="B27" s="83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2:19" ht="15.75" x14ac:dyDescent="0.25">
      <c r="B28" s="8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2:19" ht="15.75" x14ac:dyDescent="0.25">
      <c r="B29" s="83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2:19" ht="15.75" x14ac:dyDescent="0.25">
      <c r="B30" s="83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2:19" ht="15.75" x14ac:dyDescent="0.25">
      <c r="B31" s="83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2:19" ht="15.75" x14ac:dyDescent="0.25">
      <c r="B32" s="83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2:19" ht="15.75" x14ac:dyDescent="0.25">
      <c r="B33" s="83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2:19" ht="15.75" x14ac:dyDescent="0.25">
      <c r="B34" s="83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2:19" ht="15.75" x14ac:dyDescent="0.25">
      <c r="B35" s="83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2:19" ht="15.75" x14ac:dyDescent="0.25">
      <c r="B36" s="83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2:19" ht="15.75" x14ac:dyDescent="0.25">
      <c r="B37" s="83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2:19" ht="15.75" x14ac:dyDescent="0.25">
      <c r="B38" s="83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</row>
    <row r="39" spans="2:19" ht="15.75" x14ac:dyDescent="0.25">
      <c r="B39" s="83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2:19" ht="15.75" x14ac:dyDescent="0.25">
      <c r="B40" s="83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2:19" ht="15.75" x14ac:dyDescent="0.25">
      <c r="B41" s="83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spans="2:19" ht="15.75" x14ac:dyDescent="0.25">
      <c r="B42" s="83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</row>
    <row r="43" spans="2:19" ht="15.75" x14ac:dyDescent="0.25">
      <c r="B43" s="83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</row>
    <row r="44" spans="2:19" ht="15.75" x14ac:dyDescent="0.25">
      <c r="B44" s="83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</row>
    <row r="45" spans="2:19" ht="15.75" x14ac:dyDescent="0.25">
      <c r="B45" s="83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</row>
    <row r="46" spans="2:19" ht="15.75" x14ac:dyDescent="0.25">
      <c r="B46" s="83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</row>
    <row r="47" spans="2:19" ht="15.75" x14ac:dyDescent="0.25">
      <c r="B47" s="83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2:19" ht="15.75" x14ac:dyDescent="0.25">
      <c r="B48" s="83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</row>
    <row r="49" spans="2:19" ht="15.75" x14ac:dyDescent="0.25">
      <c r="B49" s="83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</row>
  </sheetData>
  <mergeCells count="7"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69" zoomScaleNormal="25" zoomScaleSheetLayoutView="69" zoomScalePageLayoutView="95" workbookViewId="0">
      <selection activeCell="J12" sqref="J12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1" t="s">
        <v>125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</row>
    <row r="6" spans="2:19" ht="15.75" x14ac:dyDescent="0.25">
      <c r="B6" s="109" t="s">
        <v>140</v>
      </c>
      <c r="C6" s="105" t="s">
        <v>2</v>
      </c>
      <c r="D6" s="105"/>
      <c r="E6" s="105"/>
      <c r="F6" s="105"/>
      <c r="G6" s="105" t="s">
        <v>3</v>
      </c>
      <c r="H6" s="105"/>
      <c r="I6" s="105"/>
      <c r="J6" s="105"/>
      <c r="K6" s="105" t="s">
        <v>4</v>
      </c>
      <c r="L6" s="105"/>
      <c r="M6" s="105"/>
      <c r="N6" s="105"/>
      <c r="O6" s="105" t="s">
        <v>5</v>
      </c>
      <c r="P6" s="105"/>
      <c r="Q6" s="105"/>
      <c r="R6" s="105"/>
      <c r="S6" s="107" t="s">
        <v>6</v>
      </c>
    </row>
    <row r="7" spans="2:19" ht="16.5" thickBot="1" x14ac:dyDescent="0.3">
      <c r="B7" s="110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08"/>
    </row>
    <row r="8" spans="2:19" ht="15.75" x14ac:dyDescent="0.25">
      <c r="B8" s="23" t="s">
        <v>126</v>
      </c>
      <c r="C8" s="84">
        <v>68</v>
      </c>
      <c r="D8" s="84">
        <v>201</v>
      </c>
      <c r="E8" s="87">
        <v>1007</v>
      </c>
      <c r="F8" s="22">
        <f>+SUM(C8:E8)</f>
        <v>1276</v>
      </c>
      <c r="G8" s="53">
        <v>260</v>
      </c>
      <c r="H8" s="53">
        <v>511</v>
      </c>
      <c r="I8" s="53">
        <v>202</v>
      </c>
      <c r="J8" s="14">
        <f>G8+I8+H8</f>
        <v>973</v>
      </c>
      <c r="K8" s="39"/>
      <c r="L8" s="31"/>
      <c r="M8" s="31"/>
      <c r="N8" s="22">
        <f>SUM(K8:M8)</f>
        <v>0</v>
      </c>
      <c r="O8" s="77"/>
      <c r="P8" s="78"/>
      <c r="Q8" s="78"/>
      <c r="R8" s="21">
        <f>SUM(O8:Q8)</f>
        <v>0</v>
      </c>
      <c r="S8" s="16">
        <f>+SUM(R8,N8,J8,F8)</f>
        <v>2249</v>
      </c>
    </row>
    <row r="9" spans="2:19" ht="15.75" x14ac:dyDescent="0.25">
      <c r="B9" s="54" t="s">
        <v>127</v>
      </c>
      <c r="C9" s="85">
        <v>9725</v>
      </c>
      <c r="D9" s="85">
        <v>9986</v>
      </c>
      <c r="E9" s="85">
        <v>8535</v>
      </c>
      <c r="F9" s="16">
        <f>+SUM(C9:E9)</f>
        <v>28246</v>
      </c>
      <c r="G9" s="55">
        <v>9162</v>
      </c>
      <c r="H9" s="55">
        <v>9255</v>
      </c>
      <c r="I9" s="55">
        <v>8507</v>
      </c>
      <c r="J9" s="14">
        <f>G9+H9+I9</f>
        <v>26924</v>
      </c>
      <c r="K9" s="24"/>
      <c r="L9" s="20"/>
      <c r="M9" s="20"/>
      <c r="N9" s="22">
        <f>SUM(K9:M9)</f>
        <v>0</v>
      </c>
      <c r="O9" s="77"/>
      <c r="P9" s="78"/>
      <c r="Q9" s="78"/>
      <c r="R9" s="21">
        <f>SUM(O9:Q9)</f>
        <v>0</v>
      </c>
      <c r="S9" s="16">
        <f>R9+N9+J9+F9</f>
        <v>55170</v>
      </c>
    </row>
    <row r="10" spans="2:19" ht="15.75" x14ac:dyDescent="0.25">
      <c r="B10" s="4" t="s">
        <v>128</v>
      </c>
      <c r="C10" s="86">
        <v>454</v>
      </c>
      <c r="D10" s="86">
        <v>462</v>
      </c>
      <c r="E10" s="85">
        <v>372</v>
      </c>
      <c r="F10" s="22">
        <f>+SUM(C10:E10)</f>
        <v>1288</v>
      </c>
      <c r="G10" s="55">
        <v>193</v>
      </c>
      <c r="H10" s="55">
        <v>64</v>
      </c>
      <c r="I10" s="55">
        <v>257</v>
      </c>
      <c r="J10" s="14">
        <f>G10+H10+I10</f>
        <v>514</v>
      </c>
      <c r="K10" s="24"/>
      <c r="L10" s="20"/>
      <c r="M10" s="20"/>
      <c r="N10" s="22">
        <f>SUM(K10:M10)</f>
        <v>0</v>
      </c>
      <c r="O10" s="61"/>
      <c r="P10" s="62"/>
      <c r="Q10" s="62"/>
      <c r="R10" s="21">
        <f>SUM(O10:Q10)</f>
        <v>0</v>
      </c>
      <c r="S10" s="16">
        <f>R10+N10+J10+F10</f>
        <v>1802</v>
      </c>
    </row>
    <row r="11" spans="2:19" ht="15" customHeight="1" x14ac:dyDescent="0.25">
      <c r="B11" s="54" t="s">
        <v>129</v>
      </c>
      <c r="C11" s="85">
        <v>1277</v>
      </c>
      <c r="D11" s="85">
        <v>2662</v>
      </c>
      <c r="E11" s="85">
        <v>5753</v>
      </c>
      <c r="F11" s="22">
        <f>+SUM(C11:E11)</f>
        <v>9692</v>
      </c>
      <c r="G11" s="55">
        <v>5884</v>
      </c>
      <c r="H11" s="55">
        <v>2892</v>
      </c>
      <c r="I11" s="55">
        <v>749</v>
      </c>
      <c r="J11" s="14">
        <f>G11+H11+I11</f>
        <v>9525</v>
      </c>
      <c r="K11" s="24"/>
      <c r="L11" s="20"/>
      <c r="M11" s="20"/>
      <c r="N11" s="22">
        <f>SUM(K11:M11)</f>
        <v>0</v>
      </c>
      <c r="O11" s="61"/>
      <c r="P11" s="62"/>
      <c r="Q11" s="62"/>
      <c r="R11" s="21">
        <f>SUM(O11:Q11)</f>
        <v>0</v>
      </c>
      <c r="S11" s="16">
        <f>R11+N11+J11+F11</f>
        <v>19217</v>
      </c>
    </row>
    <row r="12" spans="2:19" ht="15.75" x14ac:dyDescent="0.25">
      <c r="B12" s="45" t="s">
        <v>6</v>
      </c>
      <c r="C12" s="26">
        <f t="shared" ref="C12:J12" si="0">SUM(C8:C11)</f>
        <v>11524</v>
      </c>
      <c r="D12" s="26">
        <f t="shared" si="0"/>
        <v>13311</v>
      </c>
      <c r="E12" s="26">
        <f t="shared" si="0"/>
        <v>15667</v>
      </c>
      <c r="F12" s="26">
        <f t="shared" si="0"/>
        <v>40502</v>
      </c>
      <c r="G12" s="26">
        <f t="shared" si="0"/>
        <v>15499</v>
      </c>
      <c r="H12" s="26">
        <f t="shared" si="0"/>
        <v>12722</v>
      </c>
      <c r="I12" s="26">
        <f t="shared" si="0"/>
        <v>9715</v>
      </c>
      <c r="J12" s="26">
        <f t="shared" si="0"/>
        <v>37936</v>
      </c>
      <c r="K12" s="26">
        <f>+SUM(K8)</f>
        <v>0</v>
      </c>
      <c r="L12" s="26">
        <f>+SUM(L8)</f>
        <v>0</v>
      </c>
      <c r="M12" s="26">
        <f>+SUM(M8)</f>
        <v>0</v>
      </c>
      <c r="N12" s="26">
        <f>SUM(N8:N11)</f>
        <v>0</v>
      </c>
      <c r="O12" s="26">
        <f>SUM(O8:O11)</f>
        <v>0</v>
      </c>
      <c r="P12" s="26">
        <f>SUM(P8+P9+P10+P11)</f>
        <v>0</v>
      </c>
      <c r="Q12" s="26">
        <f>SUM(Q8:Q11)</f>
        <v>0</v>
      </c>
      <c r="R12" s="26">
        <f>SUM(R8:R11)</f>
        <v>0</v>
      </c>
      <c r="S12" s="26">
        <f>SUM(S8:S11)</f>
        <v>78438</v>
      </c>
    </row>
    <row r="63" spans="2:26" ht="15" customHeight="1" x14ac:dyDescent="0.25">
      <c r="B63" s="114"/>
      <c r="C63" s="114"/>
      <c r="D63" s="114"/>
      <c r="E63" s="117"/>
      <c r="F63" s="117"/>
      <c r="G63" s="117"/>
      <c r="H63" s="117"/>
      <c r="I63" s="117"/>
      <c r="J63" s="117"/>
      <c r="K63" s="117"/>
      <c r="L63" s="117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2:26" ht="15.75" customHeight="1" x14ac:dyDescent="0.25">
      <c r="B64" s="114"/>
      <c r="C64" s="114"/>
      <c r="D64" s="114"/>
      <c r="E64" s="117"/>
      <c r="F64" s="117"/>
      <c r="G64" s="117"/>
      <c r="H64" s="117"/>
      <c r="I64" s="117"/>
      <c r="J64" s="117"/>
      <c r="K64" s="117"/>
      <c r="L64" s="117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2:26" ht="15" customHeight="1" x14ac:dyDescent="0.25">
      <c r="B65" s="56"/>
      <c r="C65" s="56"/>
      <c r="D65" s="56"/>
      <c r="E65" s="114"/>
      <c r="F65" s="114"/>
      <c r="G65" s="114"/>
      <c r="H65" s="114"/>
      <c r="I65" s="114"/>
      <c r="J65" s="114"/>
      <c r="K65" s="114"/>
      <c r="L65" s="114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2:26" ht="15" customHeight="1" x14ac:dyDescent="0.25">
      <c r="B66" s="56"/>
      <c r="C66" s="56"/>
      <c r="D66" s="56"/>
      <c r="E66" s="114"/>
      <c r="F66" s="114"/>
      <c r="G66" s="114"/>
      <c r="H66" s="114"/>
      <c r="I66" s="114"/>
      <c r="J66" s="114"/>
      <c r="K66" s="114"/>
      <c r="L66" s="114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2:26" ht="15" customHeight="1" x14ac:dyDescent="0.25">
      <c r="B67" s="56"/>
      <c r="C67" s="56"/>
      <c r="D67" s="56"/>
      <c r="E67" s="114"/>
      <c r="F67" s="114"/>
      <c r="G67" s="114"/>
      <c r="H67" s="114"/>
      <c r="I67" s="114"/>
      <c r="J67" s="114"/>
      <c r="K67" s="114"/>
      <c r="L67" s="114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2:26" ht="15" customHeight="1" x14ac:dyDescent="0.25">
      <c r="B68" s="56"/>
      <c r="C68" s="56"/>
      <c r="D68" s="56"/>
      <c r="E68" s="114"/>
      <c r="F68" s="114"/>
      <c r="G68" s="114"/>
      <c r="H68" s="114"/>
      <c r="I68" s="114"/>
      <c r="J68" s="114"/>
      <c r="K68" s="114"/>
      <c r="L68" s="114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2:26" ht="15" customHeight="1" x14ac:dyDescent="0.25">
      <c r="B69" s="56"/>
      <c r="C69" s="56"/>
      <c r="D69" s="56"/>
      <c r="E69" s="114"/>
      <c r="F69" s="114"/>
      <c r="G69" s="114"/>
      <c r="H69" s="114"/>
      <c r="I69" s="114"/>
      <c r="J69" s="114"/>
      <c r="K69" s="114"/>
      <c r="L69" s="114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2:26" ht="15" customHeight="1" x14ac:dyDescent="0.25">
      <c r="B70" s="56"/>
      <c r="C70" s="56"/>
      <c r="D70" s="56"/>
      <c r="E70" s="114"/>
      <c r="F70" s="114"/>
      <c r="G70" s="114"/>
      <c r="H70" s="114"/>
      <c r="I70" s="114"/>
      <c r="J70" s="114"/>
      <c r="K70" s="114"/>
      <c r="L70" s="114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2:26" ht="15.75" customHeight="1" x14ac:dyDescent="0.25">
      <c r="B71" s="56"/>
      <c r="C71" s="56"/>
      <c r="D71" s="56"/>
      <c r="E71" s="114"/>
      <c r="F71" s="114"/>
      <c r="G71" s="114"/>
      <c r="H71" s="114"/>
      <c r="I71" s="114"/>
      <c r="J71" s="114"/>
      <c r="K71" s="114"/>
      <c r="L71" s="114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2:26" ht="15" customHeight="1" x14ac:dyDescent="0.25">
      <c r="B72" s="114"/>
      <c r="C72" s="114"/>
      <c r="D72" s="114"/>
      <c r="E72" s="117"/>
      <c r="F72" s="117"/>
      <c r="G72" s="117"/>
      <c r="H72" s="117"/>
      <c r="I72" s="117"/>
      <c r="J72" s="117"/>
      <c r="K72" s="117"/>
      <c r="L72" s="117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</row>
    <row r="73" spans="2:26" ht="15.75" customHeight="1" x14ac:dyDescent="0.25">
      <c r="B73" s="114"/>
      <c r="C73" s="114"/>
      <c r="D73" s="114"/>
      <c r="E73" s="117"/>
      <c r="F73" s="117"/>
      <c r="G73" s="117"/>
      <c r="H73" s="117"/>
      <c r="I73" s="117"/>
      <c r="J73" s="117"/>
      <c r="K73" s="117"/>
      <c r="L73" s="117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BFA09-0F17-4700-BC76-32F73B761138}">
  <ds:schemaRefs>
    <ds:schemaRef ds:uri="http://purl.org/dc/elements/1.1/"/>
    <ds:schemaRef ds:uri="http://www.w3.org/XML/1998/namespace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2025-05-20T19:06:01Z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