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172.28.1.8\Acceso a la Informacion\PORTAL TRANSPARENCIA\2025\PLANIFICACION\INFORMES META FISICAS\Informes Metas Fisicas - Trimestrales\"/>
    </mc:Choice>
  </mc:AlternateContent>
  <bookViews>
    <workbookView xWindow="0" yWindow="0" windowWidth="28800" windowHeight="12210" tabRatio="749"/>
  </bookViews>
  <sheets>
    <sheet name="5879" sheetId="4" r:id="rId1"/>
    <sheet name="6916" sheetId="6" r:id="rId2"/>
    <sheet name="7990" sheetId="22" r:id="rId3"/>
    <sheet name="6927" sheetId="13" r:id="rId4"/>
    <sheet name="7927" sheetId="23" r:id="rId5"/>
  </sheets>
  <externalReferences>
    <externalReference r:id="rId6"/>
  </externalReferences>
  <definedNames>
    <definedName name="_xlnm.Print_Area" localSheetId="0">'5879'!$A$1:$J$48</definedName>
    <definedName name="_xlnm.Print_Area" localSheetId="1">'6916'!$A$1:$J$49</definedName>
    <definedName name="_xlnm.Print_Area" localSheetId="3">'6927'!$A$1:$J$52</definedName>
    <definedName name="_xlnm.Print_Area" localSheetId="4">'7927'!$A$1:$J$52</definedName>
    <definedName name="_xlnm.Print_Area" localSheetId="2">'7990'!$A$1:$J$49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22" l="1"/>
  <c r="J29" i="13"/>
  <c r="J29" i="22"/>
  <c r="I29" i="4"/>
  <c r="I29" i="23"/>
  <c r="J29" i="6"/>
  <c r="I29" i="6"/>
  <c r="J29" i="4"/>
  <c r="I25" i="23"/>
  <c r="C16" i="23"/>
  <c r="B15" i="23"/>
  <c r="B14" i="23"/>
  <c r="C14" i="23" s="1"/>
  <c r="I25" i="22" l="1"/>
  <c r="C16" i="22"/>
  <c r="B15" i="22"/>
  <c r="B14" i="22"/>
  <c r="C14" i="22" s="1"/>
  <c r="I25" i="6" l="1"/>
  <c r="I25" i="13" l="1"/>
  <c r="I25" i="4"/>
  <c r="C16" i="13" l="1"/>
  <c r="B15" i="13"/>
  <c r="B14" i="13"/>
  <c r="C14" i="13" s="1"/>
  <c r="C16" i="6" l="1"/>
  <c r="B15" i="6"/>
  <c r="B14" i="6"/>
  <c r="C14" i="6" s="1"/>
  <c r="C16" i="4"/>
  <c r="B15" i="4"/>
  <c r="B14" i="4"/>
  <c r="C14" i="4" s="1"/>
</calcChain>
</file>

<file path=xl/sharedStrings.xml><?xml version="1.0" encoding="utf-8"?>
<sst xmlns="http://schemas.openxmlformats.org/spreadsheetml/2006/main" count="343" uniqueCount="103">
  <si>
    <t>Informe de Evaluación Trimestral de las Metas Físicas-Financieras Enero-Marzo 2025</t>
  </si>
  <si>
    <t>Código</t>
  </si>
  <si>
    <t>Documento Relacionado</t>
  </si>
  <si>
    <t>Fecha Versión</t>
  </si>
  <si>
    <t>Versión</t>
  </si>
  <si>
    <t>DEC-FOR013</t>
  </si>
  <si>
    <t>I -Información Institucional</t>
  </si>
  <si>
    <t>I.I - Completar los datos requeridos sobre la institución</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</si>
  <si>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</si>
  <si>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</si>
  <si>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</si>
  <si>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</si>
  <si>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</si>
  <si>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</si>
  <si>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</si>
  <si>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</si>
  <si>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</si>
  <si>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II. Contribución a la Estrategia Nacional de Desarrollo</t>
  </si>
  <si>
    <t>Eje estratégico:</t>
  </si>
  <si>
    <t>Objetivo general:</t>
  </si>
  <si>
    <t>Competitividad e innovavión en un ambiente favorable a la cooperación y la responsabilidad social</t>
  </si>
  <si>
    <t>Objetivo(s) específico(s):</t>
  </si>
  <si>
    <t>3.3.6</t>
  </si>
  <si>
    <t>III. Información del Programa</t>
  </si>
  <si>
    <t>Nombre:</t>
  </si>
  <si>
    <t>12-Seguridad Vial Integral y Movilidad Sostenible</t>
  </si>
  <si>
    <t>Descripción:</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</si>
  <si>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</si>
  <si>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r>
      <t>Beneficiarios:</t>
    </r>
    <r>
      <rPr>
        <sz val="12"/>
        <color rgb="FF000000"/>
        <rFont val="Century Gothic"/>
        <family val="2"/>
      </rPr>
      <t xml:space="preserve"> </t>
    </r>
  </si>
  <si>
    <t>Ciudadanos, Operadores del Sector Transporte, Sector Público y Sector Privado.</t>
  </si>
  <si>
    <t>Resultado Asociado:</t>
  </si>
  <si>
    <t>Reducción de las muertes y morbilidad asociadas a los siniestros viales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</si>
  <si>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</si>
  <si>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</si>
  <si>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</si>
  <si>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</si>
  <si>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</si>
  <si>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</si>
  <si>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</si>
  <si>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</si>
  <si>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</si>
  <si>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</si>
  <si>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</si>
  <si>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</si>
  <si>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</si>
  <si>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</si>
  <si>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</si>
  <si>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</si>
  <si>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</si>
  <si>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</si>
  <si>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</si>
  <si>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</si>
  <si>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</si>
  <si>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5879-Ciudadanos reciben licencia de conducir</t>
  </si>
  <si>
    <t>Licencias de conducir emitidas</t>
  </si>
  <si>
    <t>V. Análisis de los Logros y Desviaciones</t>
  </si>
  <si>
    <t>V.I - Información de Logros y Desviaciones por Producto</t>
  </si>
  <si>
    <t xml:space="preserve">Producto: </t>
  </si>
  <si>
    <t>Ciudadanos reciben licencia de conducir</t>
  </si>
  <si>
    <t xml:space="preserve">Descripción del producto: </t>
  </si>
  <si>
    <t>Es la entrega del documento que autoriza a ciudadanos dominicanos y a  extranjeros  a conducir en la República Dominicana</t>
  </si>
  <si>
    <t>Logros alcanzados:</t>
  </si>
  <si>
    <t>Causas y justificación del desvío:</t>
  </si>
  <si>
    <r>
      <t xml:space="preserve">VI. </t>
    </r>
    <r>
      <rPr>
        <b/>
        <sz val="12"/>
        <color theme="0"/>
        <rFont val="Century Gothic"/>
        <family val="2"/>
      </rPr>
      <t>Oportunidades de Mejora</t>
    </r>
  </si>
  <si>
    <t xml:space="preserve">VI. I - De acuerdo a los eventos presentados durante la ejecución del producto, ¿qué aspecto puede mejorarse? </t>
  </si>
  <si>
    <t>Programación Indicativa Anual de las Metas Físicas-Financieras 2025</t>
  </si>
  <si>
    <t>Lineamientos para la Ejecución Presupuestaria 2025 del Gobierno General Nacional</t>
  </si>
  <si>
    <t>Ser un referente internacional en la gestión de un modelo de movilidad terrestre sostenible, eficiente, accesible y seguro contribuyendo a mejorar la calidad de vida de los ciudadanos</t>
  </si>
  <si>
    <t>11-Transporte y Tránsito Terrestre</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</si>
  <si>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</si>
  <si>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t>Ciudadanos, Empresas y Operadores de Transporte</t>
  </si>
  <si>
    <t>Financiera (F)</t>
  </si>
  <si>
    <t>6916-Prestadores de servicio reciben licencia de operación de transporte de  pasajeros</t>
  </si>
  <si>
    <t>Prestadores de servicio reciben licencia de operación de transporte de  pasajeros</t>
  </si>
  <si>
    <t>Son las autorizaciones otorgadas a los prestadores de servicios de transporte de pasajeros para sus operaciones</t>
  </si>
  <si>
    <t>Durante este trimestre fueron emitidas 17 licencias de operación de transporte de pasajeros a las prestadoras del servicio que complementaron exitósamente los requisitos exigidos, logrando asi un porcentaje por encima de lo planificado del 137.20%. Esta puntuación alcanzada refleja un avance en el fortalecimiento del marco regulatorio y en la formalización del sector transporte, contribuyendo a una mayor eficiencia, seguridad y calidad en la prestación del servicio de transporte de pasajeros</t>
  </si>
  <si>
    <t>El desvío  físico de este producto estuvo relacionado con el proceso de depuración, validacion y verificación de expedientes rezagados del 2024 que fueron completados en este trimestre, dando como fruto nuevas emisiones de licencias de operación. Este desempeño se atribuye, en parte, a la implementación de mejoras en los procesos de evaluación y tramitación de las solicitudes. 
De su lado, el desvío en la ejecución financiera de este este producto correspondío al incremento de los costos relacionados con el otorgamiento de las licencias de operación en relación a los operativos de inspecciones que se realizaron a las empresas solicitantes para verificar el estado de las unidades de transporte.</t>
  </si>
  <si>
    <t>Se continua trabajando con los expedientes rezagados del 2024, de cara al otorgamiento de nuevas licencias de operación.</t>
  </si>
  <si>
    <t>7990-Usuarios del sistema nacional de transporte reciben autorizaciones, certificaciones y permisos</t>
  </si>
  <si>
    <t>Autorizaciones, certificaciones y permisos otorgados</t>
  </si>
  <si>
    <t>Usuarios del sistema nacional de transporte reciben autorizaciones, certificaciones y permisos</t>
  </si>
  <si>
    <t>Son documentos legales emitidos por el INTRANT que otorgan el derecho a realizar actividades relacionadas con el transporte de personas o mercancías en carreteras y vías terrestres, los cuales varian según la jurisdicción y el tipo de transporte. Incluye permisos de transporte de mercancías, certificaciones de conductores profesionales, permisos especiales para eventos o situaciones particulares, actividades en las vías públicas, colocar publicidad exterior, filmaciones y fotografías en las vías públicas, realizar estudios de impacto de tráfico a empresas e ingenieros individuales, entre otros.</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</si>
  <si>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</si>
  <si>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6927-Usuarios del sistema de transporte público de pasajeros cuentan con corredores integrados al servicio de la ciudadanía</t>
  </si>
  <si>
    <t>n/a</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</si>
  <si>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</si>
  <si>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El presupuesto vigente de este producto experiemntó un incremento debido a que la programación del 4to. Trimestre del 2024 no fue ejecutada, por lo cual el monto de RD$125,000,000.00 pasó para ser ejecutado en el primer trimestre del 2025.</t>
  </si>
  <si>
    <t>Ciudadanos, Operadores del Sector Transporte, Sector Público y Sector Privado</t>
  </si>
  <si>
    <t>7927-Población recibe cursos y talleres de educación y formación vial</t>
  </si>
  <si>
    <t>Población recibe cursos y talleres de educación y formación vial</t>
  </si>
  <si>
    <t>Procesos formativos en materia de educación vial</t>
  </si>
  <si>
    <t>Durante el período enero-marzo 2025 recibieron formación y capacitación vial a a través de programas, cursos y talleres un total de 35,523 personas, lo que representó un 94.74% de cumplimiento con respecto a la meta física programada. Del total de personas capacitadas 27,683 fueron hombres y 7,840 mujeres. Este avance evidencia una ejecución eficiente en términos físicos, reafirmando el compromiso institucional con la promoción de la educación y seguridad vial en el país.</t>
  </si>
  <si>
    <t xml:space="preserve">Coordinar reuniones con diferentes organizaciones como INFOTEP, sindicatos y asociaciones, para la coordinación de lso grupos a capacitar. </t>
  </si>
  <si>
    <t>Licencias de operación entregadas a operadores de transporte de pasajeros</t>
  </si>
  <si>
    <t>Corredores integrados al sistema de transporte público por año</t>
  </si>
  <si>
    <t>Personas capacitadas en educación y formación vial</t>
  </si>
  <si>
    <t>Durante este trimestre no fue programada meta física a cumplir en este producto.</t>
  </si>
  <si>
    <t>Solicitar un reajuste de la programación física de cara al segundo trimestre a los fines de poder ajustarla.</t>
  </si>
  <si>
    <t>Durante el primer trimestre del año 2025, se emitieron alrededor 148,809  licencias de conducir en sus distintas categorías, lo que representó un nivel de avance del 98.83% de cumplimiento físico con relación a la meta programada.</t>
  </si>
  <si>
    <t>El desvío físico de este producto  (1.17%) estuvo relacionado con el hecho de que  se registró una demanda por debajo de lo planificado en el trimestre, además de la ocurrencia de fallas en el sistema de procesamiento y plataforma tecnológica del sistema de pago en línea.
La ejecución financiera de este producto se registra con el pago de los servicios de licencia que realiza la fiduciaria y los pagos del primer trimestre quedaron por debajo de lo programado. estos pagos se realizan contra entrega del servicio por parte del proveerdor del mismo; por lo cual, el desvío del 5.91% no ejecutado estuvo relacionado con la existencia de diferencias entre los tiempos de facturación, reclamación y pago de este servicio.</t>
  </si>
  <si>
    <t>El desvío físico de este producto, correspondiente al 48.58%, se debió a una sobreestimación en la programación del trimestre, ya que no se consideró adecuadamente la estacionalidad asociada a la Semana Santa, la cual tuvo lugar durante el segundo trimestre. Por otro lado, el desvío financiero estuvo vinculado al incremento en la cobertura territorial de los operativos ejecutados, como respuesta a la necesidad institucional de atender una mayor demanda de servicios en distintas demarcaciones del país. Esto fue particularmente evidente en zonas con limitada presencia operativa o con nuevas solicitudes relacionadas con la regulación del uso de espacios públicos por parte de los actores del transporte. En este contexto, se llevaron a cabo operativos extraordinarios orientados a la emisión de certificaciones, permisos de circulación y constancias reglamentarias requeridas para garantizar la legalidad y formalización del transporte en la vía pública.</t>
  </si>
  <si>
    <t>Durante el primer trimestre del año 2025, fueron emitidas a nivel nacional unas  25,936 documentaciones relacionadas con autorizaciones certificaciones y permisos, lo que representó un 51.42% de cumplimiento físico respecto a la meta programada. De este total correspondieron a autorizaciones 1,268, unos 974 a certificaciones y 23,807 a permisos  de transporte de carga y publicidad exterior.</t>
  </si>
  <si>
    <t>El desvío físico del producto registrado de un 5.26% estuvo relacionado con problemas logísticos relacionado con la organización y ejecución de las actividades, las dificultades en la planificación de los grupos, la coordinación con instituciones asociadas y la falta de facilitadores y aulas para impartir las acciones formativas planificadas. En cuanto al desvío en la ejecución financiera, se debió a la programación de acciones formativas relacionadas con charlas de seguridad vial enmarcadas dentro del programa ¨Juventud en Tránsito¨ realizadas en el territorio, las cuales contemplaron gastos operativos no programados.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</si>
</sst>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10409]#,##0;\-#,##0"/>
    <numFmt numFmtId="166" formatCode="[$-10409]#,##0.00;\-#,##0.00"/>
    <numFmt numFmtId="167" formatCode="[$-10409]0.00%"/>
    <numFmt numFmtId="168" formatCode="#,##0.00_ ;\-#,##0.00\ "/>
    <numFmt numFmtId="169" formatCode="#,##0_ ;\-#,##0\ "/>
  </numFmts>
  <fonts count="26" x14ac:knownFonts="1">
    <font>
      <sz val="11"/>
      <color theme="1"/>
      <name val="Calibri"/>
      <family val="2"/>
      <scheme val="minor"/>
    </font>
    <font>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12"/>
      <color rgb="FF000000"/>
      <name val="Century Gothic"/>
      <family val="2"/>
    </font>
    <font>
      <sz val="11"/>
      <color rgb="FFFF0000"/>
      <name val="Calibri"/>
      <family val="2"/>
      <scheme val="minor"/>
    </font>
    <font>
      <sz val="11"/>
      <color rgb="FFFF0000"/>
      <name val="Calibri"/>
      <family val="2"/>
    </font>
    <font>
      <sz val="12"/>
      <color theme="1"/>
      <name val="Calibri"/>
      <family val="2"/>
      <scheme val="minor"/>
    </font>
    <font>
      <sz val="12"/>
      <color rgb="FF000000"/>
      <name val="Calibri"/>
      <family val="2"/>
      <scheme val="minor"/>
    </font>
    <font>
      <sz val="12"/>
      <name val="Calibri"/>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b/>
      <sz val="12"/>
      <color theme="0"/>
      <name val="Century Gothic"/>
      <family val="2"/>
    </font>
    <font>
      <b/>
      <sz val="14"/>
      <color rgb="FF000000"/>
      <name val="Calibri"/>
      <family val="2"/>
      <scheme val="minor"/>
    </font>
    <font>
      <sz val="12"/>
      <name val="Calibri"/>
      <family val="2"/>
      <scheme val="minor"/>
    </font>
    <font>
      <b/>
      <sz val="12"/>
      <name val="Calibri"/>
      <family val="2"/>
      <scheme val="minor"/>
    </font>
    <font>
      <sz val="10"/>
      <color rgb="FF000000"/>
      <name val="Times New Roman"/>
      <family val="1"/>
    </font>
    <font>
      <b/>
      <sz val="11"/>
      <name val="Calibri"/>
      <family val="2"/>
    </font>
    <font>
      <sz val="11"/>
      <color rgb="FF000000"/>
      <name val="Calibri"/>
      <family val="2"/>
      <scheme val="minor"/>
    </font>
    <font>
      <b/>
      <sz val="14"/>
      <name val="Calibri"/>
      <family val="2"/>
      <scheme val="minor"/>
    </font>
    <font>
      <sz val="12"/>
      <name val="Calibri"/>
      <family val="2"/>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CE6F0"/>
      </patternFill>
    </fill>
    <fill>
      <patternFill patternType="solid">
        <fgColor rgb="FFD9D9D9"/>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0" borderId="0"/>
  </cellStyleXfs>
  <cellXfs count="123">
    <xf numFmtId="0" fontId="0" fillId="0" borderId="0" xfId="0"/>
    <xf numFmtId="0" fontId="9" fillId="0" borderId="0" xfId="0" applyFont="1" applyProtection="1">
      <protection locked="0"/>
    </xf>
    <xf numFmtId="0" fontId="9" fillId="0" borderId="0" xfId="0" applyFont="1"/>
    <xf numFmtId="0" fontId="11" fillId="0" borderId="0" xfId="0" applyFont="1" applyProtection="1">
      <protection locked="0"/>
    </xf>
    <xf numFmtId="0" fontId="14" fillId="0" borderId="0" xfId="0" applyFont="1" applyProtection="1">
      <protection locked="0"/>
    </xf>
    <xf numFmtId="0" fontId="15" fillId="0" borderId="0" xfId="0" applyFont="1"/>
    <xf numFmtId="164" fontId="10" fillId="0" borderId="1" xfId="0" applyNumberFormat="1" applyFont="1" applyBorder="1" applyAlignment="1">
      <alignment horizontal="center" vertical="center" wrapText="1"/>
    </xf>
    <xf numFmtId="0" fontId="2" fillId="0" borderId="1" xfId="0" applyFont="1" applyBorder="1" applyAlignment="1">
      <alignment vertical="center"/>
    </xf>
    <xf numFmtId="0" fontId="4" fillId="0" borderId="1" xfId="0" applyFont="1" applyBorder="1"/>
    <xf numFmtId="0" fontId="2" fillId="0" borderId="1" xfId="0" applyFont="1" applyBorder="1" applyAlignment="1">
      <alignment vertical="center" wrapText="1"/>
    </xf>
    <xf numFmtId="0" fontId="2" fillId="0" borderId="1" xfId="0" applyFont="1" applyBorder="1" applyAlignment="1" applyProtection="1">
      <alignment vertical="center" wrapText="1"/>
      <protection locked="0"/>
    </xf>
    <xf numFmtId="0" fontId="9" fillId="6" borderId="1" xfId="0" applyFont="1" applyFill="1" applyBorder="1"/>
    <xf numFmtId="0" fontId="11" fillId="0" borderId="1" xfId="0" applyFont="1" applyBorder="1" applyAlignment="1" applyProtection="1">
      <alignment horizontal="center" vertical="top" wrapText="1"/>
      <protection locked="0"/>
    </xf>
    <xf numFmtId="167" fontId="11" fillId="7" borderId="1" xfId="0" applyNumberFormat="1" applyFont="1" applyFill="1" applyBorder="1" applyAlignment="1" applyProtection="1">
      <alignment horizontal="center" vertical="center" wrapText="1" readingOrder="1"/>
      <protection locked="0"/>
    </xf>
    <xf numFmtId="10" fontId="11" fillId="0" borderId="0" xfId="0" applyNumberFormat="1" applyFont="1" applyProtection="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1" fillId="0" borderId="0" xfId="0" applyFont="1" applyAlignment="1" applyProtection="1">
      <alignment horizontal="center"/>
      <protection locked="0"/>
    </xf>
    <xf numFmtId="0" fontId="9" fillId="0" borderId="0" xfId="0" applyFont="1" applyAlignment="1">
      <alignment horizontal="center"/>
    </xf>
    <xf numFmtId="0" fontId="19" fillId="0" borderId="0" xfId="0" applyFont="1" applyAlignment="1">
      <alignment horizontal="center"/>
    </xf>
    <xf numFmtId="0" fontId="20" fillId="0" borderId="1" xfId="0" applyFont="1" applyBorder="1" applyAlignment="1" applyProtection="1">
      <alignment vertical="center" wrapText="1"/>
      <protection locked="0"/>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9"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0" fontId="13" fillId="7" borderId="1" xfId="2" applyNumberFormat="1" applyFont="1" applyFill="1" applyBorder="1" applyAlignment="1" applyProtection="1">
      <alignment horizontal="center" vertical="center" wrapText="1" readingOrder="1"/>
      <protection locked="0"/>
    </xf>
    <xf numFmtId="0" fontId="13"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4" fillId="0" borderId="1" xfId="0" applyFont="1" applyBorder="1" applyAlignment="1">
      <alignment vertical="center"/>
    </xf>
    <xf numFmtId="10" fontId="8" fillId="0" borderId="0" xfId="0" applyNumberFormat="1" applyFont="1" applyAlignment="1" applyProtection="1">
      <alignment vertical="center"/>
      <protection locked="0"/>
    </xf>
    <xf numFmtId="0" fontId="7" fillId="0" borderId="0" xfId="0" applyFont="1" applyAlignment="1">
      <alignment vertical="center"/>
    </xf>
    <xf numFmtId="0" fontId="16" fillId="8" borderId="1" xfId="0" applyFont="1" applyFill="1" applyBorder="1" applyAlignment="1">
      <alignment horizontal="center" vertical="center" wrapText="1" readingOrder="1"/>
    </xf>
    <xf numFmtId="0" fontId="9" fillId="0" borderId="1" xfId="0" applyFont="1" applyBorder="1" applyAlignment="1">
      <alignment horizontal="center" vertical="center"/>
    </xf>
    <xf numFmtId="0" fontId="11" fillId="9" borderId="0" xfId="0" applyFont="1" applyFill="1" applyProtection="1">
      <protection locked="0"/>
    </xf>
    <xf numFmtId="0" fontId="5" fillId="9" borderId="0" xfId="0" applyFont="1" applyFill="1" applyAlignment="1" applyProtection="1">
      <alignment vertical="center"/>
      <protection locked="0"/>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0" fillId="10" borderId="5" xfId="0" applyFont="1" applyFill="1" applyBorder="1" applyAlignment="1">
      <alignment horizontal="center" vertical="center" wrapText="1"/>
    </xf>
    <xf numFmtId="0" fontId="10" fillId="0" borderId="13" xfId="0" applyFont="1" applyBorder="1" applyAlignment="1">
      <alignment horizontal="left" vertical="center" wrapText="1"/>
    </xf>
    <xf numFmtId="169" fontId="13" fillId="0" borderId="1" xfId="0" applyNumberFormat="1" applyFont="1" applyBorder="1" applyAlignment="1" applyProtection="1">
      <alignment horizontal="center" vertical="center" wrapText="1" readingOrder="1"/>
      <protection locked="0"/>
    </xf>
    <xf numFmtId="166" fontId="13" fillId="0" borderId="1" xfId="0" applyNumberFormat="1" applyFont="1" applyBorder="1" applyAlignment="1" applyProtection="1">
      <alignment horizontal="center" vertical="center" wrapText="1" readingOrder="1"/>
      <protection locked="0"/>
    </xf>
    <xf numFmtId="165" fontId="13" fillId="0" borderId="1" xfId="0" applyNumberFormat="1" applyFont="1" applyBorder="1" applyAlignment="1" applyProtection="1">
      <alignment horizontal="center" vertical="center" wrapText="1"/>
      <protection locked="0"/>
    </xf>
    <xf numFmtId="10" fontId="13" fillId="0" borderId="1" xfId="2" applyNumberFormat="1" applyFont="1" applyFill="1" applyBorder="1" applyAlignment="1" applyProtection="1">
      <alignment horizontal="center" vertical="center" wrapText="1" readingOrder="1"/>
      <protection locked="0"/>
    </xf>
    <xf numFmtId="165" fontId="13" fillId="0" borderId="1" xfId="0" applyNumberFormat="1" applyFont="1" applyBorder="1" applyAlignment="1" applyProtection="1">
      <alignment horizontal="center" vertical="center" wrapText="1" readingOrder="1"/>
      <protection locked="0"/>
    </xf>
    <xf numFmtId="10" fontId="11" fillId="0" borderId="1" xfId="2" applyNumberFormat="1" applyFont="1" applyFill="1" applyBorder="1" applyAlignment="1" applyProtection="1">
      <alignment horizontal="center" vertical="center" wrapText="1" readingOrder="1"/>
      <protection locked="0"/>
    </xf>
    <xf numFmtId="168" fontId="13" fillId="0" borderId="1" xfId="0" applyNumberFormat="1" applyFont="1" applyBorder="1" applyAlignment="1" applyProtection="1">
      <alignment horizontal="center" vertical="center" wrapText="1" readingOrder="1"/>
      <protection locked="0"/>
    </xf>
    <xf numFmtId="0" fontId="12" fillId="11" borderId="20" xfId="0" applyFont="1" applyFill="1" applyBorder="1" applyAlignment="1">
      <alignment vertical="center" wrapText="1"/>
    </xf>
    <xf numFmtId="0" fontId="12" fillId="11" borderId="21" xfId="0" applyFont="1" applyFill="1" applyBorder="1" applyAlignment="1">
      <alignment vertical="center" wrapText="1"/>
    </xf>
    <xf numFmtId="0" fontId="11" fillId="0" borderId="0" xfId="0" applyFont="1" applyAlignment="1" applyProtection="1">
      <alignment vertical="center"/>
      <protection locked="0"/>
    </xf>
    <xf numFmtId="0" fontId="9" fillId="0" borderId="0" xfId="0" applyFont="1" applyAlignment="1">
      <alignment vertical="center"/>
    </xf>
    <xf numFmtId="0" fontId="5" fillId="0" borderId="1" xfId="0" applyFont="1" applyBorder="1" applyAlignment="1" applyProtection="1">
      <alignment horizontal="center" vertical="center" wrapText="1"/>
      <protection locked="0"/>
    </xf>
    <xf numFmtId="0" fontId="0" fillId="0" borderId="0" xfId="0" applyAlignment="1">
      <alignment vertical="center" wrapText="1"/>
    </xf>
    <xf numFmtId="43" fontId="9" fillId="0" borderId="0" xfId="0" applyNumberFormat="1" applyFont="1"/>
    <xf numFmtId="43" fontId="9" fillId="0" borderId="0" xfId="0" applyNumberFormat="1" applyFont="1" applyAlignment="1">
      <alignment horizont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0" fillId="10" borderId="10" xfId="0" applyFont="1" applyFill="1" applyBorder="1" applyAlignment="1">
      <alignment horizontal="center" vertical="center" wrapText="1"/>
    </xf>
    <xf numFmtId="0" fontId="20" fillId="10" borderId="11"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4" fillId="5" borderId="1" xfId="0" applyFont="1" applyFill="1" applyBorder="1" applyAlignment="1">
      <alignment horizontal="left" vertical="center" wrapText="1"/>
    </xf>
    <xf numFmtId="0" fontId="9" fillId="0" borderId="1" xfId="0" applyFont="1" applyBorder="1" applyAlignment="1" applyProtection="1">
      <alignment horizontal="justify" vertical="center" wrapText="1"/>
      <protection locked="0"/>
    </xf>
    <xf numFmtId="0" fontId="4" fillId="5" borderId="1" xfId="0" applyFont="1" applyFill="1" applyBorder="1" applyAlignment="1">
      <alignment horizontal="left" vertical="center"/>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4" borderId="1" xfId="0" applyFont="1" applyFill="1" applyBorder="1" applyAlignment="1">
      <alignment horizontal="left" vertical="center"/>
    </xf>
    <xf numFmtId="3" fontId="9" fillId="0" borderId="1" xfId="0" applyNumberFormat="1" applyFont="1" applyBorder="1" applyAlignment="1" applyProtection="1">
      <alignment horizontal="left" vertical="center" wrapText="1"/>
      <protection locked="0"/>
    </xf>
    <xf numFmtId="0" fontId="12" fillId="6" borderId="1" xfId="0" applyFont="1" applyFill="1" applyBorder="1" applyAlignment="1">
      <alignment horizontal="center" vertical="center" wrapText="1" readingOrder="1"/>
    </xf>
    <xf numFmtId="39" fontId="11" fillId="9" borderId="1" xfId="1" applyNumberFormat="1" applyFont="1" applyFill="1" applyBorder="1" applyAlignment="1" applyProtection="1">
      <alignment horizontal="center" vertical="center" wrapText="1" readingOrder="1"/>
      <protection locked="0"/>
    </xf>
    <xf numFmtId="10" fontId="11" fillId="9" borderId="1" xfId="2" applyNumberFormat="1" applyFont="1" applyFill="1" applyBorder="1" applyAlignment="1" applyProtection="1">
      <alignment horizontal="center" vertical="center" wrapText="1" readingOrder="1"/>
    </xf>
    <xf numFmtId="0" fontId="12" fillId="11" borderId="17" xfId="0" applyFont="1" applyFill="1" applyBorder="1" applyAlignment="1">
      <alignment wrapText="1"/>
    </xf>
    <xf numFmtId="0" fontId="12" fillId="11" borderId="18" xfId="0" applyFont="1" applyFill="1" applyBorder="1" applyAlignment="1">
      <alignment wrapText="1"/>
    </xf>
    <xf numFmtId="0" fontId="12" fillId="11" borderId="19" xfId="0" applyFont="1" applyFill="1" applyBorder="1" applyAlignment="1">
      <alignment wrapText="1"/>
    </xf>
    <xf numFmtId="0" fontId="16" fillId="8" borderId="1" xfId="0" applyFont="1" applyFill="1" applyBorder="1" applyAlignment="1">
      <alignment horizontal="center" vertical="center" wrapText="1" readingOrder="1"/>
    </xf>
    <xf numFmtId="0" fontId="11" fillId="6" borderId="1" xfId="0" applyFont="1" applyFill="1" applyBorder="1" applyAlignment="1">
      <alignment vertical="top" wrapText="1"/>
    </xf>
    <xf numFmtId="0" fontId="5"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49" fontId="9" fillId="0" borderId="1" xfId="0" quotePrefix="1" applyNumberFormat="1" applyFont="1" applyBorder="1" applyAlignment="1" applyProtection="1">
      <alignment horizontal="left" vertical="center" wrapText="1"/>
      <protection locked="0"/>
    </xf>
    <xf numFmtId="0" fontId="9" fillId="0" borderId="1" xfId="0" applyFont="1" applyBorder="1" applyAlignment="1">
      <alignment horizontal="center"/>
    </xf>
    <xf numFmtId="0" fontId="9" fillId="3" borderId="1" xfId="0" applyFont="1" applyFill="1" applyBorder="1" applyAlignment="1">
      <alignment horizontal="center"/>
    </xf>
    <xf numFmtId="0" fontId="9" fillId="0" borderId="1" xfId="0" applyFont="1" applyBorder="1" applyAlignment="1" applyProtection="1">
      <alignment horizontal="justify" vertical="top" wrapText="1"/>
      <protection locked="0"/>
    </xf>
    <xf numFmtId="0" fontId="9" fillId="0" borderId="1" xfId="0" applyFont="1" applyBorder="1" applyAlignment="1">
      <alignment horizontal="left" vertical="center" wrapText="1"/>
    </xf>
    <xf numFmtId="0" fontId="19" fillId="0" borderId="1" xfId="0" applyFont="1" applyBorder="1" applyAlignment="1">
      <alignment horizontal="justify"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39" fontId="13" fillId="9" borderId="1" xfId="1" applyNumberFormat="1" applyFont="1" applyFill="1" applyBorder="1" applyAlignment="1" applyProtection="1">
      <alignment horizontal="center" vertical="center" wrapText="1" readingOrder="1"/>
      <protection locked="0"/>
    </xf>
    <xf numFmtId="10" fontId="13" fillId="9" borderId="1" xfId="2" applyNumberFormat="1" applyFont="1" applyFill="1" applyBorder="1" applyAlignment="1" applyProtection="1">
      <alignment horizontal="center" vertical="center" wrapText="1" readingOrder="1"/>
    </xf>
    <xf numFmtId="0" fontId="11" fillId="6" borderId="1" xfId="0" applyFont="1" applyFill="1" applyBorder="1" applyAlignment="1">
      <alignment horizontal="center" vertical="top" wrapText="1"/>
    </xf>
    <xf numFmtId="0" fontId="9" fillId="6" borderId="1" xfId="0" applyFont="1" applyFill="1" applyBorder="1" applyAlignment="1">
      <alignment horizontal="center"/>
    </xf>
    <xf numFmtId="0" fontId="9" fillId="0" borderId="1" xfId="0" applyFont="1" applyBorder="1" applyAlignment="1" applyProtection="1">
      <alignment horizontal="left" vertical="top" wrapText="1"/>
      <protection locked="0"/>
    </xf>
    <xf numFmtId="0" fontId="9" fillId="9"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 fillId="9" borderId="1" xfId="0" applyFont="1" applyFill="1" applyBorder="1" applyAlignment="1">
      <alignment horizontal="center" vertical="top"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9" fillId="0" borderId="1" xfId="0" applyFont="1" applyBorder="1" applyAlignment="1" applyProtection="1">
      <alignment horizontal="justify" vertical="justify" wrapText="1"/>
      <protection locked="0"/>
    </xf>
    <xf numFmtId="0" fontId="25" fillId="0" borderId="1" xfId="0" applyFont="1" applyBorder="1" applyAlignment="1">
      <alignment horizontal="justify" vertical="center" wrapText="1"/>
    </xf>
    <xf numFmtId="0" fontId="5" fillId="0" borderId="0" xfId="0" applyFont="1" applyAlignment="1" applyProtection="1">
      <alignment horizontal="center"/>
      <protection locked="0"/>
    </xf>
    <xf numFmtId="0" fontId="9" fillId="6" borderId="1" xfId="0" applyFont="1" applyFill="1" applyBorder="1" applyAlignment="1">
      <alignment horizontal="center" vertical="center"/>
    </xf>
    <xf numFmtId="3" fontId="9" fillId="0" borderId="1" xfId="0" applyNumberFormat="1" applyFont="1" applyBorder="1" applyAlignment="1" applyProtection="1">
      <alignment horizontal="justify" vertical="center" wrapText="1"/>
      <protection locked="0"/>
    </xf>
    <xf numFmtId="0" fontId="11" fillId="6" borderId="1" xfId="0" applyFont="1" applyFill="1" applyBorder="1" applyAlignment="1">
      <alignment vertical="center" wrapText="1"/>
    </xf>
    <xf numFmtId="49" fontId="9" fillId="0" borderId="1" xfId="0" quotePrefix="1" applyNumberFormat="1" applyFont="1" applyBorder="1" applyAlignment="1" applyProtection="1">
      <alignment horizontal="justify" vertical="center" wrapText="1"/>
      <protection locked="0"/>
    </xf>
    <xf numFmtId="0" fontId="9" fillId="0" borderId="1" xfId="0" applyFont="1" applyBorder="1" applyAlignment="1">
      <alignment horizontal="center" vertical="center"/>
    </xf>
    <xf numFmtId="0" fontId="9" fillId="3" borderId="1" xfId="0" applyFont="1" applyFill="1" applyBorder="1" applyAlignment="1">
      <alignment horizontal="center" vertical="center"/>
    </xf>
  </cellXfs>
  <cellStyles count="4">
    <cellStyle name="Millares" xfId="1" builtinId="3"/>
    <cellStyle name="Normal" xfId="0" builtinId="0"/>
    <cellStyle name="Normal 2" xfId="3"/>
    <cellStyle name="Porcentaje" xfId="2" builtinId="5"/>
  </cellStyles>
  <dxfs count="75">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0</xdr:row>
      <xdr:rowOff>217714</xdr:rowOff>
    </xdr:from>
    <xdr:to>
      <xdr:col>0</xdr:col>
      <xdr:colOff>1468770</xdr:colOff>
      <xdr:row>2</xdr:row>
      <xdr:rowOff>12806</xdr:rowOff>
    </xdr:to>
    <xdr:pic>
      <xdr:nvPicPr>
        <xdr:cNvPr id="3" name="Imagen 2">
          <a:extLst>
            <a:ext uri="{FF2B5EF4-FFF2-40B4-BE49-F238E27FC236}">
              <a16:creationId xmlns:a16="http://schemas.microsoft.com/office/drawing/2014/main" id="{7E3616E5-6F6C-481E-8EC0-B8D951431335}"/>
            </a:ext>
          </a:extLst>
        </xdr:cNvPr>
        <xdr:cNvPicPr>
          <a:picLocks noChangeAspect="1"/>
        </xdr:cNvPicPr>
      </xdr:nvPicPr>
      <xdr:blipFill rotWithShape="1">
        <a:blip xmlns:r="http://schemas.openxmlformats.org/officeDocument/2006/relationships" r:embed="rId1"/>
        <a:srcRect l="1633" t="29612" r="3200" b="35466"/>
        <a:stretch/>
      </xdr:blipFill>
      <xdr:spPr>
        <a:xfrm>
          <a:off x="68035" y="217714"/>
          <a:ext cx="1400735" cy="543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116417</xdr:rowOff>
    </xdr:from>
    <xdr:to>
      <xdr:col>0</xdr:col>
      <xdr:colOff>1551684</xdr:colOff>
      <xdr:row>1</xdr:row>
      <xdr:rowOff>273922</xdr:rowOff>
    </xdr:to>
    <xdr:pic>
      <xdr:nvPicPr>
        <xdr:cNvPr id="3" name="Imagen 2">
          <a:extLst>
            <a:ext uri="{FF2B5EF4-FFF2-40B4-BE49-F238E27FC236}">
              <a16:creationId xmlns:a16="http://schemas.microsoft.com/office/drawing/2014/main" id="{BAB260DF-6F00-4458-B4A3-D0B6E0111F5E}"/>
            </a:ext>
          </a:extLst>
        </xdr:cNvPr>
        <xdr:cNvPicPr>
          <a:picLocks noChangeAspect="1"/>
        </xdr:cNvPicPr>
      </xdr:nvPicPr>
      <xdr:blipFill rotWithShape="1">
        <a:blip xmlns:r="http://schemas.openxmlformats.org/officeDocument/2006/relationships" r:embed="rId1"/>
        <a:srcRect l="1633" t="29612" r="3200" b="35466"/>
        <a:stretch/>
      </xdr:blipFill>
      <xdr:spPr>
        <a:xfrm>
          <a:off x="116416" y="116417"/>
          <a:ext cx="1435268" cy="526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212911</xdr:colOff>
      <xdr:row>0</xdr:row>
      <xdr:rowOff>44823</xdr:rowOff>
    </xdr:from>
    <xdr:to>
      <xdr:col>0</xdr:col>
      <xdr:colOff>1713976</xdr:colOff>
      <xdr:row>2</xdr:row>
      <xdr:rowOff>82362</xdr:rowOff>
    </xdr:to>
    <xdr:pic>
      <xdr:nvPicPr>
        <xdr:cNvPr id="2" name="Imagen 1">
          <a:extLst>
            <a:ext uri="{FF2B5EF4-FFF2-40B4-BE49-F238E27FC236}">
              <a16:creationId xmlns:a16="http://schemas.microsoft.com/office/drawing/2014/main" id="{6338F35F-47CB-40C7-A98B-5B9D657C3F7A}"/>
            </a:ext>
          </a:extLst>
        </xdr:cNvPr>
        <xdr:cNvPicPr>
          <a:picLocks noChangeAspect="1"/>
        </xdr:cNvPicPr>
      </xdr:nvPicPr>
      <xdr:blipFill rotWithShape="1">
        <a:blip xmlns:r="http://schemas.openxmlformats.org/officeDocument/2006/relationships" r:embed="rId1"/>
        <a:srcRect l="1633" t="29612" r="3200" b="35466"/>
        <a:stretch/>
      </xdr:blipFill>
      <xdr:spPr>
        <a:xfrm>
          <a:off x="212911" y="44823"/>
          <a:ext cx="1501065" cy="541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221185</xdr:colOff>
      <xdr:row>0</xdr:row>
      <xdr:rowOff>91126</xdr:rowOff>
    </xdr:from>
    <xdr:to>
      <xdr:col>0</xdr:col>
      <xdr:colOff>1722250</xdr:colOff>
      <xdr:row>2</xdr:row>
      <xdr:rowOff>197996</xdr:rowOff>
    </xdr:to>
    <xdr:pic>
      <xdr:nvPicPr>
        <xdr:cNvPr id="3" name="Imagen 2">
          <a:extLst>
            <a:ext uri="{FF2B5EF4-FFF2-40B4-BE49-F238E27FC236}">
              <a16:creationId xmlns:a16="http://schemas.microsoft.com/office/drawing/2014/main" id="{FD16EE3E-6468-41F7-BFA9-D1E0AFEB6F3B}"/>
            </a:ext>
          </a:extLst>
        </xdr:cNvPr>
        <xdr:cNvPicPr>
          <a:picLocks noChangeAspect="1"/>
        </xdr:cNvPicPr>
      </xdr:nvPicPr>
      <xdr:blipFill rotWithShape="1">
        <a:blip xmlns:r="http://schemas.openxmlformats.org/officeDocument/2006/relationships" r:embed="rId1"/>
        <a:srcRect l="1633" t="29612" r="3200" b="35466"/>
        <a:stretch/>
      </xdr:blipFill>
      <xdr:spPr>
        <a:xfrm>
          <a:off x="221185" y="91126"/>
          <a:ext cx="1501065" cy="5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221797</xdr:colOff>
      <xdr:row>0</xdr:row>
      <xdr:rowOff>250371</xdr:rowOff>
    </xdr:from>
    <xdr:to>
      <xdr:col>0</xdr:col>
      <xdr:colOff>1722862</xdr:colOff>
      <xdr:row>2</xdr:row>
      <xdr:rowOff>39700</xdr:rowOff>
    </xdr:to>
    <xdr:pic>
      <xdr:nvPicPr>
        <xdr:cNvPr id="2" name="Imagen 1">
          <a:extLst>
            <a:ext uri="{FF2B5EF4-FFF2-40B4-BE49-F238E27FC236}">
              <a16:creationId xmlns:a16="http://schemas.microsoft.com/office/drawing/2014/main" id="{F77B1000-94AF-4785-9D4F-514D8E8B5A13}"/>
            </a:ext>
          </a:extLst>
        </xdr:cNvPr>
        <xdr:cNvPicPr>
          <a:picLocks noChangeAspect="1"/>
        </xdr:cNvPicPr>
      </xdr:nvPicPr>
      <xdr:blipFill rotWithShape="1">
        <a:blip xmlns:r="http://schemas.openxmlformats.org/officeDocument/2006/relationships" r:embed="rId1"/>
        <a:srcRect l="1633" t="29612" r="3200" b="35466"/>
        <a:stretch/>
      </xdr:blipFill>
      <xdr:spPr>
        <a:xfrm>
          <a:off x="221797" y="1202871"/>
          <a:ext cx="1501065" cy="5418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4" name="Tabla1345" displayName="Tabla1345" ref="A28:J29" totalsRowShown="0" headerRowDxfId="74" dataDxfId="72" headerRowBorderDxfId="73" tableBorderDxfId="71" totalsRowBorderDxfId="70">
  <tableColumns count="10">
    <tableColumn id="1" name="Producto" dataDxfId="69"/>
    <tableColumn id="2" name="Indicador" dataDxfId="68"/>
    <tableColumn id="3" name="Física (A)" dataDxfId="67"/>
    <tableColumn id="4" name="Financiera (B)" dataDxfId="66"/>
    <tableColumn id="9" name="Física (C)" dataDxfId="65"/>
    <tableColumn id="10" name="Financiera (D)" dataDxfId="64"/>
    <tableColumn id="5" name="Física (E)" dataDxfId="63"/>
    <tableColumn id="6" name="Financiera  (F)" dataDxfId="62"/>
    <tableColumn id="7" name="Física (%)_x000a_ G=E/C" dataDxfId="61">
      <calculatedColumnFormula>+Tabla1345[[#This Row],[Física (E)]]/Tabla1345[[#This Row],[Física (C)]]</calculatedColumnFormula>
    </tableColumn>
    <tableColumn id="8" name="Financiero (%) _x000a_H=F/D" dataDxfId="60">
      <calculatedColumnFormula>+Tabla1345[[#This Row],[Financiera  (F)]]/Tabla1345[[#This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6" name="Tabla17" displayName="Tabla17" ref="A28:J29" totalsRowShown="0" headerRowDxfId="59" dataDxfId="57" headerRowBorderDxfId="58" tableBorderDxfId="56" totalsRowBorderDxfId="55">
  <tableColumns count="10">
    <tableColumn id="1" name="Producto" dataDxfId="54"/>
    <tableColumn id="2" name="Indicador" dataDxfId="53"/>
    <tableColumn id="3" name="Física (A)" dataDxfId="52"/>
    <tableColumn id="4" name="Financiera (B)" dataDxfId="51"/>
    <tableColumn id="9" name="Física (C)" dataDxfId="50"/>
    <tableColumn id="10" name="Financiera (D)" dataDxfId="49"/>
    <tableColumn id="5" name="Física (E)" dataDxfId="48"/>
    <tableColumn id="6" name="Financiera (F)" dataDxfId="47"/>
    <tableColumn id="7" name="Física (%)_x000a_ G=E/C" dataDxfId="46" dataCellStyle="Porcentaje">
      <calculatedColumnFormula>+Tabla17[[#This Row],[Física (E)]]/Tabla17[[#This Row],[Física (C)]]</calculatedColumnFormula>
    </tableColumn>
    <tableColumn id="8" name="Financiero (%) _x000a_H=F/D" dataDxfId="45">
      <calculatedColumnFormula>+Tabla17[[#This Row],[Financiera (F)]]/Tabla17[[#This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1" name="Tabla172" displayName="Tabla172" ref="A28:J29" totalsRowShown="0" headerRowDxfId="44" dataDxfId="42" headerRowBorderDxfId="43" tableBorderDxfId="41" totalsRowBorderDxfId="40">
  <tableColumns count="10">
    <tableColumn id="1" name="Producto" dataDxfId="39"/>
    <tableColumn id="2" name="Indicador" dataDxfId="38"/>
    <tableColumn id="3" name="Física (A)" dataDxfId="37"/>
    <tableColumn id="4" name="Financiera (B)" dataDxfId="36"/>
    <tableColumn id="9" name="Física (C)" dataDxfId="35"/>
    <tableColumn id="10" name="Financiera (D)" dataDxfId="34"/>
    <tableColumn id="5" name="Física (E)" dataDxfId="33"/>
    <tableColumn id="6" name="Financiera  (F)" dataDxfId="32"/>
    <tableColumn id="7" name="Física (%)_x000a_ G=E/C" dataDxfId="31">
      <calculatedColumnFormula>+Tabla172[[#This Row],[Física (E)]]/Tabla172[[#This Row],[Física (C)]]</calculatedColumnFormula>
    </tableColumn>
    <tableColumn id="8" name="Financiero (%) _x000a_H=F/D" dataDxfId="30">
      <calculatedColumnFormula>+Tabla172[[#This Row],[Financiera  (F)]]/Tabla172[[#This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2" name="Tabla1345910111213" displayName="Tabla1345910111213" ref="A28:J29" totalsRowShown="0" headerRowDxfId="29" dataDxfId="27" headerRowBorderDxfId="28" tableBorderDxfId="26" totalsRowBorderDxfId="25">
  <tableColumns count="10">
    <tableColumn id="1" name="Producto" dataDxfId="24"/>
    <tableColumn id="2" name="Indicador" dataDxfId="23"/>
    <tableColumn id="3" name="Física (A)" dataDxfId="22"/>
    <tableColumn id="4" name="Financiera (B)" dataDxfId="21"/>
    <tableColumn id="9" name="Física (C)" dataDxfId="20"/>
    <tableColumn id="10" name="Financiera (D)" dataDxfId="19"/>
    <tableColumn id="5" name="Física (E)" dataDxfId="18"/>
    <tableColumn id="6" name="Financiera  (F)" dataDxfId="17"/>
    <tableColumn id="7" name="Física (%)_x000a_ G=E/C" dataDxfId="16"/>
    <tableColumn id="8" name="Financiero (%) _x000a_H=F/D" dataDxfId="15">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2" name="Tabla13459101112133" displayName="Tabla13459101112133" ref="A28:J29" totalsRowShown="0" headerRowDxfId="14" dataDxfId="12" headerRowBorderDxfId="13" tableBorderDxfId="11" totalsRowBorderDxfId="10">
  <tableColumns count="10">
    <tableColumn id="1" name="Producto" dataDxfId="9"/>
    <tableColumn id="2" name="Indicador" dataDxfId="8"/>
    <tableColumn id="3" name="Física (A)" dataDxfId="7"/>
    <tableColumn id="4" name="Financiera (B)" dataDxfId="6"/>
    <tableColumn id="9" name="Física (C)" dataDxfId="5"/>
    <tableColumn id="10" name="Financiera (D)" dataDxfId="4"/>
    <tableColumn id="5" name="Física (E)" dataDxfId="3"/>
    <tableColumn id="6" name="Financiera  (F)" dataDxfId="2"/>
    <tableColumn id="7" name="Física (%)_x000a_ G=E/C" dataDxfId="1">
      <calculatedColumnFormula>G29/E29</calculatedColumnFormula>
    </tableColumn>
    <tableColumn id="8" name="Financiero (%)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4"/>
  <sheetViews>
    <sheetView tabSelected="1" view="pageBreakPreview" zoomScale="85" zoomScaleNormal="85" zoomScaleSheetLayoutView="85" workbookViewId="0">
      <selection activeCell="I42" sqref="I42"/>
    </sheetView>
  </sheetViews>
  <sheetFormatPr baseColWidth="10" defaultColWidth="11.42578125" defaultRowHeight="15.75" x14ac:dyDescent="0.25"/>
  <cols>
    <col min="1" max="1" width="26.140625" style="3" customWidth="1"/>
    <col min="2" max="2" width="20.7109375" style="3" customWidth="1"/>
    <col min="3" max="3" width="12.7109375" style="3" customWidth="1"/>
    <col min="4" max="4" width="18.140625" style="3" bestFit="1" customWidth="1"/>
    <col min="5" max="5" width="12.7109375" style="3" customWidth="1"/>
    <col min="6" max="6" width="18.5703125" style="3" bestFit="1" customWidth="1"/>
    <col min="7" max="7" width="12.7109375" style="3" customWidth="1"/>
    <col min="8" max="8" width="16.7109375" style="3" bestFit="1" customWidth="1"/>
    <col min="9" max="9" width="12.7109375" style="3" customWidth="1"/>
    <col min="10" max="10" width="14.7109375" style="3" customWidth="1"/>
    <col min="11" max="11" width="11.42578125" style="3"/>
    <col min="12" max="12" width="36.5703125" style="2" bestFit="1" customWidth="1"/>
    <col min="13" max="16384" width="11.42578125" style="2"/>
  </cols>
  <sheetData>
    <row r="1" spans="1:11" ht="29.25" customHeight="1" x14ac:dyDescent="0.25">
      <c r="A1" s="57"/>
      <c r="B1" s="60" t="s">
        <v>0</v>
      </c>
      <c r="C1" s="61"/>
      <c r="D1" s="61"/>
      <c r="E1" s="61"/>
      <c r="F1" s="61"/>
      <c r="G1" s="61"/>
      <c r="H1" s="61"/>
      <c r="I1" s="61"/>
      <c r="J1" s="62"/>
      <c r="K1" s="1"/>
    </row>
    <row r="2" spans="1:11" ht="30" customHeight="1" x14ac:dyDescent="0.25">
      <c r="A2" s="58"/>
      <c r="B2" s="63" t="s">
        <v>1</v>
      </c>
      <c r="C2" s="64"/>
      <c r="D2" s="63" t="s">
        <v>2</v>
      </c>
      <c r="E2" s="65"/>
      <c r="F2" s="65"/>
      <c r="G2" s="65"/>
      <c r="H2" s="64"/>
      <c r="I2" s="40" t="s">
        <v>3</v>
      </c>
      <c r="J2" s="40" t="s">
        <v>4</v>
      </c>
      <c r="K2" s="1"/>
    </row>
    <row r="3" spans="1:11" ht="25.5" customHeight="1" x14ac:dyDescent="0.25">
      <c r="A3" s="59"/>
      <c r="B3" s="66" t="s">
        <v>5</v>
      </c>
      <c r="C3" s="67"/>
      <c r="D3" s="68"/>
      <c r="E3" s="69"/>
      <c r="F3" s="69"/>
      <c r="G3" s="69"/>
      <c r="H3" s="70"/>
      <c r="I3" s="41"/>
      <c r="J3" s="41"/>
      <c r="K3" s="1"/>
    </row>
    <row r="4" spans="1:11" x14ac:dyDescent="0.25">
      <c r="A4" s="90"/>
      <c r="B4" s="90"/>
      <c r="C4" s="90"/>
      <c r="D4" s="90"/>
      <c r="E4" s="90"/>
      <c r="F4" s="90"/>
      <c r="G4" s="90"/>
      <c r="H4" s="90"/>
      <c r="I4" s="90"/>
      <c r="J4" s="90"/>
      <c r="K4" s="1"/>
    </row>
    <row r="5" spans="1:11" ht="3" customHeight="1" x14ac:dyDescent="0.25">
      <c r="A5" s="91"/>
      <c r="B5" s="91"/>
      <c r="C5" s="91"/>
      <c r="D5" s="91"/>
      <c r="E5" s="91"/>
      <c r="F5" s="91"/>
      <c r="G5" s="91"/>
      <c r="H5" s="91"/>
      <c r="I5" s="91"/>
      <c r="J5" s="91"/>
      <c r="K5" s="1"/>
    </row>
    <row r="6" spans="1:11" x14ac:dyDescent="0.25">
      <c r="A6" s="77" t="s">
        <v>6</v>
      </c>
      <c r="B6" s="77"/>
      <c r="C6" s="77"/>
      <c r="D6" s="77"/>
      <c r="E6" s="77"/>
      <c r="F6" s="77"/>
      <c r="G6" s="77"/>
      <c r="H6" s="77"/>
      <c r="I6" s="77"/>
      <c r="J6" s="77"/>
      <c r="K6" s="1"/>
    </row>
    <row r="7" spans="1:11" x14ac:dyDescent="0.25">
      <c r="A7" s="73" t="s">
        <v>7</v>
      </c>
      <c r="B7" s="73"/>
      <c r="C7" s="73"/>
      <c r="D7" s="73"/>
      <c r="E7" s="73"/>
      <c r="F7" s="73"/>
      <c r="G7" s="73"/>
      <c r="H7" s="73"/>
      <c r="I7" s="73"/>
      <c r="J7" s="73"/>
      <c r="K7" s="1"/>
    </row>
    <row r="8" spans="1:11" ht="21" customHeight="1" x14ac:dyDescent="0.25">
      <c r="A8" s="7" t="s">
        <v>8</v>
      </c>
      <c r="B8" s="89" t="s">
        <v>9</v>
      </c>
      <c r="C8" s="89"/>
      <c r="D8" s="89"/>
      <c r="E8" s="89"/>
      <c r="F8" s="89"/>
      <c r="G8" s="89"/>
      <c r="H8" s="89"/>
      <c r="I8" s="89"/>
      <c r="J8" s="89"/>
      <c r="K8" s="1"/>
    </row>
    <row r="9" spans="1:11" ht="21" customHeight="1" x14ac:dyDescent="0.25">
      <c r="A9" s="8" t="s">
        <v>10</v>
      </c>
      <c r="B9" s="89" t="s">
        <v>11</v>
      </c>
      <c r="C9" s="89"/>
      <c r="D9" s="89"/>
      <c r="E9" s="89"/>
      <c r="F9" s="89"/>
      <c r="G9" s="89"/>
      <c r="H9" s="89"/>
      <c r="I9" s="89"/>
      <c r="J9" s="89"/>
      <c r="K9" s="1"/>
    </row>
    <row r="10" spans="1:11" ht="21" customHeight="1" x14ac:dyDescent="0.25">
      <c r="A10" s="8" t="s">
        <v>12</v>
      </c>
      <c r="B10" s="89" t="s">
        <v>11</v>
      </c>
      <c r="C10" s="89"/>
      <c r="D10" s="89"/>
      <c r="E10" s="89"/>
      <c r="F10" s="89"/>
      <c r="G10" s="89"/>
      <c r="H10" s="89"/>
      <c r="I10" s="89"/>
      <c r="J10" s="89"/>
      <c r="K10" s="1"/>
    </row>
    <row r="11" spans="1:11" ht="45" customHeight="1" x14ac:dyDescent="0.25">
      <c r="A11" s="7" t="s">
        <v>13</v>
      </c>
      <c r="B11" s="92" t="s">
        <v>14</v>
      </c>
      <c r="C11" s="92"/>
      <c r="D11" s="92"/>
      <c r="E11" s="92"/>
      <c r="F11" s="92"/>
      <c r="G11" s="92"/>
      <c r="H11" s="92"/>
      <c r="I11" s="92"/>
      <c r="J11" s="92"/>
    </row>
    <row r="12" spans="1:11" ht="45" customHeight="1" x14ac:dyDescent="0.25">
      <c r="A12" s="7" t="s">
        <v>15</v>
      </c>
      <c r="B12" s="92" t="s">
        <v>16</v>
      </c>
      <c r="C12" s="92"/>
      <c r="D12" s="92"/>
      <c r="E12" s="92"/>
      <c r="F12" s="92"/>
      <c r="G12" s="92"/>
      <c r="H12" s="92"/>
      <c r="I12" s="92"/>
      <c r="J12" s="92"/>
    </row>
    <row r="13" spans="1:11" x14ac:dyDescent="0.25">
      <c r="A13" s="77" t="s">
        <v>17</v>
      </c>
      <c r="B13" s="77"/>
      <c r="C13" s="77"/>
      <c r="D13" s="77"/>
      <c r="E13" s="77"/>
      <c r="F13" s="77"/>
      <c r="G13" s="77"/>
      <c r="H13" s="77"/>
      <c r="I13" s="77"/>
      <c r="J13" s="77"/>
    </row>
    <row r="14" spans="1:11" ht="27.75" customHeight="1" x14ac:dyDescent="0.25">
      <c r="A14" s="7" t="s">
        <v>18</v>
      </c>
      <c r="B14" s="15">
        <f>_xlfn.NUMBERVALUE(LEFT($B$16,1))</f>
        <v>3</v>
      </c>
      <c r="C14" s="93" t="str">
        <f>IFERROR(VLOOKUP(B14,'[1]Validacion datos'!A2:B5,2,FALSE),"")</f>
        <v>DESARROLLO PRODUCTIVO</v>
      </c>
      <c r="D14" s="93"/>
      <c r="E14" s="93"/>
      <c r="F14" s="93"/>
      <c r="G14" s="93"/>
      <c r="H14" s="93"/>
      <c r="I14" s="93"/>
      <c r="J14" s="93"/>
    </row>
    <row r="15" spans="1:11" ht="26.25" customHeight="1" x14ac:dyDescent="0.25">
      <c r="A15" s="7" t="s">
        <v>19</v>
      </c>
      <c r="B15" s="35">
        <f>_xlfn.NUMBERVALUE(LEFT(B16,3))</f>
        <v>3.3</v>
      </c>
      <c r="C15" s="93" t="s">
        <v>20</v>
      </c>
      <c r="D15" s="93"/>
      <c r="E15" s="93"/>
      <c r="F15" s="93"/>
      <c r="G15" s="93"/>
      <c r="H15" s="93"/>
      <c r="I15" s="93"/>
      <c r="J15" s="93"/>
    </row>
    <row r="16" spans="1:11" ht="53.25" customHeight="1" x14ac:dyDescent="0.25">
      <c r="A16" s="7" t="s">
        <v>21</v>
      </c>
      <c r="B16" s="16" t="s">
        <v>22</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3" x14ac:dyDescent="0.25">
      <c r="A17" s="77" t="s">
        <v>23</v>
      </c>
      <c r="B17" s="77"/>
      <c r="C17" s="77"/>
      <c r="D17" s="77"/>
      <c r="E17" s="77"/>
      <c r="F17" s="77"/>
      <c r="G17" s="77"/>
      <c r="H17" s="77"/>
      <c r="I17" s="77"/>
      <c r="J17" s="77"/>
    </row>
    <row r="18" spans="1:13" ht="23.25" customHeight="1" x14ac:dyDescent="0.25">
      <c r="A18" s="7" t="s">
        <v>24</v>
      </c>
      <c r="B18" s="74" t="s">
        <v>25</v>
      </c>
      <c r="C18" s="74"/>
      <c r="D18" s="74"/>
      <c r="E18" s="74"/>
      <c r="F18" s="74"/>
      <c r="G18" s="74"/>
      <c r="H18" s="74"/>
      <c r="I18" s="74"/>
      <c r="J18" s="74"/>
    </row>
    <row r="19" spans="1:13" ht="82.5" customHeight="1" x14ac:dyDescent="0.25">
      <c r="A19" s="9" t="s">
        <v>26</v>
      </c>
      <c r="B19" s="72" t="s">
        <v>27</v>
      </c>
      <c r="C19" s="72"/>
      <c r="D19" s="72"/>
      <c r="E19" s="72"/>
      <c r="F19" s="72"/>
      <c r="G19" s="72"/>
      <c r="H19" s="72"/>
      <c r="I19" s="72"/>
      <c r="J19" s="72"/>
    </row>
    <row r="20" spans="1:13" ht="16.5" customHeight="1" x14ac:dyDescent="0.25">
      <c r="A20" s="9" t="s">
        <v>28</v>
      </c>
      <c r="B20" s="74" t="s">
        <v>29</v>
      </c>
      <c r="C20" s="74"/>
      <c r="D20" s="74"/>
      <c r="E20" s="74"/>
      <c r="F20" s="74"/>
      <c r="G20" s="74"/>
      <c r="H20" s="74"/>
      <c r="I20" s="74"/>
      <c r="J20" s="74"/>
    </row>
    <row r="21" spans="1:13" ht="24.75" customHeight="1" x14ac:dyDescent="0.25">
      <c r="A21" s="9" t="s">
        <v>30</v>
      </c>
      <c r="B21" s="78" t="s">
        <v>31</v>
      </c>
      <c r="C21" s="74"/>
      <c r="D21" s="74"/>
      <c r="E21" s="74"/>
      <c r="F21" s="74"/>
      <c r="G21" s="74"/>
      <c r="H21" s="74"/>
      <c r="I21" s="74"/>
      <c r="J21" s="74"/>
      <c r="K21" s="1"/>
    </row>
    <row r="22" spans="1:13" x14ac:dyDescent="0.25">
      <c r="A22" s="77" t="s">
        <v>32</v>
      </c>
      <c r="B22" s="77"/>
      <c r="C22" s="77"/>
      <c r="D22" s="77"/>
      <c r="E22" s="77"/>
      <c r="F22" s="77"/>
      <c r="G22" s="77"/>
      <c r="H22" s="77"/>
      <c r="I22" s="77"/>
      <c r="J22" s="77"/>
    </row>
    <row r="23" spans="1:13" x14ac:dyDescent="0.25">
      <c r="A23" s="73" t="s">
        <v>33</v>
      </c>
      <c r="B23" s="73"/>
      <c r="C23" s="73"/>
      <c r="D23" s="73"/>
      <c r="E23" s="73"/>
      <c r="F23" s="73"/>
      <c r="G23" s="73"/>
      <c r="H23" s="73"/>
      <c r="I23" s="73"/>
      <c r="J23" s="73"/>
      <c r="K23" s="1"/>
    </row>
    <row r="24" spans="1:13" ht="26.25" customHeight="1" x14ac:dyDescent="0.25">
      <c r="A24" s="79" t="s">
        <v>34</v>
      </c>
      <c r="B24" s="79"/>
      <c r="C24" s="79" t="s">
        <v>35</v>
      </c>
      <c r="D24" s="79"/>
      <c r="E24" s="79"/>
      <c r="F24" s="79" t="s">
        <v>36</v>
      </c>
      <c r="G24" s="79"/>
      <c r="H24" s="79"/>
      <c r="I24" s="79" t="s">
        <v>37</v>
      </c>
      <c r="J24" s="79"/>
    </row>
    <row r="25" spans="1:13" ht="20.25" customHeight="1" x14ac:dyDescent="0.25">
      <c r="A25" s="80">
        <v>2051192175</v>
      </c>
      <c r="B25" s="80"/>
      <c r="C25" s="80">
        <v>2051192175</v>
      </c>
      <c r="D25" s="80"/>
      <c r="E25" s="80"/>
      <c r="F25" s="80">
        <v>482145541.01999998</v>
      </c>
      <c r="G25" s="80"/>
      <c r="H25" s="80"/>
      <c r="I25" s="81">
        <f>F25/C25</f>
        <v>0.23505625016339582</v>
      </c>
      <c r="J25" s="81"/>
      <c r="K25" s="14"/>
    </row>
    <row r="26" spans="1:13" x14ac:dyDescent="0.25">
      <c r="A26" s="73" t="s">
        <v>38</v>
      </c>
      <c r="B26" s="73"/>
      <c r="C26" s="73"/>
      <c r="D26" s="73"/>
      <c r="E26" s="73"/>
      <c r="F26" s="73"/>
      <c r="G26" s="73"/>
      <c r="H26" s="73"/>
      <c r="I26" s="73"/>
      <c r="J26" s="73"/>
      <c r="K26" s="1"/>
    </row>
    <row r="27" spans="1:13" ht="15" customHeight="1" x14ac:dyDescent="0.25">
      <c r="A27" s="11"/>
      <c r="B27" s="11"/>
      <c r="C27" s="82" t="s">
        <v>39</v>
      </c>
      <c r="D27" s="83"/>
      <c r="E27" s="84" t="s">
        <v>40</v>
      </c>
      <c r="F27" s="83"/>
      <c r="G27" s="84" t="s">
        <v>41</v>
      </c>
      <c r="H27" s="83"/>
      <c r="I27" s="85" t="s">
        <v>42</v>
      </c>
      <c r="J27" s="86"/>
    </row>
    <row r="28" spans="1:13" s="18" customFormat="1" ht="47.25" x14ac:dyDescent="0.25">
      <c r="A28" s="34" t="s">
        <v>43</v>
      </c>
      <c r="B28" s="34" t="s">
        <v>44</v>
      </c>
      <c r="C28" s="34" t="s">
        <v>45</v>
      </c>
      <c r="D28" s="34" t="s">
        <v>46</v>
      </c>
      <c r="E28" s="34" t="s">
        <v>47</v>
      </c>
      <c r="F28" s="34" t="s">
        <v>48</v>
      </c>
      <c r="G28" s="34" t="s">
        <v>49</v>
      </c>
      <c r="H28" s="34" t="s">
        <v>50</v>
      </c>
      <c r="I28" s="34" t="s">
        <v>51</v>
      </c>
      <c r="J28" s="34" t="s">
        <v>52</v>
      </c>
      <c r="K28" s="17"/>
      <c r="M28" s="19"/>
    </row>
    <row r="29" spans="1:13" s="18" customFormat="1" ht="54" customHeight="1" x14ac:dyDescent="0.25">
      <c r="A29" s="12" t="s">
        <v>53</v>
      </c>
      <c r="B29" s="12" t="s">
        <v>54</v>
      </c>
      <c r="C29" s="42">
        <v>450000</v>
      </c>
      <c r="D29" s="42">
        <v>2051192175</v>
      </c>
      <c r="E29" s="42">
        <v>150574</v>
      </c>
      <c r="F29" s="43">
        <v>512423044</v>
      </c>
      <c r="G29" s="42">
        <v>148809</v>
      </c>
      <c r="H29" s="43">
        <v>482145541.01999998</v>
      </c>
      <c r="I29" s="45">
        <f>+Tabla1345[[#This Row],[Física (E)]]/Tabla1345[[#This Row],[Física (C)]]</f>
        <v>0.98827818879753482</v>
      </c>
      <c r="J29" s="13">
        <f>+Tabla1345[[#This Row],[Financiera  (F)]]/Tabla1345[[#This Row],[Financiera (D)]]</f>
        <v>0.94091307302721539</v>
      </c>
      <c r="K29" s="17"/>
      <c r="L29" s="56"/>
    </row>
    <row r="30" spans="1:13" x14ac:dyDescent="0.25">
      <c r="A30" s="77" t="s">
        <v>55</v>
      </c>
      <c r="B30" s="77"/>
      <c r="C30" s="77"/>
      <c r="D30" s="77"/>
      <c r="E30" s="77"/>
      <c r="F30" s="77"/>
      <c r="G30" s="77"/>
      <c r="H30" s="77"/>
      <c r="I30" s="77"/>
      <c r="J30" s="77"/>
      <c r="L30" s="55"/>
    </row>
    <row r="31" spans="1:13" x14ac:dyDescent="0.25">
      <c r="A31" s="73" t="s">
        <v>56</v>
      </c>
      <c r="B31" s="73"/>
      <c r="C31" s="73"/>
      <c r="D31" s="73"/>
      <c r="E31" s="73"/>
      <c r="F31" s="73"/>
      <c r="G31" s="73"/>
      <c r="H31" s="73"/>
      <c r="I31" s="73"/>
      <c r="J31" s="73"/>
      <c r="K31" s="1"/>
    </row>
    <row r="32" spans="1:13" ht="24.75" customHeight="1" x14ac:dyDescent="0.25">
      <c r="A32" s="10" t="s">
        <v>57</v>
      </c>
      <c r="B32" s="74" t="s">
        <v>58</v>
      </c>
      <c r="C32" s="74"/>
      <c r="D32" s="74"/>
      <c r="E32" s="74"/>
      <c r="F32" s="74"/>
      <c r="G32" s="74"/>
      <c r="H32" s="74"/>
      <c r="I32" s="74"/>
      <c r="J32" s="74"/>
    </row>
    <row r="33" spans="1:11" ht="31.5" x14ac:dyDescent="0.25">
      <c r="A33" s="10" t="s">
        <v>59</v>
      </c>
      <c r="B33" s="74" t="s">
        <v>60</v>
      </c>
      <c r="C33" s="74"/>
      <c r="D33" s="74"/>
      <c r="E33" s="74"/>
      <c r="F33" s="74"/>
      <c r="G33" s="74"/>
      <c r="H33" s="74"/>
      <c r="I33" s="74"/>
      <c r="J33" s="74"/>
    </row>
    <row r="34" spans="1:11" ht="50.25" customHeight="1" x14ac:dyDescent="0.25">
      <c r="A34" s="10" t="s">
        <v>61</v>
      </c>
      <c r="B34" s="75" t="s">
        <v>98</v>
      </c>
      <c r="C34" s="75"/>
      <c r="D34" s="75"/>
      <c r="E34" s="75"/>
      <c r="F34" s="75"/>
      <c r="G34" s="75"/>
      <c r="H34" s="75"/>
      <c r="I34" s="75"/>
      <c r="J34" s="75"/>
    </row>
    <row r="35" spans="1:11" ht="148.5" customHeight="1" x14ac:dyDescent="0.25">
      <c r="A35" s="10" t="s">
        <v>62</v>
      </c>
      <c r="B35" s="76" t="s">
        <v>99</v>
      </c>
      <c r="C35" s="76"/>
      <c r="D35" s="76"/>
      <c r="E35" s="76"/>
      <c r="F35" s="76"/>
      <c r="G35" s="76"/>
      <c r="H35" s="76"/>
      <c r="I35" s="76"/>
      <c r="J35" s="76"/>
    </row>
    <row r="36" spans="1:11" x14ac:dyDescent="0.25">
      <c r="A36" s="77" t="s">
        <v>63</v>
      </c>
      <c r="B36" s="77"/>
      <c r="C36" s="77"/>
      <c r="D36" s="77"/>
      <c r="E36" s="77"/>
      <c r="F36" s="77"/>
      <c r="G36" s="77"/>
      <c r="H36" s="77"/>
      <c r="I36" s="77"/>
      <c r="J36" s="77"/>
    </row>
    <row r="37" spans="1:11" x14ac:dyDescent="0.25">
      <c r="A37" s="71" t="s">
        <v>64</v>
      </c>
      <c r="B37" s="71"/>
      <c r="C37" s="71"/>
      <c r="D37" s="71"/>
      <c r="E37" s="71"/>
      <c r="F37" s="71"/>
      <c r="G37" s="71"/>
      <c r="H37" s="71"/>
      <c r="I37" s="71"/>
      <c r="J37" s="71"/>
      <c r="K37" s="1"/>
    </row>
    <row r="38" spans="1:11" ht="24" customHeight="1" x14ac:dyDescent="0.25">
      <c r="A38" s="72"/>
      <c r="B38" s="72"/>
      <c r="C38" s="72"/>
      <c r="D38" s="72"/>
      <c r="E38" s="72"/>
      <c r="F38" s="72"/>
      <c r="G38" s="72"/>
      <c r="H38" s="72"/>
      <c r="I38" s="72"/>
      <c r="J38" s="72"/>
    </row>
    <row r="39" spans="1:11" ht="24" customHeight="1" x14ac:dyDescent="0.25">
      <c r="A39" s="36"/>
      <c r="B39" s="36"/>
      <c r="C39" s="36"/>
      <c r="D39" s="36"/>
      <c r="E39" s="36"/>
      <c r="F39" s="36"/>
      <c r="G39" s="36"/>
      <c r="H39" s="36"/>
      <c r="I39" s="36"/>
      <c r="J39" s="36"/>
    </row>
    <row r="40" spans="1:11" ht="24" customHeight="1" x14ac:dyDescent="0.25">
      <c r="A40" s="36"/>
      <c r="B40" s="36"/>
      <c r="C40" s="36"/>
      <c r="D40" s="36"/>
      <c r="E40" s="36"/>
      <c r="F40" s="36"/>
      <c r="G40" s="36"/>
      <c r="H40" s="36"/>
      <c r="I40" s="36"/>
      <c r="J40" s="36"/>
    </row>
    <row r="41" spans="1:11" ht="24" customHeight="1" x14ac:dyDescent="0.25">
      <c r="A41" s="36"/>
      <c r="B41" s="36"/>
      <c r="C41" s="36"/>
      <c r="D41" s="36"/>
      <c r="E41" s="36"/>
      <c r="F41" s="36"/>
      <c r="G41" s="36"/>
      <c r="H41" s="36"/>
      <c r="I41" s="36"/>
      <c r="J41" s="36"/>
    </row>
    <row r="42" spans="1:11" ht="24" customHeight="1" x14ac:dyDescent="0.25">
      <c r="A42" s="36"/>
      <c r="B42" s="36"/>
      <c r="C42" s="36"/>
      <c r="D42" s="36"/>
      <c r="E42" s="36"/>
      <c r="F42" s="36"/>
      <c r="G42" s="36"/>
      <c r="H42" s="36"/>
      <c r="I42" s="36"/>
      <c r="J42" s="36"/>
    </row>
    <row r="43" spans="1:11" x14ac:dyDescent="0.25">
      <c r="A43" s="36"/>
      <c r="B43" s="36"/>
      <c r="C43" s="36"/>
      <c r="D43" s="36"/>
      <c r="E43" s="36"/>
      <c r="F43" s="36"/>
      <c r="G43" s="36"/>
      <c r="H43" s="36"/>
      <c r="I43" s="36"/>
      <c r="J43" s="36"/>
    </row>
    <row r="44" spans="1:11" x14ac:dyDescent="0.25">
      <c r="A44" s="36"/>
      <c r="B44" s="36"/>
      <c r="C44" s="36"/>
      <c r="D44" s="36"/>
      <c r="E44" s="36"/>
      <c r="F44" s="36"/>
      <c r="G44" s="87"/>
      <c r="H44" s="87"/>
      <c r="I44" s="87"/>
      <c r="J44" s="87"/>
    </row>
    <row r="45" spans="1:11" x14ac:dyDescent="0.25">
      <c r="A45" s="36"/>
      <c r="B45" s="36"/>
      <c r="C45" s="36"/>
      <c r="D45" s="36"/>
      <c r="E45" s="36"/>
      <c r="F45" s="36"/>
      <c r="G45" s="88"/>
      <c r="H45" s="88"/>
      <c r="I45" s="88"/>
      <c r="J45" s="88"/>
    </row>
    <row r="46" spans="1:11" x14ac:dyDescent="0.25">
      <c r="A46" s="36"/>
      <c r="B46" s="36"/>
      <c r="C46" s="36"/>
      <c r="D46" s="36"/>
      <c r="E46" s="36"/>
      <c r="F46" s="36"/>
      <c r="G46" s="88"/>
      <c r="H46" s="88"/>
      <c r="I46" s="88"/>
      <c r="J46" s="88"/>
    </row>
    <row r="47" spans="1:11" x14ac:dyDescent="0.25">
      <c r="A47" s="36"/>
      <c r="B47" s="36"/>
      <c r="C47" s="36"/>
      <c r="D47" s="36"/>
      <c r="E47" s="36"/>
      <c r="F47" s="36"/>
      <c r="G47" s="36"/>
      <c r="H47" s="36"/>
      <c r="I47" s="36"/>
      <c r="J47" s="36"/>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sheetData>
  <mergeCells count="51">
    <mergeCell ref="G44:J44"/>
    <mergeCell ref="G45:J45"/>
    <mergeCell ref="G46:J46"/>
    <mergeCell ref="B10:J10"/>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31:J31"/>
    <mergeCell ref="B32:J32"/>
    <mergeCell ref="B33:J33"/>
    <mergeCell ref="B34:J34"/>
    <mergeCell ref="B35:J35"/>
    <mergeCell ref="A36:J36"/>
    <mergeCell ref="A1:A3"/>
    <mergeCell ref="B1:J1"/>
    <mergeCell ref="B2:C2"/>
    <mergeCell ref="D2:H2"/>
    <mergeCell ref="B3:C3"/>
    <mergeCell ref="D3:H3"/>
  </mergeCells>
  <dataValidations xWindow="992" yWindow="516"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
    <dataValidation allowBlank="1" showInputMessage="1" showErrorMessage="1" prompt="Monto ejecutado en el trimestre" sqref="H28:H29"/>
  </dataValidations>
  <pageMargins left="0.7" right="0.7" top="0.68" bottom="0.75" header="0.3" footer="0.3"/>
  <pageSetup scale="54"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7"/>
  <sheetViews>
    <sheetView view="pageBreakPreview" topLeftCell="A33" zoomScaleNormal="85" zoomScaleSheetLayoutView="100" zoomScalePageLayoutView="85" workbookViewId="0">
      <selection activeCell="C39" sqref="C39"/>
    </sheetView>
  </sheetViews>
  <sheetFormatPr baseColWidth="10" defaultColWidth="11.42578125" defaultRowHeight="15.75" x14ac:dyDescent="0.25"/>
  <cols>
    <col min="1" max="1" width="29.7109375" style="3" customWidth="1"/>
    <col min="2" max="2" width="16"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22.5703125" style="3" customWidth="1"/>
    <col min="11" max="11" width="11.42578125" style="3"/>
    <col min="12" max="16384" width="11.42578125" style="2"/>
  </cols>
  <sheetData>
    <row r="1" spans="1:11" ht="29.25" customHeight="1" x14ac:dyDescent="0.25">
      <c r="A1" s="110"/>
      <c r="B1" s="104" t="s">
        <v>65</v>
      </c>
      <c r="C1" s="104"/>
      <c r="D1" s="104"/>
      <c r="E1" s="104"/>
      <c r="F1" s="104"/>
      <c r="G1" s="104"/>
      <c r="H1" s="104"/>
      <c r="I1" s="104"/>
      <c r="J1" s="104"/>
      <c r="K1" s="1"/>
    </row>
    <row r="2" spans="1:11" ht="30" customHeight="1" x14ac:dyDescent="0.25">
      <c r="A2" s="110"/>
      <c r="B2" s="105" t="s">
        <v>1</v>
      </c>
      <c r="C2" s="105"/>
      <c r="D2" s="105" t="s">
        <v>2</v>
      </c>
      <c r="E2" s="105"/>
      <c r="F2" s="105"/>
      <c r="G2" s="105"/>
      <c r="H2" s="105"/>
      <c r="I2" s="38" t="s">
        <v>3</v>
      </c>
      <c r="J2" s="38" t="s">
        <v>4</v>
      </c>
      <c r="K2" s="1"/>
    </row>
    <row r="3" spans="1:11" ht="33.75" customHeight="1" x14ac:dyDescent="0.25">
      <c r="A3" s="110"/>
      <c r="B3" s="106"/>
      <c r="C3" s="106"/>
      <c r="D3" s="107" t="s">
        <v>66</v>
      </c>
      <c r="E3" s="108"/>
      <c r="F3" s="108"/>
      <c r="G3" s="108"/>
      <c r="H3" s="109"/>
      <c r="I3" s="6"/>
      <c r="J3" s="39"/>
      <c r="K3" s="1"/>
    </row>
    <row r="4" spans="1:11" x14ac:dyDescent="0.25">
      <c r="A4" s="90"/>
      <c r="B4" s="90"/>
      <c r="C4" s="90"/>
      <c r="D4" s="90"/>
      <c r="E4" s="90"/>
      <c r="F4" s="90"/>
      <c r="G4" s="90"/>
      <c r="H4" s="90"/>
      <c r="I4" s="90"/>
      <c r="J4" s="90"/>
      <c r="K4" s="1"/>
    </row>
    <row r="5" spans="1:11" ht="3" customHeight="1" x14ac:dyDescent="0.25">
      <c r="A5" s="91"/>
      <c r="B5" s="91"/>
      <c r="C5" s="91"/>
      <c r="D5" s="91"/>
      <c r="E5" s="91"/>
      <c r="F5" s="91"/>
      <c r="G5" s="91"/>
      <c r="H5" s="91"/>
      <c r="I5" s="91"/>
      <c r="J5" s="91"/>
      <c r="K5" s="1"/>
    </row>
    <row r="6" spans="1:11" x14ac:dyDescent="0.25">
      <c r="A6" s="77" t="s">
        <v>6</v>
      </c>
      <c r="B6" s="77"/>
      <c r="C6" s="77"/>
      <c r="D6" s="77"/>
      <c r="E6" s="77"/>
      <c r="F6" s="77"/>
      <c r="G6" s="77"/>
      <c r="H6" s="77"/>
      <c r="I6" s="77"/>
      <c r="J6" s="77"/>
      <c r="K6" s="1"/>
    </row>
    <row r="7" spans="1:11" x14ac:dyDescent="0.25">
      <c r="A7" s="73" t="s">
        <v>7</v>
      </c>
      <c r="B7" s="73"/>
      <c r="C7" s="73"/>
      <c r="D7" s="73"/>
      <c r="E7" s="73"/>
      <c r="F7" s="73"/>
      <c r="G7" s="73"/>
      <c r="H7" s="73"/>
      <c r="I7" s="73"/>
      <c r="J7" s="73"/>
      <c r="K7" s="1"/>
    </row>
    <row r="8" spans="1:11" x14ac:dyDescent="0.25">
      <c r="A8" s="7" t="s">
        <v>8</v>
      </c>
      <c r="B8" s="89" t="s">
        <v>9</v>
      </c>
      <c r="C8" s="89"/>
      <c r="D8" s="89"/>
      <c r="E8" s="89"/>
      <c r="F8" s="89"/>
      <c r="G8" s="89"/>
      <c r="H8" s="89"/>
      <c r="I8" s="89"/>
      <c r="J8" s="89"/>
      <c r="K8" s="1"/>
    </row>
    <row r="9" spans="1:11" ht="15" customHeight="1" x14ac:dyDescent="0.25">
      <c r="A9" s="8" t="s">
        <v>10</v>
      </c>
      <c r="B9" s="89" t="s">
        <v>11</v>
      </c>
      <c r="C9" s="89"/>
      <c r="D9" s="89"/>
      <c r="E9" s="89"/>
      <c r="F9" s="89"/>
      <c r="G9" s="89"/>
      <c r="H9" s="89"/>
      <c r="I9" s="89"/>
      <c r="J9" s="89"/>
      <c r="K9" s="1"/>
    </row>
    <row r="10" spans="1:11" x14ac:dyDescent="0.25">
      <c r="A10" s="8" t="s">
        <v>12</v>
      </c>
      <c r="B10" s="89" t="s">
        <v>11</v>
      </c>
      <c r="C10" s="89"/>
      <c r="D10" s="89"/>
      <c r="E10" s="89"/>
      <c r="F10" s="89"/>
      <c r="G10" s="89"/>
      <c r="H10" s="89"/>
      <c r="I10" s="89"/>
      <c r="J10" s="89"/>
      <c r="K10" s="1"/>
    </row>
    <row r="11" spans="1:11" ht="31.5" customHeight="1" x14ac:dyDescent="0.25">
      <c r="A11" s="7" t="s">
        <v>13</v>
      </c>
      <c r="B11" s="102" t="s">
        <v>14</v>
      </c>
      <c r="C11" s="102"/>
      <c r="D11" s="102"/>
      <c r="E11" s="102"/>
      <c r="F11" s="102"/>
      <c r="G11" s="102"/>
      <c r="H11" s="102"/>
      <c r="I11" s="102"/>
      <c r="J11" s="102"/>
    </row>
    <row r="12" spans="1:11" ht="33.75" customHeight="1" x14ac:dyDescent="0.25">
      <c r="A12" s="7" t="s">
        <v>15</v>
      </c>
      <c r="B12" s="102" t="s">
        <v>67</v>
      </c>
      <c r="C12" s="102"/>
      <c r="D12" s="102"/>
      <c r="E12" s="102"/>
      <c r="F12" s="102"/>
      <c r="G12" s="102"/>
      <c r="H12" s="102"/>
      <c r="I12" s="102"/>
      <c r="J12" s="102"/>
    </row>
    <row r="13" spans="1:11" x14ac:dyDescent="0.25">
      <c r="A13" s="77" t="s">
        <v>17</v>
      </c>
      <c r="B13" s="77"/>
      <c r="C13" s="77"/>
      <c r="D13" s="77"/>
      <c r="E13" s="77"/>
      <c r="F13" s="77"/>
      <c r="G13" s="77"/>
      <c r="H13" s="77"/>
      <c r="I13" s="77"/>
      <c r="J13" s="77"/>
    </row>
    <row r="14" spans="1:11" ht="27.75" customHeight="1" x14ac:dyDescent="0.25">
      <c r="A14" s="7" t="s">
        <v>18</v>
      </c>
      <c r="B14" s="21">
        <f>_xlfn.NUMBERVALUE(LEFT($B$16,1))</f>
        <v>3</v>
      </c>
      <c r="C14" s="103" t="str">
        <f>IFERROR(VLOOKUP(B14,'[1]Validacion datos'!A2:B5,2,FALSE),"")</f>
        <v>DESARROLLO PRODUCTIVO</v>
      </c>
      <c r="D14" s="103"/>
      <c r="E14" s="103"/>
      <c r="F14" s="103"/>
      <c r="G14" s="103"/>
      <c r="H14" s="103"/>
      <c r="I14" s="103"/>
      <c r="J14" s="103"/>
    </row>
    <row r="15" spans="1:11" ht="26.25" customHeight="1" x14ac:dyDescent="0.25">
      <c r="A15" s="7" t="s">
        <v>19</v>
      </c>
      <c r="B15" s="22">
        <f>_xlfn.NUMBERVALUE(LEFT(B16,3))</f>
        <v>3.3</v>
      </c>
      <c r="C15" s="103" t="s">
        <v>20</v>
      </c>
      <c r="D15" s="103"/>
      <c r="E15" s="103"/>
      <c r="F15" s="103"/>
      <c r="G15" s="103"/>
      <c r="H15" s="103"/>
      <c r="I15" s="103"/>
      <c r="J15" s="103"/>
    </row>
    <row r="16" spans="1:11" ht="31.5" customHeight="1" x14ac:dyDescent="0.25">
      <c r="A16" s="7" t="s">
        <v>21</v>
      </c>
      <c r="B16" s="23" t="s">
        <v>22</v>
      </c>
      <c r="C16" s="10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3"/>
      <c r="E16" s="103"/>
      <c r="F16" s="103"/>
      <c r="G16" s="103"/>
      <c r="H16" s="103"/>
      <c r="I16" s="103"/>
      <c r="J16" s="103"/>
    </row>
    <row r="17" spans="1:11" x14ac:dyDescent="0.25">
      <c r="A17" s="77" t="s">
        <v>23</v>
      </c>
      <c r="B17" s="77"/>
      <c r="C17" s="77"/>
      <c r="D17" s="77"/>
      <c r="E17" s="77"/>
      <c r="F17" s="77"/>
      <c r="G17" s="77"/>
      <c r="H17" s="77"/>
      <c r="I17" s="77"/>
      <c r="J17" s="77"/>
    </row>
    <row r="18" spans="1:11" ht="21.75" customHeight="1" x14ac:dyDescent="0.25">
      <c r="A18" s="7" t="s">
        <v>24</v>
      </c>
      <c r="B18" s="74" t="s">
        <v>68</v>
      </c>
      <c r="C18" s="74"/>
      <c r="D18" s="74"/>
      <c r="E18" s="74"/>
      <c r="F18" s="74"/>
      <c r="G18" s="74"/>
      <c r="H18" s="74"/>
      <c r="I18" s="74"/>
      <c r="J18" s="74"/>
    </row>
    <row r="19" spans="1:11" ht="54" customHeight="1" x14ac:dyDescent="0.25">
      <c r="A19" s="9" t="s">
        <v>26</v>
      </c>
      <c r="B19" s="74" t="s">
        <v>69</v>
      </c>
      <c r="C19" s="74"/>
      <c r="D19" s="74"/>
      <c r="E19" s="74"/>
      <c r="F19" s="74"/>
      <c r="G19" s="74"/>
      <c r="H19" s="74"/>
      <c r="I19" s="74"/>
      <c r="J19" s="74"/>
    </row>
    <row r="20" spans="1:11" ht="24" customHeight="1" x14ac:dyDescent="0.25">
      <c r="A20" s="9" t="s">
        <v>28</v>
      </c>
      <c r="B20" s="74" t="s">
        <v>70</v>
      </c>
      <c r="C20" s="74"/>
      <c r="D20" s="74"/>
      <c r="E20" s="74"/>
      <c r="F20" s="74"/>
      <c r="G20" s="74"/>
      <c r="H20" s="74"/>
      <c r="I20" s="74"/>
      <c r="J20" s="74"/>
    </row>
    <row r="21" spans="1:11" ht="21.75" customHeight="1" x14ac:dyDescent="0.25">
      <c r="A21" s="9" t="s">
        <v>30</v>
      </c>
      <c r="B21" s="74"/>
      <c r="C21" s="74"/>
      <c r="D21" s="74"/>
      <c r="E21" s="74"/>
      <c r="F21" s="74"/>
      <c r="G21" s="74"/>
      <c r="H21" s="74"/>
      <c r="I21" s="74"/>
      <c r="J21" s="74"/>
      <c r="K21" s="1"/>
    </row>
    <row r="22" spans="1:11" x14ac:dyDescent="0.25">
      <c r="A22" s="77" t="s">
        <v>32</v>
      </c>
      <c r="B22" s="77"/>
      <c r="C22" s="77"/>
      <c r="D22" s="77"/>
      <c r="E22" s="77"/>
      <c r="F22" s="77"/>
      <c r="G22" s="77"/>
      <c r="H22" s="77"/>
      <c r="I22" s="77"/>
      <c r="J22" s="77"/>
    </row>
    <row r="23" spans="1:11" x14ac:dyDescent="0.25">
      <c r="A23" s="73" t="s">
        <v>33</v>
      </c>
      <c r="B23" s="73"/>
      <c r="C23" s="73"/>
      <c r="D23" s="73"/>
      <c r="E23" s="73"/>
      <c r="F23" s="73"/>
      <c r="G23" s="73"/>
      <c r="H23" s="73"/>
      <c r="I23" s="73"/>
      <c r="J23" s="73"/>
      <c r="K23" s="1"/>
    </row>
    <row r="24" spans="1:11" ht="40.5" customHeight="1" x14ac:dyDescent="0.25">
      <c r="A24" s="79" t="s">
        <v>34</v>
      </c>
      <c r="B24" s="79"/>
      <c r="C24" s="79" t="s">
        <v>35</v>
      </c>
      <c r="D24" s="79"/>
      <c r="E24" s="79"/>
      <c r="F24" s="79" t="s">
        <v>36</v>
      </c>
      <c r="G24" s="79"/>
      <c r="H24" s="79"/>
      <c r="I24" s="79" t="s">
        <v>37</v>
      </c>
      <c r="J24" s="79"/>
    </row>
    <row r="25" spans="1:11" s="5" customFormat="1" x14ac:dyDescent="0.25">
      <c r="A25" s="98">
        <v>100000</v>
      </c>
      <c r="B25" s="98"/>
      <c r="C25" s="98">
        <v>100000</v>
      </c>
      <c r="D25" s="98"/>
      <c r="E25" s="98"/>
      <c r="F25" s="98">
        <v>59300</v>
      </c>
      <c r="G25" s="98"/>
      <c r="H25" s="98"/>
      <c r="I25" s="99">
        <f>+F25/C25</f>
        <v>0.59299999999999997</v>
      </c>
      <c r="J25" s="99"/>
      <c r="K25" s="4"/>
    </row>
    <row r="26" spans="1:11" x14ac:dyDescent="0.25">
      <c r="A26" s="73" t="s">
        <v>38</v>
      </c>
      <c r="B26" s="73"/>
      <c r="C26" s="73"/>
      <c r="D26" s="73"/>
      <c r="E26" s="73"/>
      <c r="F26" s="73"/>
      <c r="G26" s="73"/>
      <c r="H26" s="73"/>
      <c r="I26" s="73"/>
      <c r="J26" s="73"/>
      <c r="K26" s="1"/>
    </row>
    <row r="27" spans="1:11" x14ac:dyDescent="0.25">
      <c r="A27" s="101"/>
      <c r="B27" s="101"/>
      <c r="C27" s="82" t="s">
        <v>39</v>
      </c>
      <c r="D27" s="83"/>
      <c r="E27" s="84" t="s">
        <v>40</v>
      </c>
      <c r="F27" s="83"/>
      <c r="G27" s="84" t="s">
        <v>41</v>
      </c>
      <c r="H27" s="83"/>
      <c r="I27" s="85" t="s">
        <v>42</v>
      </c>
      <c r="J27" s="100"/>
    </row>
    <row r="28" spans="1:11" s="52" customFormat="1" ht="31.5" x14ac:dyDescent="0.25">
      <c r="A28" s="34" t="s">
        <v>43</v>
      </c>
      <c r="B28" s="34" t="s">
        <v>44</v>
      </c>
      <c r="C28" s="49" t="s">
        <v>45</v>
      </c>
      <c r="D28" s="50" t="s">
        <v>46</v>
      </c>
      <c r="E28" s="50" t="s">
        <v>47</v>
      </c>
      <c r="F28" s="50" t="s">
        <v>48</v>
      </c>
      <c r="G28" s="50" t="s">
        <v>49</v>
      </c>
      <c r="H28" s="50" t="s">
        <v>71</v>
      </c>
      <c r="I28" s="34" t="s">
        <v>51</v>
      </c>
      <c r="J28" s="34" t="s">
        <v>52</v>
      </c>
      <c r="K28" s="51"/>
    </row>
    <row r="29" spans="1:11" ht="102" customHeight="1" x14ac:dyDescent="0.25">
      <c r="A29" s="24" t="s">
        <v>72</v>
      </c>
      <c r="B29" s="24" t="s">
        <v>93</v>
      </c>
      <c r="C29" s="46">
        <v>50</v>
      </c>
      <c r="D29" s="46">
        <v>100000</v>
      </c>
      <c r="E29" s="46">
        <v>5</v>
      </c>
      <c r="F29" s="43">
        <v>25000</v>
      </c>
      <c r="G29" s="44">
        <v>17</v>
      </c>
      <c r="H29" s="43">
        <v>59300</v>
      </c>
      <c r="I29" s="47">
        <f>+Tabla17[[#This Row],[Física (E)]]/Tabla17[[#This Row],[Física (C)]]</f>
        <v>3.4</v>
      </c>
      <c r="J29" s="13">
        <f>+Tabla17[[#This Row],[Financiera (F)]]/Tabla17[[#This Row],[Financiera (D)]]</f>
        <v>2.3719999999999999</v>
      </c>
    </row>
    <row r="30" spans="1:11" x14ac:dyDescent="0.25">
      <c r="A30" s="77" t="s">
        <v>55</v>
      </c>
      <c r="B30" s="77"/>
      <c r="C30" s="77"/>
      <c r="D30" s="77"/>
      <c r="E30" s="77"/>
      <c r="F30" s="77"/>
      <c r="G30" s="77"/>
      <c r="H30" s="77"/>
      <c r="I30" s="77"/>
      <c r="J30" s="77"/>
    </row>
    <row r="31" spans="1:11" x14ac:dyDescent="0.25">
      <c r="A31" s="73" t="s">
        <v>56</v>
      </c>
      <c r="B31" s="73"/>
      <c r="C31" s="73"/>
      <c r="D31" s="73"/>
      <c r="E31" s="73"/>
      <c r="F31" s="73"/>
      <c r="G31" s="73"/>
      <c r="H31" s="73"/>
      <c r="I31" s="73"/>
      <c r="J31" s="73"/>
      <c r="K31" s="1"/>
    </row>
    <row r="32" spans="1:11" ht="20.25" customHeight="1" x14ac:dyDescent="0.25">
      <c r="A32" s="10" t="s">
        <v>57</v>
      </c>
      <c r="B32" s="74" t="s">
        <v>73</v>
      </c>
      <c r="C32" s="74"/>
      <c r="D32" s="74"/>
      <c r="E32" s="74"/>
      <c r="F32" s="74"/>
      <c r="G32" s="74"/>
      <c r="H32" s="74"/>
      <c r="I32" s="74"/>
      <c r="J32" s="74"/>
    </row>
    <row r="33" spans="1:11" ht="24.75" customHeight="1" x14ac:dyDescent="0.25">
      <c r="A33" s="10" t="s">
        <v>59</v>
      </c>
      <c r="B33" s="74" t="s">
        <v>74</v>
      </c>
      <c r="C33" s="74"/>
      <c r="D33" s="74"/>
      <c r="E33" s="74"/>
      <c r="F33" s="74"/>
      <c r="G33" s="74"/>
      <c r="H33" s="74"/>
      <c r="I33" s="74"/>
      <c r="J33" s="74"/>
    </row>
    <row r="34" spans="1:11" ht="82.5" customHeight="1" x14ac:dyDescent="0.25">
      <c r="A34" s="10" t="s">
        <v>61</v>
      </c>
      <c r="B34" s="94" t="s">
        <v>75</v>
      </c>
      <c r="C34" s="94"/>
      <c r="D34" s="94"/>
      <c r="E34" s="94"/>
      <c r="F34" s="94"/>
      <c r="G34" s="94"/>
      <c r="H34" s="94"/>
      <c r="I34" s="94"/>
      <c r="J34" s="94"/>
    </row>
    <row r="35" spans="1:11" ht="134.25" customHeight="1" x14ac:dyDescent="0.25">
      <c r="A35" s="10" t="s">
        <v>62</v>
      </c>
      <c r="B35" s="95" t="s">
        <v>76</v>
      </c>
      <c r="C35" s="96"/>
      <c r="D35" s="96"/>
      <c r="E35" s="96"/>
      <c r="F35" s="96"/>
      <c r="G35" s="96"/>
      <c r="H35" s="96"/>
      <c r="I35" s="96"/>
      <c r="J35" s="97"/>
    </row>
    <row r="36" spans="1:11" x14ac:dyDescent="0.25">
      <c r="A36" s="77" t="s">
        <v>63</v>
      </c>
      <c r="B36" s="77"/>
      <c r="C36" s="77"/>
      <c r="D36" s="77"/>
      <c r="E36" s="77"/>
      <c r="F36" s="77"/>
      <c r="G36" s="77"/>
      <c r="H36" s="77"/>
      <c r="I36" s="77"/>
      <c r="J36" s="77"/>
    </row>
    <row r="37" spans="1:11" x14ac:dyDescent="0.25">
      <c r="A37" s="71" t="s">
        <v>64</v>
      </c>
      <c r="B37" s="71"/>
      <c r="C37" s="71"/>
      <c r="D37" s="71"/>
      <c r="E37" s="71"/>
      <c r="F37" s="71"/>
      <c r="G37" s="71"/>
      <c r="H37" s="71"/>
      <c r="I37" s="71"/>
      <c r="J37" s="71"/>
      <c r="K37" s="1"/>
    </row>
    <row r="38" spans="1:11" ht="32.25" customHeight="1" x14ac:dyDescent="0.25">
      <c r="A38" s="74" t="s">
        <v>77</v>
      </c>
      <c r="B38" s="74"/>
      <c r="C38" s="74"/>
      <c r="D38" s="74"/>
      <c r="E38" s="74"/>
      <c r="F38" s="74"/>
      <c r="G38" s="74"/>
      <c r="H38" s="74"/>
      <c r="I38" s="74"/>
      <c r="J38" s="74"/>
    </row>
    <row r="39" spans="1:11" x14ac:dyDescent="0.25">
      <c r="A39" s="36"/>
      <c r="B39" s="36"/>
      <c r="C39" s="36"/>
      <c r="D39" s="36"/>
      <c r="E39" s="36"/>
      <c r="F39" s="36"/>
      <c r="G39" s="36"/>
      <c r="H39" s="36"/>
      <c r="I39" s="36"/>
      <c r="J39" s="36"/>
    </row>
    <row r="40" spans="1:11" x14ac:dyDescent="0.25">
      <c r="A40" s="36"/>
      <c r="B40" s="36"/>
      <c r="C40" s="36"/>
      <c r="D40" s="36"/>
      <c r="E40" s="36"/>
      <c r="F40" s="36"/>
      <c r="G40" s="36"/>
      <c r="H40" s="36"/>
      <c r="I40" s="36"/>
      <c r="J40" s="36"/>
    </row>
    <row r="41" spans="1:11" x14ac:dyDescent="0.25">
      <c r="A41" s="36"/>
      <c r="B41" s="36"/>
      <c r="C41" s="36"/>
      <c r="D41" s="36"/>
      <c r="E41" s="36"/>
      <c r="F41" s="36"/>
      <c r="G41" s="36"/>
      <c r="H41" s="36"/>
      <c r="I41" s="36"/>
      <c r="J41" s="36"/>
    </row>
    <row r="42" spans="1:11" x14ac:dyDescent="0.25">
      <c r="A42" s="36"/>
      <c r="B42" s="36"/>
      <c r="C42" s="36"/>
      <c r="D42" s="36"/>
      <c r="E42" s="36"/>
      <c r="F42" s="36"/>
      <c r="G42" s="36"/>
      <c r="H42" s="36"/>
      <c r="I42" s="36"/>
      <c r="J42" s="36"/>
    </row>
    <row r="43" spans="1:11" ht="25.5" customHeight="1" x14ac:dyDescent="0.25">
      <c r="A43" s="36"/>
      <c r="B43" s="36"/>
      <c r="C43" s="36"/>
      <c r="D43" s="36"/>
      <c r="E43" s="36"/>
      <c r="F43" s="36"/>
      <c r="G43" s="36"/>
      <c r="H43" s="36"/>
      <c r="I43" s="36"/>
      <c r="J43" s="36"/>
    </row>
    <row r="44" spans="1:11" ht="22.5" customHeight="1" x14ac:dyDescent="0.25">
      <c r="A44" s="36"/>
      <c r="B44" s="36"/>
      <c r="C44" s="36"/>
      <c r="D44" s="36"/>
      <c r="E44" s="36"/>
      <c r="F44" s="36"/>
      <c r="G44" s="36"/>
      <c r="H44" s="36"/>
      <c r="I44" s="36"/>
      <c r="J44" s="36"/>
    </row>
    <row r="45" spans="1:11" x14ac:dyDescent="0.25">
      <c r="A45" s="36"/>
      <c r="B45" s="36"/>
      <c r="C45" s="36"/>
      <c r="D45" s="36"/>
      <c r="E45" s="36"/>
      <c r="F45" s="36"/>
      <c r="G45" s="87"/>
      <c r="H45" s="87"/>
      <c r="I45" s="87"/>
      <c r="J45" s="87"/>
    </row>
    <row r="46" spans="1:11" x14ac:dyDescent="0.25">
      <c r="A46" s="36"/>
      <c r="B46" s="36"/>
      <c r="C46" s="36"/>
      <c r="D46" s="36"/>
      <c r="E46" s="36"/>
      <c r="F46" s="36"/>
      <c r="G46" s="88"/>
      <c r="H46" s="88"/>
      <c r="I46" s="88"/>
      <c r="J46" s="88"/>
    </row>
    <row r="47" spans="1:11" x14ac:dyDescent="0.25">
      <c r="A47" s="36"/>
      <c r="B47" s="36"/>
      <c r="C47" s="36"/>
      <c r="D47" s="36"/>
      <c r="E47" s="36"/>
      <c r="F47" s="36"/>
      <c r="G47" s="88"/>
      <c r="H47" s="88"/>
      <c r="I47" s="88"/>
      <c r="J47" s="88"/>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row r="55" spans="1:10" x14ac:dyDescent="0.25">
      <c r="A55" s="36"/>
      <c r="B55" s="36"/>
      <c r="C55" s="36"/>
      <c r="D55" s="36"/>
      <c r="E55" s="36"/>
      <c r="F55" s="36"/>
      <c r="G55" s="36"/>
      <c r="H55" s="36"/>
      <c r="I55" s="36"/>
      <c r="J55" s="36"/>
    </row>
    <row r="56" spans="1:10" x14ac:dyDescent="0.25">
      <c r="A56" s="36"/>
      <c r="B56" s="36"/>
      <c r="C56" s="36"/>
      <c r="D56" s="36"/>
      <c r="E56" s="36"/>
      <c r="F56" s="36"/>
      <c r="G56" s="36"/>
      <c r="H56" s="36"/>
      <c r="I56" s="36"/>
      <c r="J56" s="36"/>
    </row>
    <row r="57" spans="1:10" x14ac:dyDescent="0.25">
      <c r="A57" s="36"/>
      <c r="B57" s="36"/>
      <c r="C57" s="36"/>
      <c r="D57" s="36"/>
      <c r="E57" s="36"/>
      <c r="F57" s="36"/>
      <c r="G57" s="36"/>
      <c r="H57" s="36"/>
      <c r="I57" s="36"/>
      <c r="J57" s="36"/>
    </row>
  </sheetData>
  <mergeCells count="52">
    <mergeCell ref="G47:J47"/>
    <mergeCell ref="G45:J45"/>
    <mergeCell ref="G46:J46"/>
    <mergeCell ref="B10:J10"/>
    <mergeCell ref="B1:J1"/>
    <mergeCell ref="B2:C2"/>
    <mergeCell ref="D2:H2"/>
    <mergeCell ref="B3:C3"/>
    <mergeCell ref="D3:H3"/>
    <mergeCell ref="A4:J4"/>
    <mergeCell ref="A5:J5"/>
    <mergeCell ref="A6:J6"/>
    <mergeCell ref="A7:J7"/>
    <mergeCell ref="B8:J8"/>
    <mergeCell ref="B9:J9"/>
    <mergeCell ref="A1:A3"/>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31:J31"/>
    <mergeCell ref="B32:J32"/>
    <mergeCell ref="B33:J33"/>
    <mergeCell ref="B34:J34"/>
    <mergeCell ref="B35:J35"/>
    <mergeCell ref="A36:J3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9"/>
    <dataValidation allowBlank="1" showInputMessage="1" showErrorMessage="1" prompt="Monto presupuestado para el producto" sqref="E29:F29 D29"/>
    <dataValidation allowBlank="1" showInputMessage="1" showErrorMessage="1" prompt="Meta alcanzada en el trimestre" sqref="G29"/>
    <dataValidation allowBlank="1" showInputMessage="1" showErrorMessage="1" prompt="Monto ejecutado en el trimestre" sqref="H29"/>
  </dataValidations>
  <pageMargins left="0.7" right="0.7" top="0.75" bottom="0.75" header="0.3" footer="0.3"/>
  <pageSetup scale="54"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7"/>
  <sheetViews>
    <sheetView view="pageBreakPreview" topLeftCell="A28" zoomScale="70" zoomScaleNormal="85" zoomScaleSheetLayoutView="70" zoomScalePageLayoutView="85" workbookViewId="0">
      <selection activeCell="G46" sqref="G46:J46"/>
    </sheetView>
  </sheetViews>
  <sheetFormatPr baseColWidth="10" defaultColWidth="11.42578125" defaultRowHeight="15.75" x14ac:dyDescent="0.25"/>
  <cols>
    <col min="1" max="1" width="35.140625" style="3" customWidth="1"/>
    <col min="2" max="2" width="20.710937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18.75" x14ac:dyDescent="0.25">
      <c r="A1" s="57"/>
      <c r="B1" s="60" t="s">
        <v>0</v>
      </c>
      <c r="C1" s="61"/>
      <c r="D1" s="61"/>
      <c r="E1" s="61"/>
      <c r="F1" s="61"/>
      <c r="G1" s="61"/>
      <c r="H1" s="61"/>
      <c r="I1" s="61"/>
      <c r="J1" s="62"/>
      <c r="K1" s="1"/>
    </row>
    <row r="2" spans="1:11" ht="21" customHeight="1" x14ac:dyDescent="0.25">
      <c r="A2" s="58"/>
      <c r="B2" s="63" t="s">
        <v>1</v>
      </c>
      <c r="C2" s="64"/>
      <c r="D2" s="63" t="s">
        <v>2</v>
      </c>
      <c r="E2" s="65"/>
      <c r="F2" s="65"/>
      <c r="G2" s="65"/>
      <c r="H2" s="64"/>
      <c r="I2" s="40" t="s">
        <v>3</v>
      </c>
      <c r="J2" s="40" t="s">
        <v>4</v>
      </c>
      <c r="K2" s="1"/>
    </row>
    <row r="3" spans="1:11" x14ac:dyDescent="0.25">
      <c r="A3" s="59"/>
      <c r="B3" s="66" t="s">
        <v>5</v>
      </c>
      <c r="C3" s="67"/>
      <c r="D3" s="68"/>
      <c r="E3" s="69"/>
      <c r="F3" s="69"/>
      <c r="G3" s="69"/>
      <c r="H3" s="70"/>
      <c r="I3" s="41"/>
      <c r="J3" s="41"/>
      <c r="K3" s="1"/>
    </row>
    <row r="4" spans="1:11" x14ac:dyDescent="0.25">
      <c r="A4" s="111"/>
      <c r="B4" s="112"/>
      <c r="C4" s="112"/>
      <c r="D4" s="112"/>
      <c r="E4" s="112"/>
      <c r="F4" s="112"/>
      <c r="G4" s="112"/>
      <c r="H4" s="112"/>
      <c r="I4" s="112"/>
      <c r="J4" s="113"/>
      <c r="K4" s="1"/>
    </row>
    <row r="5" spans="1:11" ht="3" customHeight="1" x14ac:dyDescent="0.25">
      <c r="A5" s="91"/>
      <c r="B5" s="91"/>
      <c r="C5" s="91"/>
      <c r="D5" s="91"/>
      <c r="E5" s="91"/>
      <c r="F5" s="91"/>
      <c r="G5" s="91"/>
      <c r="H5" s="91"/>
      <c r="I5" s="91"/>
      <c r="J5" s="91"/>
      <c r="K5" s="1"/>
    </row>
    <row r="6" spans="1:11" x14ac:dyDescent="0.25">
      <c r="A6" s="77" t="s">
        <v>6</v>
      </c>
      <c r="B6" s="77"/>
      <c r="C6" s="77"/>
      <c r="D6" s="77"/>
      <c r="E6" s="77"/>
      <c r="F6" s="77"/>
      <c r="G6" s="77"/>
      <c r="H6" s="77"/>
      <c r="I6" s="77"/>
      <c r="J6" s="77"/>
      <c r="K6" s="1"/>
    </row>
    <row r="7" spans="1:11" x14ac:dyDescent="0.25">
      <c r="A7" s="73" t="s">
        <v>7</v>
      </c>
      <c r="B7" s="73"/>
      <c r="C7" s="73"/>
      <c r="D7" s="73"/>
      <c r="E7" s="73"/>
      <c r="F7" s="73"/>
      <c r="G7" s="73"/>
      <c r="H7" s="73"/>
      <c r="I7" s="73"/>
      <c r="J7" s="73"/>
      <c r="K7" s="1"/>
    </row>
    <row r="8" spans="1:11" x14ac:dyDescent="0.25">
      <c r="A8" s="7" t="s">
        <v>8</v>
      </c>
      <c r="B8" s="89" t="s">
        <v>9</v>
      </c>
      <c r="C8" s="89"/>
      <c r="D8" s="89"/>
      <c r="E8" s="89"/>
      <c r="F8" s="89"/>
      <c r="G8" s="89"/>
      <c r="H8" s="89"/>
      <c r="I8" s="89"/>
      <c r="J8" s="89"/>
      <c r="K8" s="1"/>
    </row>
    <row r="9" spans="1:11" ht="15" customHeight="1" x14ac:dyDescent="0.25">
      <c r="A9" s="8" t="s">
        <v>10</v>
      </c>
      <c r="B9" s="89" t="s">
        <v>11</v>
      </c>
      <c r="C9" s="89"/>
      <c r="D9" s="89"/>
      <c r="E9" s="89"/>
      <c r="F9" s="89"/>
      <c r="G9" s="89"/>
      <c r="H9" s="89"/>
      <c r="I9" s="89"/>
      <c r="J9" s="89"/>
      <c r="K9" s="1"/>
    </row>
    <row r="10" spans="1:11" x14ac:dyDescent="0.25">
      <c r="A10" s="8" t="s">
        <v>12</v>
      </c>
      <c r="B10" s="89" t="s">
        <v>11</v>
      </c>
      <c r="C10" s="89"/>
      <c r="D10" s="89"/>
      <c r="E10" s="89"/>
      <c r="F10" s="89"/>
      <c r="G10" s="89"/>
      <c r="H10" s="89"/>
      <c r="I10" s="89"/>
      <c r="J10" s="89"/>
      <c r="K10" s="1"/>
    </row>
    <row r="11" spans="1:11" ht="31.5" customHeight="1" x14ac:dyDescent="0.25">
      <c r="A11" s="7" t="s">
        <v>13</v>
      </c>
      <c r="B11" s="102" t="s">
        <v>14</v>
      </c>
      <c r="C11" s="102"/>
      <c r="D11" s="102"/>
      <c r="E11" s="102"/>
      <c r="F11" s="102"/>
      <c r="G11" s="102"/>
      <c r="H11" s="102"/>
      <c r="I11" s="102"/>
      <c r="J11" s="102"/>
    </row>
    <row r="12" spans="1:11" ht="33.75" customHeight="1" x14ac:dyDescent="0.25">
      <c r="A12" s="7" t="s">
        <v>15</v>
      </c>
      <c r="B12" s="102" t="s">
        <v>67</v>
      </c>
      <c r="C12" s="102"/>
      <c r="D12" s="102"/>
      <c r="E12" s="102"/>
      <c r="F12" s="102"/>
      <c r="G12" s="102"/>
      <c r="H12" s="102"/>
      <c r="I12" s="102"/>
      <c r="J12" s="102"/>
    </row>
    <row r="13" spans="1:11" x14ac:dyDescent="0.25">
      <c r="A13" s="77" t="s">
        <v>17</v>
      </c>
      <c r="B13" s="77"/>
      <c r="C13" s="77"/>
      <c r="D13" s="77"/>
      <c r="E13" s="77"/>
      <c r="F13" s="77"/>
      <c r="G13" s="77"/>
      <c r="H13" s="77"/>
      <c r="I13" s="77"/>
      <c r="J13" s="77"/>
    </row>
    <row r="14" spans="1:11" ht="27.75" customHeight="1" x14ac:dyDescent="0.25">
      <c r="A14" s="7" t="s">
        <v>18</v>
      </c>
      <c r="B14" s="21">
        <f>_xlfn.NUMBERVALUE(LEFT($B$16,1))</f>
        <v>3</v>
      </c>
      <c r="C14" s="103" t="str">
        <f>IFERROR(VLOOKUP(B14,'[1]Validacion datos'!A2:B5,2,FALSE),"")</f>
        <v>DESARROLLO PRODUCTIVO</v>
      </c>
      <c r="D14" s="103"/>
      <c r="E14" s="103"/>
      <c r="F14" s="103"/>
      <c r="G14" s="103"/>
      <c r="H14" s="103"/>
      <c r="I14" s="103"/>
      <c r="J14" s="103"/>
    </row>
    <row r="15" spans="1:11" ht="26.25" customHeight="1" x14ac:dyDescent="0.25">
      <c r="A15" s="7" t="s">
        <v>19</v>
      </c>
      <c r="B15" s="22">
        <f>_xlfn.NUMBERVALUE(LEFT(B16,3))</f>
        <v>3.3</v>
      </c>
      <c r="C15" s="103" t="s">
        <v>20</v>
      </c>
      <c r="D15" s="103"/>
      <c r="E15" s="103"/>
      <c r="F15" s="103"/>
      <c r="G15" s="103"/>
      <c r="H15" s="103"/>
      <c r="I15" s="103"/>
      <c r="J15" s="103"/>
    </row>
    <row r="16" spans="1:11" ht="31.5" customHeight="1" x14ac:dyDescent="0.25">
      <c r="A16" s="7" t="s">
        <v>21</v>
      </c>
      <c r="B16" s="23" t="s">
        <v>22</v>
      </c>
      <c r="C16" s="103"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3"/>
      <c r="E16" s="103"/>
      <c r="F16" s="103"/>
      <c r="G16" s="103"/>
      <c r="H16" s="103"/>
      <c r="I16" s="103"/>
      <c r="J16" s="103"/>
    </row>
    <row r="17" spans="1:11" x14ac:dyDescent="0.25">
      <c r="A17" s="77" t="s">
        <v>23</v>
      </c>
      <c r="B17" s="77"/>
      <c r="C17" s="77"/>
      <c r="D17" s="77"/>
      <c r="E17" s="77"/>
      <c r="F17" s="77"/>
      <c r="G17" s="77"/>
      <c r="H17" s="77"/>
      <c r="I17" s="77"/>
      <c r="J17" s="77"/>
    </row>
    <row r="18" spans="1:11" ht="21.75" customHeight="1" x14ac:dyDescent="0.25">
      <c r="A18" s="7" t="s">
        <v>24</v>
      </c>
      <c r="B18" s="74" t="s">
        <v>68</v>
      </c>
      <c r="C18" s="74"/>
      <c r="D18" s="74"/>
      <c r="E18" s="74"/>
      <c r="F18" s="74"/>
      <c r="G18" s="74"/>
      <c r="H18" s="74"/>
      <c r="I18" s="74"/>
      <c r="J18" s="74"/>
    </row>
    <row r="19" spans="1:11" ht="54" customHeight="1" x14ac:dyDescent="0.25">
      <c r="A19" s="9" t="s">
        <v>26</v>
      </c>
      <c r="B19" s="74" t="s">
        <v>69</v>
      </c>
      <c r="C19" s="74"/>
      <c r="D19" s="74"/>
      <c r="E19" s="74"/>
      <c r="F19" s="74"/>
      <c r="G19" s="74"/>
      <c r="H19" s="74"/>
      <c r="I19" s="74"/>
      <c r="J19" s="74"/>
    </row>
    <row r="20" spans="1:11" ht="24" customHeight="1" x14ac:dyDescent="0.25">
      <c r="A20" s="9" t="s">
        <v>28</v>
      </c>
      <c r="B20" s="74" t="s">
        <v>70</v>
      </c>
      <c r="C20" s="74"/>
      <c r="D20" s="74"/>
      <c r="E20" s="74"/>
      <c r="F20" s="74"/>
      <c r="G20" s="74"/>
      <c r="H20" s="74"/>
      <c r="I20" s="74"/>
      <c r="J20" s="74"/>
    </row>
    <row r="21" spans="1:11" ht="21.75" customHeight="1" x14ac:dyDescent="0.25">
      <c r="A21" s="9" t="s">
        <v>30</v>
      </c>
      <c r="B21" s="74"/>
      <c r="C21" s="74"/>
      <c r="D21" s="74"/>
      <c r="E21" s="74"/>
      <c r="F21" s="74"/>
      <c r="G21" s="74"/>
      <c r="H21" s="74"/>
      <c r="I21" s="74"/>
      <c r="J21" s="74"/>
      <c r="K21" s="1"/>
    </row>
    <row r="22" spans="1:11" x14ac:dyDescent="0.25">
      <c r="A22" s="77" t="s">
        <v>32</v>
      </c>
      <c r="B22" s="77"/>
      <c r="C22" s="77"/>
      <c r="D22" s="77"/>
      <c r="E22" s="77"/>
      <c r="F22" s="77"/>
      <c r="G22" s="77"/>
      <c r="H22" s="77"/>
      <c r="I22" s="77"/>
      <c r="J22" s="77"/>
    </row>
    <row r="23" spans="1:11" x14ac:dyDescent="0.25">
      <c r="A23" s="73" t="s">
        <v>33</v>
      </c>
      <c r="B23" s="73"/>
      <c r="C23" s="73"/>
      <c r="D23" s="73"/>
      <c r="E23" s="73"/>
      <c r="F23" s="73"/>
      <c r="G23" s="73"/>
      <c r="H23" s="73"/>
      <c r="I23" s="73"/>
      <c r="J23" s="73"/>
      <c r="K23" s="1"/>
    </row>
    <row r="24" spans="1:11" ht="15" customHeight="1" x14ac:dyDescent="0.25">
      <c r="A24" s="79" t="s">
        <v>34</v>
      </c>
      <c r="B24" s="79"/>
      <c r="C24" s="79" t="s">
        <v>35</v>
      </c>
      <c r="D24" s="79"/>
      <c r="E24" s="79"/>
      <c r="F24" s="79" t="s">
        <v>36</v>
      </c>
      <c r="G24" s="79"/>
      <c r="H24" s="79"/>
      <c r="I24" s="79" t="s">
        <v>37</v>
      </c>
      <c r="J24" s="79"/>
    </row>
    <row r="25" spans="1:11" s="5" customFormat="1" x14ac:dyDescent="0.25">
      <c r="A25" s="98">
        <v>3450000</v>
      </c>
      <c r="B25" s="98"/>
      <c r="C25" s="98">
        <v>2050000</v>
      </c>
      <c r="D25" s="98"/>
      <c r="E25" s="98"/>
      <c r="F25" s="98">
        <v>41552.5</v>
      </c>
      <c r="G25" s="98"/>
      <c r="H25" s="98"/>
      <c r="I25" s="99">
        <f>+F25/C25</f>
        <v>2.026951219512195E-2</v>
      </c>
      <c r="J25" s="99"/>
      <c r="K25" s="4"/>
    </row>
    <row r="26" spans="1:11" x14ac:dyDescent="0.25">
      <c r="A26" s="73" t="s">
        <v>38</v>
      </c>
      <c r="B26" s="73"/>
      <c r="C26" s="73"/>
      <c r="D26" s="73"/>
      <c r="E26" s="73"/>
      <c r="F26" s="73"/>
      <c r="G26" s="73"/>
      <c r="H26" s="73"/>
      <c r="I26" s="73"/>
      <c r="J26" s="73"/>
      <c r="K26" s="1"/>
    </row>
    <row r="27" spans="1:11" ht="15.75" customHeight="1" x14ac:dyDescent="0.25">
      <c r="A27" s="101"/>
      <c r="B27" s="101"/>
      <c r="C27" s="82" t="s">
        <v>39</v>
      </c>
      <c r="D27" s="83"/>
      <c r="E27" s="84" t="s">
        <v>40</v>
      </c>
      <c r="F27" s="83"/>
      <c r="G27" s="84" t="s">
        <v>41</v>
      </c>
      <c r="H27" s="83"/>
      <c r="I27" s="85" t="s">
        <v>42</v>
      </c>
      <c r="J27" s="100"/>
    </row>
    <row r="28" spans="1:11" ht="31.5" x14ac:dyDescent="0.25">
      <c r="A28" s="34" t="s">
        <v>43</v>
      </c>
      <c r="B28" s="34" t="s">
        <v>44</v>
      </c>
      <c r="C28" s="34" t="s">
        <v>45</v>
      </c>
      <c r="D28" s="34" t="s">
        <v>46</v>
      </c>
      <c r="E28" s="34" t="s">
        <v>47</v>
      </c>
      <c r="F28" s="34" t="s">
        <v>48</v>
      </c>
      <c r="G28" s="34" t="s">
        <v>49</v>
      </c>
      <c r="H28" s="34" t="s">
        <v>50</v>
      </c>
      <c r="I28" s="34" t="s">
        <v>51</v>
      </c>
      <c r="J28" s="34" t="s">
        <v>52</v>
      </c>
    </row>
    <row r="29" spans="1:11" s="52" customFormat="1" ht="71.25" customHeight="1" x14ac:dyDescent="0.25">
      <c r="A29" s="24" t="s">
        <v>78</v>
      </c>
      <c r="B29" s="53" t="s">
        <v>79</v>
      </c>
      <c r="C29" s="46">
        <v>100000</v>
      </c>
      <c r="D29" s="46">
        <v>2050000</v>
      </c>
      <c r="E29" s="46">
        <v>50437</v>
      </c>
      <c r="F29" s="46">
        <v>37550</v>
      </c>
      <c r="G29" s="46">
        <v>25936</v>
      </c>
      <c r="H29" s="43">
        <v>41552.5</v>
      </c>
      <c r="I29" s="47">
        <f>+Tabla172[[#This Row],[Física (E)]]/Tabla172[[#This Row],[Física (C)]]</f>
        <v>0.51422566766461131</v>
      </c>
      <c r="J29" s="47">
        <f>+Tabla172[[#This Row],[Financiera  (F)]]/Tabla172[[#This Row],[Financiera (D)]]</f>
        <v>1.1065912117177097</v>
      </c>
      <c r="K29" s="51"/>
    </row>
    <row r="30" spans="1:11" x14ac:dyDescent="0.25">
      <c r="A30" s="77" t="s">
        <v>55</v>
      </c>
      <c r="B30" s="77"/>
      <c r="C30" s="77"/>
      <c r="D30" s="77"/>
      <c r="E30" s="77"/>
      <c r="F30" s="77"/>
      <c r="G30" s="77"/>
      <c r="H30" s="77"/>
      <c r="I30" s="77"/>
      <c r="J30" s="77"/>
    </row>
    <row r="31" spans="1:11" x14ac:dyDescent="0.25">
      <c r="A31" s="73" t="s">
        <v>56</v>
      </c>
      <c r="B31" s="73"/>
      <c r="C31" s="73"/>
      <c r="D31" s="73"/>
      <c r="E31" s="73"/>
      <c r="F31" s="73"/>
      <c r="G31" s="73"/>
      <c r="H31" s="73"/>
      <c r="I31" s="73"/>
      <c r="J31" s="73"/>
      <c r="K31" s="1"/>
    </row>
    <row r="32" spans="1:11" ht="20.25" customHeight="1" x14ac:dyDescent="0.25">
      <c r="A32" s="10" t="s">
        <v>57</v>
      </c>
      <c r="B32" s="74" t="s">
        <v>80</v>
      </c>
      <c r="C32" s="74"/>
      <c r="D32" s="74"/>
      <c r="E32" s="74"/>
      <c r="F32" s="74"/>
      <c r="G32" s="74"/>
      <c r="H32" s="74"/>
      <c r="I32" s="74"/>
      <c r="J32" s="74"/>
    </row>
    <row r="33" spans="1:11" ht="85.5" customHeight="1" x14ac:dyDescent="0.25">
      <c r="A33" s="10" t="s">
        <v>59</v>
      </c>
      <c r="B33" s="114" t="s">
        <v>81</v>
      </c>
      <c r="C33" s="114"/>
      <c r="D33" s="114"/>
      <c r="E33" s="114"/>
      <c r="F33" s="114"/>
      <c r="G33" s="114"/>
      <c r="H33" s="114"/>
      <c r="I33" s="114"/>
      <c r="J33" s="114"/>
    </row>
    <row r="34" spans="1:11" ht="84" customHeight="1" x14ac:dyDescent="0.25">
      <c r="A34" s="10" t="s">
        <v>61</v>
      </c>
      <c r="B34" s="76" t="s">
        <v>101</v>
      </c>
      <c r="C34" s="115"/>
      <c r="D34" s="115"/>
      <c r="E34" s="115"/>
      <c r="F34" s="115"/>
      <c r="G34" s="115"/>
      <c r="H34" s="115"/>
      <c r="I34" s="115"/>
      <c r="J34" s="115"/>
    </row>
    <row r="35" spans="1:11" ht="136.5" customHeight="1" x14ac:dyDescent="0.25">
      <c r="A35" s="10" t="s">
        <v>62</v>
      </c>
      <c r="B35" s="76" t="s">
        <v>100</v>
      </c>
      <c r="C35" s="76"/>
      <c r="D35" s="76"/>
      <c r="E35" s="76"/>
      <c r="F35" s="76"/>
      <c r="G35" s="76"/>
      <c r="H35" s="76"/>
      <c r="I35" s="76"/>
      <c r="J35" s="76"/>
    </row>
    <row r="36" spans="1:11" x14ac:dyDescent="0.25">
      <c r="A36" s="77" t="s">
        <v>63</v>
      </c>
      <c r="B36" s="77"/>
      <c r="C36" s="77"/>
      <c r="D36" s="77"/>
      <c r="E36" s="77"/>
      <c r="F36" s="77"/>
      <c r="G36" s="77"/>
      <c r="H36" s="77"/>
      <c r="I36" s="77"/>
      <c r="J36" s="77"/>
    </row>
    <row r="37" spans="1:11" x14ac:dyDescent="0.25">
      <c r="A37" s="71" t="s">
        <v>64</v>
      </c>
      <c r="B37" s="71"/>
      <c r="C37" s="71"/>
      <c r="D37" s="71"/>
      <c r="E37" s="71"/>
      <c r="F37" s="71"/>
      <c r="G37" s="71"/>
      <c r="H37" s="71"/>
      <c r="I37" s="71"/>
      <c r="J37" s="71"/>
      <c r="K37" s="1"/>
    </row>
    <row r="38" spans="1:11" ht="32.25" customHeight="1" x14ac:dyDescent="0.25">
      <c r="A38" s="74" t="s">
        <v>97</v>
      </c>
      <c r="B38" s="74"/>
      <c r="C38" s="74"/>
      <c r="D38" s="74"/>
      <c r="E38" s="74"/>
      <c r="F38" s="74"/>
      <c r="G38" s="74"/>
      <c r="H38" s="74"/>
      <c r="I38" s="74"/>
      <c r="J38" s="74"/>
    </row>
    <row r="39" spans="1:11" x14ac:dyDescent="0.25">
      <c r="A39" s="36"/>
      <c r="B39" s="36"/>
      <c r="C39" s="36"/>
      <c r="D39" s="36"/>
      <c r="E39" s="36"/>
      <c r="F39" s="36"/>
      <c r="G39" s="36"/>
      <c r="H39" s="36"/>
      <c r="I39" s="36"/>
      <c r="J39" s="36"/>
    </row>
    <row r="40" spans="1:11" x14ac:dyDescent="0.25">
      <c r="A40" s="36"/>
      <c r="B40" s="36"/>
      <c r="C40" s="36"/>
      <c r="D40" s="36"/>
      <c r="E40" s="36"/>
      <c r="F40" s="36"/>
      <c r="G40" s="36"/>
      <c r="H40" s="36"/>
      <c r="I40" s="36"/>
      <c r="J40" s="36"/>
    </row>
    <row r="41" spans="1:11" ht="37.5" customHeight="1" x14ac:dyDescent="0.25">
      <c r="A41" s="36"/>
      <c r="B41" s="36"/>
      <c r="C41" s="36"/>
      <c r="D41" s="36"/>
      <c r="E41" s="36"/>
      <c r="F41" s="36"/>
      <c r="G41" s="36"/>
      <c r="H41" s="36"/>
      <c r="I41" s="36"/>
      <c r="J41" s="36"/>
    </row>
    <row r="42" spans="1:11" ht="31.5" customHeight="1" x14ac:dyDescent="0.25">
      <c r="A42" s="36"/>
      <c r="B42" s="36"/>
      <c r="C42" s="36"/>
      <c r="D42" s="36"/>
      <c r="E42" s="36"/>
      <c r="F42" s="36"/>
      <c r="G42" s="36"/>
      <c r="H42" s="36"/>
      <c r="I42" s="36"/>
      <c r="J42" s="36"/>
    </row>
    <row r="43" spans="1:11" ht="30.75" customHeight="1" x14ac:dyDescent="0.25">
      <c r="A43" s="36"/>
      <c r="B43" s="36"/>
      <c r="C43" s="36"/>
      <c r="D43" s="36"/>
      <c r="E43" s="36"/>
      <c r="F43" s="36"/>
      <c r="G43" s="36"/>
      <c r="H43" s="36"/>
      <c r="I43" s="36"/>
      <c r="J43" s="36"/>
    </row>
    <row r="44" spans="1:11" x14ac:dyDescent="0.25">
      <c r="A44" s="36"/>
      <c r="B44" s="36"/>
      <c r="C44" s="36"/>
      <c r="D44" s="36"/>
      <c r="E44" s="36"/>
      <c r="F44" s="36"/>
      <c r="G44" s="36"/>
      <c r="H44" s="36"/>
      <c r="I44" s="36"/>
      <c r="J44" s="36"/>
    </row>
    <row r="45" spans="1:11" x14ac:dyDescent="0.25">
      <c r="A45" s="36"/>
      <c r="B45" s="36"/>
      <c r="C45" s="36"/>
      <c r="D45" s="36"/>
      <c r="E45" s="36"/>
      <c r="F45" s="36"/>
      <c r="G45" s="116"/>
      <c r="H45" s="116"/>
      <c r="I45" s="116"/>
      <c r="J45" s="116"/>
    </row>
    <row r="46" spans="1:11" x14ac:dyDescent="0.25">
      <c r="A46" s="36"/>
      <c r="B46" s="36"/>
      <c r="C46" s="36"/>
      <c r="D46" s="36"/>
      <c r="E46" s="36"/>
      <c r="F46" s="36"/>
      <c r="G46" s="88"/>
      <c r="H46" s="88"/>
      <c r="I46" s="88"/>
      <c r="J46" s="88"/>
    </row>
    <row r="47" spans="1:11" x14ac:dyDescent="0.25">
      <c r="A47" s="36"/>
      <c r="B47" s="36"/>
      <c r="C47" s="36"/>
      <c r="D47" s="36"/>
      <c r="E47" s="36"/>
      <c r="F47" s="36"/>
      <c r="G47" s="88"/>
      <c r="H47" s="88"/>
      <c r="I47" s="88"/>
      <c r="J47" s="88"/>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row r="55" spans="1:10" x14ac:dyDescent="0.25">
      <c r="A55" s="36"/>
      <c r="B55" s="36"/>
      <c r="C55" s="36"/>
      <c r="D55" s="36"/>
      <c r="E55" s="36"/>
      <c r="F55" s="36"/>
      <c r="G55" s="36"/>
      <c r="H55" s="36"/>
      <c r="I55" s="36"/>
      <c r="J55" s="36"/>
    </row>
    <row r="56" spans="1:10" x14ac:dyDescent="0.25">
      <c r="A56" s="36"/>
      <c r="B56" s="36"/>
      <c r="C56" s="36"/>
      <c r="D56" s="36"/>
      <c r="E56" s="36"/>
      <c r="F56" s="36"/>
      <c r="G56" s="36"/>
      <c r="H56" s="36"/>
      <c r="I56" s="36"/>
      <c r="J56" s="36"/>
    </row>
    <row r="57" spans="1:10" x14ac:dyDescent="0.25">
      <c r="A57" s="36"/>
      <c r="B57" s="36"/>
      <c r="C57" s="36"/>
      <c r="D57" s="36"/>
      <c r="E57" s="36"/>
      <c r="F57" s="36"/>
      <c r="G57" s="36"/>
      <c r="H57" s="36"/>
      <c r="I57" s="36"/>
      <c r="J57" s="36"/>
    </row>
  </sheetData>
  <mergeCells count="52">
    <mergeCell ref="G47:J47"/>
    <mergeCell ref="A30:J30"/>
    <mergeCell ref="A31:J31"/>
    <mergeCell ref="B32:J32"/>
    <mergeCell ref="B33:J33"/>
    <mergeCell ref="B34:J34"/>
    <mergeCell ref="B35:J35"/>
    <mergeCell ref="A36:J36"/>
    <mergeCell ref="A37:J37"/>
    <mergeCell ref="A38:J38"/>
    <mergeCell ref="G45:J45"/>
    <mergeCell ref="G46:J46"/>
    <mergeCell ref="A25:B25"/>
    <mergeCell ref="C25:E25"/>
    <mergeCell ref="F25:H25"/>
    <mergeCell ref="I25:J25"/>
    <mergeCell ref="A26:J26"/>
    <mergeCell ref="A27:B27"/>
    <mergeCell ref="C27:D27"/>
    <mergeCell ref="E27:F27"/>
    <mergeCell ref="G27:H27"/>
    <mergeCell ref="I27:J27"/>
    <mergeCell ref="A22:J22"/>
    <mergeCell ref="A23:J23"/>
    <mergeCell ref="A24:B24"/>
    <mergeCell ref="C24:E24"/>
    <mergeCell ref="F24:H24"/>
    <mergeCell ref="I24:J24"/>
    <mergeCell ref="B21:J21"/>
    <mergeCell ref="B10:J10"/>
    <mergeCell ref="B11:J11"/>
    <mergeCell ref="B12:J12"/>
    <mergeCell ref="A13:J13"/>
    <mergeCell ref="C14:J14"/>
    <mergeCell ref="C15:J15"/>
    <mergeCell ref="C16:J16"/>
    <mergeCell ref="A17:J17"/>
    <mergeCell ref="B18:J18"/>
    <mergeCell ref="B19:J19"/>
    <mergeCell ref="B20:J20"/>
    <mergeCell ref="B9:J9"/>
    <mergeCell ref="A1:A3"/>
    <mergeCell ref="B1:J1"/>
    <mergeCell ref="B2:C2"/>
    <mergeCell ref="D2:H2"/>
    <mergeCell ref="B3:C3"/>
    <mergeCell ref="D3:H3"/>
    <mergeCell ref="A4:J4"/>
    <mergeCell ref="A5:J5"/>
    <mergeCell ref="A6:J6"/>
    <mergeCell ref="A7:J7"/>
    <mergeCell ref="B8:J8"/>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2"/>
  <sheetViews>
    <sheetView view="pageBreakPreview" topLeftCell="A15" zoomScale="55" zoomScaleNormal="70" zoomScaleSheetLayoutView="55" workbookViewId="0">
      <selection activeCell="B39" sqref="B39"/>
    </sheetView>
  </sheetViews>
  <sheetFormatPr baseColWidth="10" defaultColWidth="11.42578125" defaultRowHeight="15" x14ac:dyDescent="0.25"/>
  <cols>
    <col min="1" max="1" width="33.140625" style="27" customWidth="1"/>
    <col min="2" max="2" width="25" style="27" customWidth="1"/>
    <col min="3" max="3" width="12.7109375" style="27" customWidth="1"/>
    <col min="4" max="4" width="16.85546875" style="27" customWidth="1"/>
    <col min="5" max="5" width="12.7109375" style="27" customWidth="1"/>
    <col min="6" max="6" width="16.85546875" style="27" customWidth="1"/>
    <col min="7" max="7" width="12.7109375" style="27" customWidth="1"/>
    <col min="8" max="8" width="16.7109375" style="27" bestFit="1" customWidth="1"/>
    <col min="9" max="9" width="17.28515625" style="27" customWidth="1"/>
    <col min="10" max="10" width="16.42578125" style="27" customWidth="1"/>
    <col min="11" max="11" width="11.42578125" style="27"/>
    <col min="12" max="16384" width="11.42578125" style="29"/>
  </cols>
  <sheetData>
    <row r="1" spans="1:11" s="2" customFormat="1" ht="18.75" x14ac:dyDescent="0.25">
      <c r="A1" s="57"/>
      <c r="B1" s="60" t="s">
        <v>0</v>
      </c>
      <c r="C1" s="61"/>
      <c r="D1" s="61"/>
      <c r="E1" s="61"/>
      <c r="F1" s="61"/>
      <c r="G1" s="61"/>
      <c r="H1" s="61"/>
      <c r="I1" s="61"/>
      <c r="J1" s="62"/>
      <c r="K1" s="1"/>
    </row>
    <row r="2" spans="1:11" s="2" customFormat="1" ht="15.75" x14ac:dyDescent="0.25">
      <c r="A2" s="58"/>
      <c r="B2" s="63" t="s">
        <v>1</v>
      </c>
      <c r="C2" s="64"/>
      <c r="D2" s="63" t="s">
        <v>2</v>
      </c>
      <c r="E2" s="65"/>
      <c r="F2" s="65"/>
      <c r="G2" s="65"/>
      <c r="H2" s="64"/>
      <c r="I2" s="40" t="s">
        <v>3</v>
      </c>
      <c r="J2" s="40" t="s">
        <v>4</v>
      </c>
      <c r="K2" s="1"/>
    </row>
    <row r="3" spans="1:11" s="2" customFormat="1" ht="25.5" customHeight="1" x14ac:dyDescent="0.25">
      <c r="A3" s="59"/>
      <c r="B3" s="66" t="s">
        <v>5</v>
      </c>
      <c r="C3" s="67"/>
      <c r="D3" s="68"/>
      <c r="E3" s="69"/>
      <c r="F3" s="69"/>
      <c r="G3" s="69"/>
      <c r="H3" s="70"/>
      <c r="I3" s="41"/>
      <c r="J3" s="41"/>
      <c r="K3" s="1"/>
    </row>
    <row r="4" spans="1:11" ht="15.75" x14ac:dyDescent="0.25">
      <c r="A4" s="121"/>
      <c r="B4" s="121"/>
      <c r="C4" s="121"/>
      <c r="D4" s="121"/>
      <c r="E4" s="121"/>
      <c r="F4" s="121"/>
      <c r="G4" s="121"/>
      <c r="H4" s="121"/>
      <c r="I4" s="121"/>
      <c r="J4" s="121"/>
      <c r="K4" s="30"/>
    </row>
    <row r="5" spans="1:11" ht="3" customHeight="1" x14ac:dyDescent="0.25">
      <c r="A5" s="122"/>
      <c r="B5" s="122"/>
      <c r="C5" s="122"/>
      <c r="D5" s="122"/>
      <c r="E5" s="122"/>
      <c r="F5" s="122"/>
      <c r="G5" s="122"/>
      <c r="H5" s="122"/>
      <c r="I5" s="122"/>
      <c r="J5" s="122"/>
      <c r="K5" s="30"/>
    </row>
    <row r="6" spans="1:11" ht="15.75" x14ac:dyDescent="0.25">
      <c r="A6" s="77" t="s">
        <v>6</v>
      </c>
      <c r="B6" s="77"/>
      <c r="C6" s="77"/>
      <c r="D6" s="77"/>
      <c r="E6" s="77"/>
      <c r="F6" s="77"/>
      <c r="G6" s="77"/>
      <c r="H6" s="77"/>
      <c r="I6" s="77"/>
      <c r="J6" s="77"/>
      <c r="K6" s="30"/>
    </row>
    <row r="7" spans="1:11" ht="15.75" x14ac:dyDescent="0.25">
      <c r="A7" s="73" t="s">
        <v>7</v>
      </c>
      <c r="B7" s="73"/>
      <c r="C7" s="73"/>
      <c r="D7" s="73"/>
      <c r="E7" s="73"/>
      <c r="F7" s="73"/>
      <c r="G7" s="73"/>
      <c r="H7" s="73"/>
      <c r="I7" s="73"/>
      <c r="J7" s="73"/>
      <c r="K7" s="30"/>
    </row>
    <row r="8" spans="1:11" ht="18" customHeight="1" x14ac:dyDescent="0.25">
      <c r="A8" s="7" t="s">
        <v>8</v>
      </c>
      <c r="B8" s="120" t="s">
        <v>9</v>
      </c>
      <c r="C8" s="120"/>
      <c r="D8" s="120"/>
      <c r="E8" s="120"/>
      <c r="F8" s="120"/>
      <c r="G8" s="120"/>
      <c r="H8" s="120"/>
      <c r="I8" s="120"/>
      <c r="J8" s="120"/>
      <c r="K8" s="30"/>
    </row>
    <row r="9" spans="1:11" ht="18" customHeight="1" x14ac:dyDescent="0.25">
      <c r="A9" s="31" t="s">
        <v>10</v>
      </c>
      <c r="B9" s="120" t="s">
        <v>11</v>
      </c>
      <c r="C9" s="120"/>
      <c r="D9" s="120"/>
      <c r="E9" s="120"/>
      <c r="F9" s="120"/>
      <c r="G9" s="120"/>
      <c r="H9" s="120"/>
      <c r="I9" s="120"/>
      <c r="J9" s="120"/>
      <c r="K9" s="30"/>
    </row>
    <row r="10" spans="1:11" ht="18" customHeight="1" x14ac:dyDescent="0.25">
      <c r="A10" s="31" t="s">
        <v>12</v>
      </c>
      <c r="B10" s="120" t="s">
        <v>11</v>
      </c>
      <c r="C10" s="120"/>
      <c r="D10" s="120"/>
      <c r="E10" s="120"/>
      <c r="F10" s="120"/>
      <c r="G10" s="120"/>
      <c r="H10" s="120"/>
      <c r="I10" s="120"/>
      <c r="J10" s="120"/>
      <c r="K10" s="30"/>
    </row>
    <row r="11" spans="1:11" ht="47.25" customHeight="1" x14ac:dyDescent="0.25">
      <c r="A11" s="7" t="s">
        <v>13</v>
      </c>
      <c r="B11" s="72" t="s">
        <v>14</v>
      </c>
      <c r="C11" s="72"/>
      <c r="D11" s="72"/>
      <c r="E11" s="72"/>
      <c r="F11" s="72"/>
      <c r="G11" s="72"/>
      <c r="H11" s="72"/>
      <c r="I11" s="72"/>
      <c r="J11" s="72"/>
    </row>
    <row r="12" spans="1:11" ht="42" customHeight="1" x14ac:dyDescent="0.25">
      <c r="A12" s="7" t="s">
        <v>15</v>
      </c>
      <c r="B12" s="72" t="s">
        <v>16</v>
      </c>
      <c r="C12" s="72"/>
      <c r="D12" s="72"/>
      <c r="E12" s="72"/>
      <c r="F12" s="72"/>
      <c r="G12" s="72"/>
      <c r="H12" s="72"/>
      <c r="I12" s="72"/>
      <c r="J12" s="72"/>
    </row>
    <row r="13" spans="1:11" ht="15.75" x14ac:dyDescent="0.25">
      <c r="A13" s="77" t="s">
        <v>17</v>
      </c>
      <c r="B13" s="77"/>
      <c r="C13" s="77"/>
      <c r="D13" s="77"/>
      <c r="E13" s="77"/>
      <c r="F13" s="77"/>
      <c r="G13" s="77"/>
      <c r="H13" s="77"/>
      <c r="I13" s="77"/>
      <c r="J13" s="77"/>
    </row>
    <row r="14" spans="1:11" ht="15.75" x14ac:dyDescent="0.25">
      <c r="A14" s="7" t="s">
        <v>18</v>
      </c>
      <c r="B14" s="15">
        <f>_xlfn.NUMBERVALUE(LEFT($B$16,1))</f>
        <v>3</v>
      </c>
      <c r="C14" s="75" t="str">
        <f>IFERROR(VLOOKUP(B14,'[1]Validacion datos'!A2:B5,2,FALSE),"")</f>
        <v>DESARROLLO PRODUCTIVO</v>
      </c>
      <c r="D14" s="75"/>
      <c r="E14" s="75"/>
      <c r="F14" s="75"/>
      <c r="G14" s="75"/>
      <c r="H14" s="75"/>
      <c r="I14" s="75"/>
      <c r="J14" s="75"/>
    </row>
    <row r="15" spans="1:11" ht="26.25" customHeight="1" x14ac:dyDescent="0.25">
      <c r="A15" s="7" t="s">
        <v>19</v>
      </c>
      <c r="B15" s="35">
        <f>_xlfn.NUMBERVALUE(LEFT(B16,3))</f>
        <v>3.3</v>
      </c>
      <c r="C15" s="75" t="s">
        <v>20</v>
      </c>
      <c r="D15" s="75"/>
      <c r="E15" s="75"/>
      <c r="F15" s="75"/>
      <c r="G15" s="75"/>
      <c r="H15" s="75"/>
      <c r="I15" s="75"/>
      <c r="J15" s="75"/>
    </row>
    <row r="16" spans="1:11" ht="54" customHeight="1" x14ac:dyDescent="0.25">
      <c r="A16" s="7" t="s">
        <v>21</v>
      </c>
      <c r="B16" s="16" t="s">
        <v>22</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2" ht="15.75" x14ac:dyDescent="0.25">
      <c r="A17" s="77" t="s">
        <v>23</v>
      </c>
      <c r="B17" s="77"/>
      <c r="C17" s="77"/>
      <c r="D17" s="77"/>
      <c r="E17" s="77"/>
      <c r="F17" s="77"/>
      <c r="G17" s="77"/>
      <c r="H17" s="77"/>
      <c r="I17" s="77"/>
      <c r="J17" s="77"/>
    </row>
    <row r="18" spans="1:12" ht="29.25" customHeight="1" x14ac:dyDescent="0.25">
      <c r="A18" s="7" t="s">
        <v>24</v>
      </c>
      <c r="B18" s="74" t="s">
        <v>25</v>
      </c>
      <c r="C18" s="74"/>
      <c r="D18" s="74"/>
      <c r="E18" s="74"/>
      <c r="F18" s="74"/>
      <c r="G18" s="74"/>
      <c r="H18" s="74"/>
      <c r="I18" s="74"/>
      <c r="J18" s="74"/>
    </row>
    <row r="19" spans="1:12" ht="79.5" customHeight="1" x14ac:dyDescent="0.25">
      <c r="A19" s="9" t="s">
        <v>26</v>
      </c>
      <c r="B19" s="72" t="s">
        <v>82</v>
      </c>
      <c r="C19" s="72"/>
      <c r="D19" s="72"/>
      <c r="E19" s="72"/>
      <c r="F19" s="72"/>
      <c r="G19" s="72"/>
      <c r="H19" s="72"/>
      <c r="I19" s="72"/>
      <c r="J19" s="72"/>
    </row>
    <row r="20" spans="1:12" ht="30" customHeight="1" x14ac:dyDescent="0.25">
      <c r="A20" s="9" t="s">
        <v>28</v>
      </c>
      <c r="B20" s="72" t="s">
        <v>29</v>
      </c>
      <c r="C20" s="72"/>
      <c r="D20" s="72"/>
      <c r="E20" s="72"/>
      <c r="F20" s="72"/>
      <c r="G20" s="72"/>
      <c r="H20" s="72"/>
      <c r="I20" s="72"/>
      <c r="J20" s="72"/>
    </row>
    <row r="21" spans="1:12" ht="31.5" customHeight="1" x14ac:dyDescent="0.25">
      <c r="A21" s="9" t="s">
        <v>30</v>
      </c>
      <c r="B21" s="118" t="s">
        <v>31</v>
      </c>
      <c r="C21" s="72"/>
      <c r="D21" s="72"/>
      <c r="E21" s="72"/>
      <c r="F21" s="72"/>
      <c r="G21" s="72"/>
      <c r="H21" s="72"/>
      <c r="I21" s="72"/>
      <c r="J21" s="72"/>
      <c r="K21" s="30"/>
    </row>
    <row r="22" spans="1:12" ht="15.75" x14ac:dyDescent="0.25">
      <c r="A22" s="77" t="s">
        <v>32</v>
      </c>
      <c r="B22" s="77"/>
      <c r="C22" s="77"/>
      <c r="D22" s="77"/>
      <c r="E22" s="77"/>
      <c r="F22" s="77"/>
      <c r="G22" s="77"/>
      <c r="H22" s="77"/>
      <c r="I22" s="77"/>
      <c r="J22" s="77"/>
    </row>
    <row r="23" spans="1:12" ht="15.75" x14ac:dyDescent="0.25">
      <c r="A23" s="73" t="s">
        <v>33</v>
      </c>
      <c r="B23" s="73"/>
      <c r="C23" s="73"/>
      <c r="D23" s="73"/>
      <c r="E23" s="73"/>
      <c r="F23" s="73"/>
      <c r="G23" s="73"/>
      <c r="H23" s="73"/>
      <c r="I23" s="73"/>
      <c r="J23" s="73"/>
      <c r="K23" s="30"/>
    </row>
    <row r="24" spans="1:12" ht="15" customHeight="1" x14ac:dyDescent="0.25">
      <c r="A24" s="79" t="s">
        <v>34</v>
      </c>
      <c r="B24" s="79"/>
      <c r="C24" s="79" t="s">
        <v>35</v>
      </c>
      <c r="D24" s="79"/>
      <c r="E24" s="79"/>
      <c r="F24" s="79" t="s">
        <v>36</v>
      </c>
      <c r="G24" s="79"/>
      <c r="H24" s="79"/>
      <c r="I24" s="79" t="s">
        <v>37</v>
      </c>
      <c r="J24" s="79"/>
    </row>
    <row r="25" spans="1:12" s="33" customFormat="1" ht="23.25" customHeight="1" x14ac:dyDescent="0.25">
      <c r="A25" s="80">
        <v>500000000</v>
      </c>
      <c r="B25" s="80"/>
      <c r="C25" s="80">
        <v>625000000</v>
      </c>
      <c r="D25" s="80"/>
      <c r="E25" s="80"/>
      <c r="F25" s="80">
        <v>125000000</v>
      </c>
      <c r="G25" s="80"/>
      <c r="H25" s="80"/>
      <c r="I25" s="81">
        <f>F25/C25</f>
        <v>0.2</v>
      </c>
      <c r="J25" s="81"/>
      <c r="K25" s="32"/>
    </row>
    <row r="26" spans="1:12" ht="15.75" x14ac:dyDescent="0.25">
      <c r="A26" s="73" t="s">
        <v>38</v>
      </c>
      <c r="B26" s="73"/>
      <c r="C26" s="73"/>
      <c r="D26" s="73"/>
      <c r="E26" s="73"/>
      <c r="F26" s="73"/>
      <c r="G26" s="73"/>
      <c r="H26" s="73"/>
      <c r="I26" s="73"/>
      <c r="J26" s="73"/>
      <c r="K26" s="30"/>
    </row>
    <row r="27" spans="1:12" ht="21.75" customHeight="1" x14ac:dyDescent="0.25">
      <c r="A27" s="117"/>
      <c r="B27" s="117"/>
      <c r="C27" s="82" t="s">
        <v>39</v>
      </c>
      <c r="D27" s="83"/>
      <c r="E27" s="84" t="s">
        <v>40</v>
      </c>
      <c r="F27" s="83"/>
      <c r="G27" s="84" t="s">
        <v>41</v>
      </c>
      <c r="H27" s="83"/>
      <c r="I27" s="85" t="s">
        <v>42</v>
      </c>
      <c r="J27" s="119"/>
    </row>
    <row r="28" spans="1:12" ht="31.5" x14ac:dyDescent="0.25">
      <c r="A28" s="34" t="s">
        <v>43</v>
      </c>
      <c r="B28" s="34" t="s">
        <v>44</v>
      </c>
      <c r="C28" s="34" t="s">
        <v>45</v>
      </c>
      <c r="D28" s="34" t="s">
        <v>46</v>
      </c>
      <c r="E28" s="34" t="s">
        <v>47</v>
      </c>
      <c r="F28" s="34" t="s">
        <v>48</v>
      </c>
      <c r="G28" s="34" t="s">
        <v>49</v>
      </c>
      <c r="H28" s="34" t="s">
        <v>50</v>
      </c>
      <c r="I28" s="34" t="s">
        <v>51</v>
      </c>
      <c r="J28" s="34" t="s">
        <v>52</v>
      </c>
    </row>
    <row r="29" spans="1:12" ht="93" customHeight="1" x14ac:dyDescent="0.25">
      <c r="A29" s="24" t="s">
        <v>83</v>
      </c>
      <c r="B29" s="24" t="s">
        <v>94</v>
      </c>
      <c r="C29" s="46">
        <v>2</v>
      </c>
      <c r="D29" s="46">
        <v>625000000</v>
      </c>
      <c r="E29" s="46">
        <v>0</v>
      </c>
      <c r="F29" s="46">
        <v>125000000</v>
      </c>
      <c r="G29" s="44" t="s">
        <v>84</v>
      </c>
      <c r="H29" s="43">
        <v>125000000</v>
      </c>
      <c r="I29" s="45" t="s">
        <v>84</v>
      </c>
      <c r="J29" s="13">
        <f>+Tabla1345910111213[[#This Row],[Financiera  (F)]]/Tabla1345910111213[[#This Row],[Financiera (D)]]</f>
        <v>1</v>
      </c>
      <c r="L29" s="28"/>
    </row>
    <row r="30" spans="1:12" ht="15.75" x14ac:dyDescent="0.25">
      <c r="A30" s="77" t="s">
        <v>55</v>
      </c>
      <c r="B30" s="77"/>
      <c r="C30" s="77"/>
      <c r="D30" s="77"/>
      <c r="E30" s="77"/>
      <c r="F30" s="77"/>
      <c r="G30" s="77"/>
      <c r="H30" s="77"/>
      <c r="I30" s="77"/>
      <c r="J30" s="77"/>
    </row>
    <row r="31" spans="1:12" ht="15.75" x14ac:dyDescent="0.25">
      <c r="A31" s="73" t="s">
        <v>56</v>
      </c>
      <c r="B31" s="73"/>
      <c r="C31" s="73"/>
      <c r="D31" s="73"/>
      <c r="E31" s="73"/>
      <c r="F31" s="73"/>
      <c r="G31" s="73"/>
      <c r="H31" s="73"/>
      <c r="I31" s="73"/>
      <c r="J31" s="73"/>
      <c r="K31" s="30"/>
    </row>
    <row r="32" spans="1:12" ht="26.25" customHeight="1" x14ac:dyDescent="0.25">
      <c r="A32" s="10" t="s">
        <v>57</v>
      </c>
      <c r="B32" s="74" t="s">
        <v>83</v>
      </c>
      <c r="C32" s="74"/>
      <c r="D32" s="74"/>
      <c r="E32" s="74"/>
      <c r="F32" s="74"/>
      <c r="G32" s="74"/>
      <c r="H32" s="74"/>
      <c r="I32" s="74"/>
      <c r="J32" s="74"/>
    </row>
    <row r="33" spans="1:11" ht="51" customHeight="1" x14ac:dyDescent="0.25">
      <c r="A33" s="10" t="s">
        <v>59</v>
      </c>
      <c r="B33" s="74" t="s">
        <v>85</v>
      </c>
      <c r="C33" s="74"/>
      <c r="D33" s="74"/>
      <c r="E33" s="74"/>
      <c r="F33" s="74"/>
      <c r="G33" s="74"/>
      <c r="H33" s="74"/>
      <c r="I33" s="74"/>
      <c r="J33" s="74"/>
    </row>
    <row r="34" spans="1:11" ht="46.5" customHeight="1" x14ac:dyDescent="0.25">
      <c r="A34" s="10" t="s">
        <v>61</v>
      </c>
      <c r="B34" s="74" t="s">
        <v>96</v>
      </c>
      <c r="C34" s="74"/>
      <c r="D34" s="74"/>
      <c r="E34" s="74"/>
      <c r="F34" s="74"/>
      <c r="G34" s="74"/>
      <c r="H34" s="74"/>
      <c r="I34" s="74"/>
      <c r="J34" s="74"/>
    </row>
    <row r="35" spans="1:11" ht="51" customHeight="1" x14ac:dyDescent="0.25">
      <c r="A35" s="20" t="s">
        <v>62</v>
      </c>
      <c r="B35" s="76" t="s">
        <v>86</v>
      </c>
      <c r="C35" s="76"/>
      <c r="D35" s="76"/>
      <c r="E35" s="76"/>
      <c r="F35" s="76"/>
      <c r="G35" s="76"/>
      <c r="H35" s="76"/>
      <c r="I35" s="76"/>
      <c r="J35" s="76"/>
    </row>
    <row r="36" spans="1:11" ht="15.75" x14ac:dyDescent="0.25">
      <c r="A36" s="77" t="s">
        <v>63</v>
      </c>
      <c r="B36" s="77"/>
      <c r="C36" s="77"/>
      <c r="D36" s="77"/>
      <c r="E36" s="77"/>
      <c r="F36" s="77"/>
      <c r="G36" s="77"/>
      <c r="H36" s="77"/>
      <c r="I36" s="77"/>
      <c r="J36" s="77"/>
    </row>
    <row r="37" spans="1:11" ht="15.75" x14ac:dyDescent="0.25">
      <c r="A37" s="71" t="s">
        <v>64</v>
      </c>
      <c r="B37" s="71"/>
      <c r="C37" s="71"/>
      <c r="D37" s="71"/>
      <c r="E37" s="71"/>
      <c r="F37" s="71"/>
      <c r="G37" s="71"/>
      <c r="H37" s="71"/>
      <c r="I37" s="71"/>
      <c r="J37" s="71"/>
      <c r="K37" s="30"/>
    </row>
    <row r="38" spans="1:11" ht="51.75" customHeight="1" x14ac:dyDescent="0.25">
      <c r="A38" s="74"/>
      <c r="B38" s="74"/>
      <c r="C38" s="74"/>
      <c r="D38" s="74"/>
      <c r="E38" s="74"/>
      <c r="F38" s="74"/>
      <c r="G38" s="74"/>
      <c r="H38" s="74"/>
      <c r="I38" s="74"/>
      <c r="J38" s="74"/>
    </row>
    <row r="39" spans="1:11" x14ac:dyDescent="0.25">
      <c r="A39" s="37"/>
      <c r="B39" s="37"/>
      <c r="C39" s="37"/>
      <c r="D39" s="37"/>
      <c r="E39" s="37"/>
      <c r="F39" s="37"/>
      <c r="G39" s="37"/>
      <c r="H39" s="37"/>
      <c r="I39" s="37"/>
      <c r="J39" s="37"/>
    </row>
    <row r="40" spans="1:11" x14ac:dyDescent="0.25">
      <c r="A40" s="37"/>
      <c r="B40" s="37"/>
      <c r="C40" s="37"/>
      <c r="D40" s="37"/>
      <c r="E40" s="37"/>
      <c r="F40" s="37"/>
      <c r="G40" s="37"/>
      <c r="H40" s="37"/>
      <c r="I40" s="37"/>
      <c r="J40" s="37"/>
    </row>
    <row r="41" spans="1:11" x14ac:dyDescent="0.25">
      <c r="A41" s="37"/>
      <c r="B41" s="37"/>
      <c r="C41" s="37"/>
      <c r="D41" s="37"/>
      <c r="E41" s="37"/>
      <c r="F41" s="37"/>
      <c r="G41" s="37"/>
      <c r="H41" s="37"/>
      <c r="I41" s="37"/>
      <c r="J41" s="37"/>
    </row>
    <row r="42" spans="1:11" x14ac:dyDescent="0.25">
      <c r="A42" s="37"/>
      <c r="B42" s="37"/>
      <c r="C42" s="37"/>
      <c r="D42" s="37"/>
      <c r="E42" s="37"/>
      <c r="F42" s="37"/>
      <c r="G42" s="37"/>
      <c r="H42" s="37"/>
      <c r="I42" s="37"/>
      <c r="J42" s="37"/>
    </row>
    <row r="43" spans="1:11" x14ac:dyDescent="0.25">
      <c r="A43" s="37"/>
      <c r="B43" s="37"/>
      <c r="C43" s="37"/>
      <c r="D43" s="37"/>
      <c r="E43" s="37"/>
      <c r="F43" s="37"/>
      <c r="G43" s="37"/>
      <c r="H43" s="37"/>
      <c r="I43" s="37"/>
      <c r="J43" s="37"/>
    </row>
    <row r="44" spans="1:11" x14ac:dyDescent="0.25">
      <c r="A44" s="37"/>
      <c r="B44" s="37"/>
      <c r="C44" s="37"/>
      <c r="D44" s="37"/>
      <c r="E44" s="37"/>
      <c r="F44" s="37"/>
      <c r="G44" s="37"/>
      <c r="H44" s="37"/>
      <c r="I44" s="37"/>
      <c r="J44" s="37"/>
    </row>
    <row r="45" spans="1:11" x14ac:dyDescent="0.25">
      <c r="A45" s="37"/>
      <c r="B45" s="37"/>
      <c r="C45" s="37"/>
      <c r="D45" s="37"/>
      <c r="E45" s="37"/>
      <c r="F45" s="37"/>
      <c r="G45" s="37"/>
      <c r="H45" s="37"/>
      <c r="I45" s="37"/>
      <c r="J45" s="37"/>
    </row>
    <row r="46" spans="1:11" x14ac:dyDescent="0.25">
      <c r="A46" s="37"/>
      <c r="B46" s="37"/>
      <c r="C46" s="37"/>
      <c r="D46" s="37"/>
      <c r="E46" s="37"/>
      <c r="F46" s="37"/>
      <c r="G46" s="37"/>
      <c r="H46" s="37"/>
      <c r="I46" s="37"/>
      <c r="J46" s="37"/>
    </row>
    <row r="47" spans="1:11" ht="15.75" x14ac:dyDescent="0.25">
      <c r="A47" s="37"/>
      <c r="B47" s="37"/>
      <c r="C47" s="37"/>
      <c r="D47" s="37"/>
      <c r="E47" s="37"/>
      <c r="F47" s="36"/>
      <c r="G47" s="36"/>
      <c r="H47" s="36"/>
      <c r="I47" s="36"/>
      <c r="J47" s="36"/>
    </row>
    <row r="48" spans="1:11" ht="15.75" x14ac:dyDescent="0.25">
      <c r="A48" s="37"/>
      <c r="B48" s="37"/>
      <c r="C48" s="37"/>
      <c r="D48" s="37"/>
      <c r="E48" s="37"/>
      <c r="F48" s="36"/>
      <c r="G48" s="87"/>
      <c r="H48" s="87"/>
      <c r="I48" s="87"/>
      <c r="J48" s="87"/>
    </row>
    <row r="49" spans="1:10" ht="15.75" x14ac:dyDescent="0.25">
      <c r="A49" s="37"/>
      <c r="B49" s="37"/>
      <c r="C49" s="37"/>
      <c r="D49" s="37"/>
      <c r="E49" s="37"/>
      <c r="F49" s="36"/>
      <c r="G49" s="88"/>
      <c r="H49" s="88"/>
      <c r="I49" s="88"/>
      <c r="J49" s="88"/>
    </row>
    <row r="50" spans="1:10" ht="15.75" x14ac:dyDescent="0.25">
      <c r="A50" s="37"/>
      <c r="B50" s="37"/>
      <c r="C50" s="37"/>
      <c r="D50" s="37"/>
      <c r="E50" s="37"/>
      <c r="F50" s="36"/>
      <c r="G50" s="88"/>
      <c r="H50" s="88"/>
      <c r="I50" s="88"/>
      <c r="J50" s="88"/>
    </row>
    <row r="51" spans="1:10" ht="15.75" x14ac:dyDescent="0.25">
      <c r="A51" s="37"/>
      <c r="B51" s="37"/>
      <c r="C51" s="37"/>
      <c r="D51" s="37"/>
      <c r="E51" s="37"/>
      <c r="F51" s="36"/>
      <c r="G51" s="36"/>
      <c r="H51" s="36"/>
      <c r="I51" s="36"/>
      <c r="J51" s="36"/>
    </row>
    <row r="52" spans="1:10" ht="15.75" x14ac:dyDescent="0.25">
      <c r="A52" s="37"/>
      <c r="B52" s="37"/>
      <c r="C52" s="37"/>
      <c r="D52" s="37"/>
      <c r="E52" s="37"/>
      <c r="F52" s="36"/>
      <c r="G52" s="36"/>
      <c r="H52" s="36"/>
      <c r="I52" s="36"/>
      <c r="J52" s="36"/>
    </row>
  </sheetData>
  <mergeCells count="52">
    <mergeCell ref="G48:J48"/>
    <mergeCell ref="G49:J49"/>
    <mergeCell ref="G50:J50"/>
    <mergeCell ref="B10:J10"/>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37:J37"/>
    <mergeCell ref="A38:J38"/>
    <mergeCell ref="A31:J31"/>
    <mergeCell ref="B32:J32"/>
    <mergeCell ref="B33:J33"/>
    <mergeCell ref="B34:J34"/>
    <mergeCell ref="B35:J35"/>
    <mergeCell ref="A36:J36"/>
    <mergeCell ref="A1:A3"/>
    <mergeCell ref="B1:J1"/>
    <mergeCell ref="B2:C2"/>
    <mergeCell ref="D2:H2"/>
    <mergeCell ref="B3:C3"/>
    <mergeCell ref="D3:H3"/>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2"/>
  <sheetViews>
    <sheetView view="pageBreakPreview" topLeftCell="A28" zoomScale="85" zoomScaleNormal="100" zoomScaleSheetLayoutView="85" workbookViewId="0">
      <selection activeCell="A38" sqref="A38:J38"/>
    </sheetView>
  </sheetViews>
  <sheetFormatPr baseColWidth="10" defaultColWidth="11.42578125" defaultRowHeight="15" x14ac:dyDescent="0.25"/>
  <cols>
    <col min="1" max="1" width="29.28515625" style="27" customWidth="1"/>
    <col min="2" max="2" width="21.42578125" style="27" customWidth="1"/>
    <col min="3" max="3" width="12.7109375" style="27" customWidth="1"/>
    <col min="4" max="4" width="16.85546875" style="27" customWidth="1"/>
    <col min="5" max="5" width="12.7109375" style="27" customWidth="1"/>
    <col min="6" max="6" width="16.85546875" style="27" customWidth="1"/>
    <col min="7" max="7" width="12.7109375" style="27" customWidth="1"/>
    <col min="8" max="8" width="15.42578125" style="27" customWidth="1"/>
    <col min="9" max="9" width="17.28515625" style="27" customWidth="1"/>
    <col min="10" max="10" width="16.42578125" style="27" customWidth="1"/>
    <col min="11" max="11" width="11.42578125" style="27"/>
    <col min="12" max="12" width="36.5703125" style="29" bestFit="1" customWidth="1"/>
    <col min="13" max="16384" width="11.42578125" style="29"/>
  </cols>
  <sheetData>
    <row r="1" spans="1:11" s="2" customFormat="1" ht="29.25" customHeight="1" x14ac:dyDescent="0.25">
      <c r="A1" s="57"/>
      <c r="B1" s="60" t="s">
        <v>0</v>
      </c>
      <c r="C1" s="61"/>
      <c r="D1" s="61"/>
      <c r="E1" s="61"/>
      <c r="F1" s="61"/>
      <c r="G1" s="61"/>
      <c r="H1" s="61"/>
      <c r="I1" s="61"/>
      <c r="J1" s="62"/>
      <c r="K1" s="1"/>
    </row>
    <row r="2" spans="1:11" s="2" customFormat="1" ht="30" customHeight="1" x14ac:dyDescent="0.25">
      <c r="A2" s="58"/>
      <c r="B2" s="63" t="s">
        <v>1</v>
      </c>
      <c r="C2" s="64"/>
      <c r="D2" s="63" t="s">
        <v>2</v>
      </c>
      <c r="E2" s="65"/>
      <c r="F2" s="65"/>
      <c r="G2" s="65"/>
      <c r="H2" s="64"/>
      <c r="I2" s="40" t="s">
        <v>3</v>
      </c>
      <c r="J2" s="40" t="s">
        <v>4</v>
      </c>
      <c r="K2" s="1"/>
    </row>
    <row r="3" spans="1:11" s="2" customFormat="1" ht="25.5" customHeight="1" x14ac:dyDescent="0.25">
      <c r="A3" s="59"/>
      <c r="B3" s="66" t="s">
        <v>5</v>
      </c>
      <c r="C3" s="67"/>
      <c r="D3" s="68"/>
      <c r="E3" s="69"/>
      <c r="F3" s="69"/>
      <c r="G3" s="69"/>
      <c r="H3" s="70"/>
      <c r="I3" s="41"/>
      <c r="J3" s="41"/>
      <c r="K3" s="1"/>
    </row>
    <row r="4" spans="1:11" ht="15.75" x14ac:dyDescent="0.25">
      <c r="A4" s="121"/>
      <c r="B4" s="121"/>
      <c r="C4" s="121"/>
      <c r="D4" s="121"/>
      <c r="E4" s="121"/>
      <c r="F4" s="121"/>
      <c r="G4" s="121"/>
      <c r="H4" s="121"/>
      <c r="I4" s="121"/>
      <c r="J4" s="121"/>
      <c r="K4" s="30"/>
    </row>
    <row r="5" spans="1:11" ht="3" customHeight="1" x14ac:dyDescent="0.25">
      <c r="A5" s="122"/>
      <c r="B5" s="122"/>
      <c r="C5" s="122"/>
      <c r="D5" s="122"/>
      <c r="E5" s="122"/>
      <c r="F5" s="122"/>
      <c r="G5" s="122"/>
      <c r="H5" s="122"/>
      <c r="I5" s="122"/>
      <c r="J5" s="122"/>
      <c r="K5" s="30"/>
    </row>
    <row r="6" spans="1:11" ht="15.75" x14ac:dyDescent="0.25">
      <c r="A6" s="77" t="s">
        <v>6</v>
      </c>
      <c r="B6" s="77"/>
      <c r="C6" s="77"/>
      <c r="D6" s="77"/>
      <c r="E6" s="77"/>
      <c r="F6" s="77"/>
      <c r="G6" s="77"/>
      <c r="H6" s="77"/>
      <c r="I6" s="77"/>
      <c r="J6" s="77"/>
      <c r="K6" s="30"/>
    </row>
    <row r="7" spans="1:11" ht="15.75" x14ac:dyDescent="0.25">
      <c r="A7" s="73" t="s">
        <v>7</v>
      </c>
      <c r="B7" s="73"/>
      <c r="C7" s="73"/>
      <c r="D7" s="73"/>
      <c r="E7" s="73"/>
      <c r="F7" s="73"/>
      <c r="G7" s="73"/>
      <c r="H7" s="73"/>
      <c r="I7" s="73"/>
      <c r="J7" s="73"/>
      <c r="K7" s="30"/>
    </row>
    <row r="8" spans="1:11" ht="18" customHeight="1" x14ac:dyDescent="0.25">
      <c r="A8" s="7" t="s">
        <v>8</v>
      </c>
      <c r="B8" s="120" t="s">
        <v>9</v>
      </c>
      <c r="C8" s="120"/>
      <c r="D8" s="120"/>
      <c r="E8" s="120"/>
      <c r="F8" s="120"/>
      <c r="G8" s="120"/>
      <c r="H8" s="120"/>
      <c r="I8" s="120"/>
      <c r="J8" s="120"/>
      <c r="K8" s="30"/>
    </row>
    <row r="9" spans="1:11" ht="18" customHeight="1" x14ac:dyDescent="0.25">
      <c r="A9" s="31" t="s">
        <v>10</v>
      </c>
      <c r="B9" s="120" t="s">
        <v>11</v>
      </c>
      <c r="C9" s="120"/>
      <c r="D9" s="120"/>
      <c r="E9" s="120"/>
      <c r="F9" s="120"/>
      <c r="G9" s="120"/>
      <c r="H9" s="120"/>
      <c r="I9" s="120"/>
      <c r="J9" s="120"/>
      <c r="K9" s="30"/>
    </row>
    <row r="10" spans="1:11" ht="18" customHeight="1" x14ac:dyDescent="0.25">
      <c r="A10" s="31" t="s">
        <v>12</v>
      </c>
      <c r="B10" s="120" t="s">
        <v>11</v>
      </c>
      <c r="C10" s="120"/>
      <c r="D10" s="120"/>
      <c r="E10" s="120"/>
      <c r="F10" s="120"/>
      <c r="G10" s="120"/>
      <c r="H10" s="120"/>
      <c r="I10" s="120"/>
      <c r="J10" s="120"/>
      <c r="K10" s="30"/>
    </row>
    <row r="11" spans="1:11" ht="47.25" customHeight="1" x14ac:dyDescent="0.25">
      <c r="A11" s="7" t="s">
        <v>13</v>
      </c>
      <c r="B11" s="72" t="s">
        <v>14</v>
      </c>
      <c r="C11" s="72"/>
      <c r="D11" s="72"/>
      <c r="E11" s="72"/>
      <c r="F11" s="72"/>
      <c r="G11" s="72"/>
      <c r="H11" s="72"/>
      <c r="I11" s="72"/>
      <c r="J11" s="72"/>
    </row>
    <row r="12" spans="1:11" ht="42" customHeight="1" x14ac:dyDescent="0.25">
      <c r="A12" s="7" t="s">
        <v>15</v>
      </c>
      <c r="B12" s="72" t="s">
        <v>16</v>
      </c>
      <c r="C12" s="72"/>
      <c r="D12" s="72"/>
      <c r="E12" s="72"/>
      <c r="F12" s="72"/>
      <c r="G12" s="72"/>
      <c r="H12" s="72"/>
      <c r="I12" s="72"/>
      <c r="J12" s="72"/>
    </row>
    <row r="13" spans="1:11" ht="15.75" x14ac:dyDescent="0.25">
      <c r="A13" s="77" t="s">
        <v>17</v>
      </c>
      <c r="B13" s="77"/>
      <c r="C13" s="77"/>
      <c r="D13" s="77"/>
      <c r="E13" s="77"/>
      <c r="F13" s="77"/>
      <c r="G13" s="77"/>
      <c r="H13" s="77"/>
      <c r="I13" s="77"/>
      <c r="J13" s="77"/>
    </row>
    <row r="14" spans="1:11" ht="15.75" x14ac:dyDescent="0.25">
      <c r="A14" s="7" t="s">
        <v>18</v>
      </c>
      <c r="B14" s="15">
        <f>_xlfn.NUMBERVALUE(LEFT($B$16,1))</f>
        <v>3</v>
      </c>
      <c r="C14" s="75" t="str">
        <f>IFERROR(VLOOKUP(B14,'[1]Validacion datos'!A2:B5,2,FALSE),"")</f>
        <v>DESARROLLO PRODUCTIVO</v>
      </c>
      <c r="D14" s="75"/>
      <c r="E14" s="75"/>
      <c r="F14" s="75"/>
      <c r="G14" s="75"/>
      <c r="H14" s="75"/>
      <c r="I14" s="75"/>
      <c r="J14" s="75"/>
    </row>
    <row r="15" spans="1:11" ht="26.25" customHeight="1" x14ac:dyDescent="0.25">
      <c r="A15" s="7" t="s">
        <v>19</v>
      </c>
      <c r="B15" s="35">
        <f>_xlfn.NUMBERVALUE(LEFT(B16,3))</f>
        <v>3.3</v>
      </c>
      <c r="C15" s="75" t="s">
        <v>20</v>
      </c>
      <c r="D15" s="75"/>
      <c r="E15" s="75"/>
      <c r="F15" s="75"/>
      <c r="G15" s="75"/>
      <c r="H15" s="75"/>
      <c r="I15" s="75"/>
      <c r="J15" s="75"/>
    </row>
    <row r="16" spans="1:11" ht="54" customHeight="1" x14ac:dyDescent="0.25">
      <c r="A16" s="7" t="s">
        <v>21</v>
      </c>
      <c r="B16" s="16" t="s">
        <v>22</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2" ht="15.75" x14ac:dyDescent="0.25">
      <c r="A17" s="77" t="s">
        <v>23</v>
      </c>
      <c r="B17" s="77"/>
      <c r="C17" s="77"/>
      <c r="D17" s="77"/>
      <c r="E17" s="77"/>
      <c r="F17" s="77"/>
      <c r="G17" s="77"/>
      <c r="H17" s="77"/>
      <c r="I17" s="77"/>
      <c r="J17" s="77"/>
    </row>
    <row r="18" spans="1:12" ht="29.25" customHeight="1" x14ac:dyDescent="0.25">
      <c r="A18" s="7" t="s">
        <v>24</v>
      </c>
      <c r="B18" s="74" t="s">
        <v>25</v>
      </c>
      <c r="C18" s="74"/>
      <c r="D18" s="74"/>
      <c r="E18" s="74"/>
      <c r="F18" s="74"/>
      <c r="G18" s="74"/>
      <c r="H18" s="74"/>
      <c r="I18" s="74"/>
      <c r="J18" s="74"/>
    </row>
    <row r="19" spans="1:12" ht="79.5" customHeight="1" x14ac:dyDescent="0.25">
      <c r="A19" s="9" t="s">
        <v>26</v>
      </c>
      <c r="B19" s="72" t="s">
        <v>82</v>
      </c>
      <c r="C19" s="72"/>
      <c r="D19" s="72"/>
      <c r="E19" s="72"/>
      <c r="F19" s="72"/>
      <c r="G19" s="72"/>
      <c r="H19" s="72"/>
      <c r="I19" s="72"/>
      <c r="J19" s="72"/>
    </row>
    <row r="20" spans="1:12" ht="30" customHeight="1" x14ac:dyDescent="0.25">
      <c r="A20" s="9" t="s">
        <v>28</v>
      </c>
      <c r="B20" s="72" t="s">
        <v>87</v>
      </c>
      <c r="C20" s="72"/>
      <c r="D20" s="72"/>
      <c r="E20" s="72"/>
      <c r="F20" s="72"/>
      <c r="G20" s="72"/>
      <c r="H20" s="72"/>
      <c r="I20" s="72"/>
      <c r="J20" s="72"/>
    </row>
    <row r="21" spans="1:12" ht="31.5" customHeight="1" x14ac:dyDescent="0.25">
      <c r="A21" s="9" t="s">
        <v>30</v>
      </c>
      <c r="B21" s="118" t="s">
        <v>31</v>
      </c>
      <c r="C21" s="72"/>
      <c r="D21" s="72"/>
      <c r="E21" s="72"/>
      <c r="F21" s="72"/>
      <c r="G21" s="72"/>
      <c r="H21" s="72"/>
      <c r="I21" s="72"/>
      <c r="J21" s="72"/>
      <c r="K21" s="30"/>
    </row>
    <row r="22" spans="1:12" ht="15.75" x14ac:dyDescent="0.25">
      <c r="A22" s="77" t="s">
        <v>32</v>
      </c>
      <c r="B22" s="77"/>
      <c r="C22" s="77"/>
      <c r="D22" s="77"/>
      <c r="E22" s="77"/>
      <c r="F22" s="77"/>
      <c r="G22" s="77"/>
      <c r="H22" s="77"/>
      <c r="I22" s="77"/>
      <c r="J22" s="77"/>
    </row>
    <row r="23" spans="1:12" ht="15.75" x14ac:dyDescent="0.25">
      <c r="A23" s="73" t="s">
        <v>33</v>
      </c>
      <c r="B23" s="73"/>
      <c r="C23" s="73"/>
      <c r="D23" s="73"/>
      <c r="E23" s="73"/>
      <c r="F23" s="73"/>
      <c r="G23" s="73"/>
      <c r="H23" s="73"/>
      <c r="I23" s="73"/>
      <c r="J23" s="73"/>
      <c r="K23" s="30"/>
    </row>
    <row r="24" spans="1:12" ht="15.75" x14ac:dyDescent="0.25">
      <c r="A24" s="79" t="s">
        <v>34</v>
      </c>
      <c r="B24" s="79"/>
      <c r="C24" s="79" t="s">
        <v>35</v>
      </c>
      <c r="D24" s="79"/>
      <c r="E24" s="79"/>
      <c r="F24" s="79" t="s">
        <v>36</v>
      </c>
      <c r="G24" s="79"/>
      <c r="H24" s="79"/>
      <c r="I24" s="79" t="s">
        <v>37</v>
      </c>
      <c r="J24" s="79"/>
    </row>
    <row r="25" spans="1:12" s="33" customFormat="1" ht="23.25" customHeight="1" x14ac:dyDescent="0.25">
      <c r="A25" s="80">
        <v>700000</v>
      </c>
      <c r="B25" s="80"/>
      <c r="C25" s="80">
        <v>70000</v>
      </c>
      <c r="D25" s="80"/>
      <c r="E25" s="80"/>
      <c r="F25" s="80">
        <v>22150</v>
      </c>
      <c r="G25" s="80"/>
      <c r="H25" s="80"/>
      <c r="I25" s="81">
        <f>F25/C25</f>
        <v>0.31642857142857145</v>
      </c>
      <c r="J25" s="81"/>
      <c r="K25" s="32"/>
    </row>
    <row r="26" spans="1:12" ht="15.75" x14ac:dyDescent="0.25">
      <c r="A26" s="73" t="s">
        <v>38</v>
      </c>
      <c r="B26" s="73"/>
      <c r="C26" s="73"/>
      <c r="D26" s="73"/>
      <c r="E26" s="73"/>
      <c r="F26" s="73"/>
      <c r="G26" s="73"/>
      <c r="H26" s="73"/>
      <c r="I26" s="73"/>
      <c r="J26" s="73"/>
      <c r="K26" s="30"/>
    </row>
    <row r="27" spans="1:12" ht="15" customHeight="1" x14ac:dyDescent="0.25">
      <c r="A27" s="117"/>
      <c r="B27" s="117"/>
      <c r="C27" s="82" t="s">
        <v>39</v>
      </c>
      <c r="D27" s="83"/>
      <c r="E27" s="84" t="s">
        <v>40</v>
      </c>
      <c r="F27" s="83"/>
      <c r="G27" s="84" t="s">
        <v>41</v>
      </c>
      <c r="H27" s="83"/>
      <c r="I27" s="85" t="s">
        <v>42</v>
      </c>
      <c r="J27" s="119"/>
    </row>
    <row r="28" spans="1:12" ht="31.5" x14ac:dyDescent="0.25">
      <c r="A28" s="34" t="s">
        <v>43</v>
      </c>
      <c r="B28" s="34" t="s">
        <v>44</v>
      </c>
      <c r="C28" s="34" t="s">
        <v>45</v>
      </c>
      <c r="D28" s="34" t="s">
        <v>46</v>
      </c>
      <c r="E28" s="34" t="s">
        <v>47</v>
      </c>
      <c r="F28" s="34" t="s">
        <v>48</v>
      </c>
      <c r="G28" s="34" t="s">
        <v>49</v>
      </c>
      <c r="H28" s="34" t="s">
        <v>50</v>
      </c>
      <c r="I28" s="34" t="s">
        <v>51</v>
      </c>
      <c r="J28" s="34" t="s">
        <v>52</v>
      </c>
    </row>
    <row r="29" spans="1:12" ht="78.75" customHeight="1" x14ac:dyDescent="0.25">
      <c r="A29" s="24" t="s">
        <v>88</v>
      </c>
      <c r="B29" s="26" t="s">
        <v>95</v>
      </c>
      <c r="C29" s="48">
        <v>120000</v>
      </c>
      <c r="D29" s="43">
        <v>700000</v>
      </c>
      <c r="E29" s="43">
        <v>37496</v>
      </c>
      <c r="F29" s="43">
        <v>0</v>
      </c>
      <c r="G29" s="44">
        <v>35523</v>
      </c>
      <c r="H29" s="43">
        <v>22150</v>
      </c>
      <c r="I29" s="25">
        <f>G29/E29</f>
        <v>0.94738105397909111</v>
      </c>
      <c r="J29" s="13"/>
      <c r="L29" s="28"/>
    </row>
    <row r="30" spans="1:12" ht="15.75" x14ac:dyDescent="0.25">
      <c r="A30" s="77" t="s">
        <v>55</v>
      </c>
      <c r="B30" s="77"/>
      <c r="C30" s="77"/>
      <c r="D30" s="77"/>
      <c r="E30" s="77"/>
      <c r="F30" s="77"/>
      <c r="G30" s="77"/>
      <c r="H30" s="77"/>
      <c r="I30" s="77"/>
      <c r="J30" s="77"/>
      <c r="L30" s="54"/>
    </row>
    <row r="31" spans="1:12" ht="15.75" x14ac:dyDescent="0.25">
      <c r="A31" s="73" t="s">
        <v>56</v>
      </c>
      <c r="B31" s="73"/>
      <c r="C31" s="73"/>
      <c r="D31" s="73"/>
      <c r="E31" s="73"/>
      <c r="F31" s="73"/>
      <c r="G31" s="73"/>
      <c r="H31" s="73"/>
      <c r="I31" s="73"/>
      <c r="J31" s="73"/>
      <c r="K31" s="30"/>
    </row>
    <row r="32" spans="1:12" ht="26.25" customHeight="1" x14ac:dyDescent="0.25">
      <c r="A32" s="10" t="s">
        <v>57</v>
      </c>
      <c r="B32" s="74" t="s">
        <v>89</v>
      </c>
      <c r="C32" s="74"/>
      <c r="D32" s="74"/>
      <c r="E32" s="74"/>
      <c r="F32" s="74"/>
      <c r="G32" s="74"/>
      <c r="H32" s="74"/>
      <c r="I32" s="74"/>
      <c r="J32" s="74"/>
    </row>
    <row r="33" spans="1:11" ht="29.25" customHeight="1" x14ac:dyDescent="0.25">
      <c r="A33" s="10" t="s">
        <v>59</v>
      </c>
      <c r="B33" s="74" t="s">
        <v>90</v>
      </c>
      <c r="C33" s="74"/>
      <c r="D33" s="74"/>
      <c r="E33" s="74"/>
      <c r="F33" s="74"/>
      <c r="G33" s="74"/>
      <c r="H33" s="74"/>
      <c r="I33" s="74"/>
      <c r="J33" s="74"/>
    </row>
    <row r="34" spans="1:11" ht="75" customHeight="1" x14ac:dyDescent="0.25">
      <c r="A34" s="10" t="s">
        <v>61</v>
      </c>
      <c r="B34" s="75" t="s">
        <v>91</v>
      </c>
      <c r="C34" s="75"/>
      <c r="D34" s="75"/>
      <c r="E34" s="75"/>
      <c r="F34" s="75"/>
      <c r="G34" s="75"/>
      <c r="H34" s="75"/>
      <c r="I34" s="75"/>
      <c r="J34" s="75"/>
    </row>
    <row r="35" spans="1:11" ht="89.25" customHeight="1" x14ac:dyDescent="0.25">
      <c r="A35" s="20" t="s">
        <v>62</v>
      </c>
      <c r="B35" s="76" t="s">
        <v>102</v>
      </c>
      <c r="C35" s="76"/>
      <c r="D35" s="76"/>
      <c r="E35" s="76"/>
      <c r="F35" s="76"/>
      <c r="G35" s="76"/>
      <c r="H35" s="76"/>
      <c r="I35" s="76"/>
      <c r="J35" s="76"/>
    </row>
    <row r="36" spans="1:11" ht="15.75" x14ac:dyDescent="0.25">
      <c r="A36" s="77" t="s">
        <v>63</v>
      </c>
      <c r="B36" s="77"/>
      <c r="C36" s="77"/>
      <c r="D36" s="77"/>
      <c r="E36" s="77"/>
      <c r="F36" s="77"/>
      <c r="G36" s="77"/>
      <c r="H36" s="77"/>
      <c r="I36" s="77"/>
      <c r="J36" s="77"/>
    </row>
    <row r="37" spans="1:11" ht="15.75" x14ac:dyDescent="0.25">
      <c r="A37" s="71" t="s">
        <v>64</v>
      </c>
      <c r="B37" s="71"/>
      <c r="C37" s="71"/>
      <c r="D37" s="71"/>
      <c r="E37" s="71"/>
      <c r="F37" s="71"/>
      <c r="G37" s="71"/>
      <c r="H37" s="71"/>
      <c r="I37" s="71"/>
      <c r="J37" s="71"/>
      <c r="K37" s="30"/>
    </row>
    <row r="38" spans="1:11" ht="42.75" customHeight="1" x14ac:dyDescent="0.25">
      <c r="A38" s="74" t="s">
        <v>92</v>
      </c>
      <c r="B38" s="74"/>
      <c r="C38" s="74"/>
      <c r="D38" s="74"/>
      <c r="E38" s="74"/>
      <c r="F38" s="74"/>
      <c r="G38" s="74"/>
      <c r="H38" s="74"/>
      <c r="I38" s="74"/>
      <c r="J38" s="74"/>
    </row>
    <row r="39" spans="1:11" x14ac:dyDescent="0.25">
      <c r="A39" s="37"/>
      <c r="B39" s="37"/>
      <c r="C39" s="37"/>
      <c r="D39" s="37"/>
      <c r="E39" s="37"/>
      <c r="F39" s="37"/>
      <c r="G39" s="37"/>
      <c r="H39" s="37"/>
      <c r="I39" s="37"/>
      <c r="J39" s="37"/>
    </row>
    <row r="40" spans="1:11" x14ac:dyDescent="0.25">
      <c r="A40" s="37"/>
      <c r="B40" s="37"/>
      <c r="C40" s="37"/>
      <c r="D40" s="37"/>
      <c r="E40" s="37"/>
      <c r="F40" s="37"/>
      <c r="G40" s="37"/>
      <c r="H40" s="37"/>
      <c r="I40" s="37"/>
      <c r="J40" s="37"/>
    </row>
    <row r="41" spans="1:11" x14ac:dyDescent="0.25">
      <c r="A41" s="37"/>
      <c r="B41" s="37"/>
      <c r="C41" s="37"/>
      <c r="D41" s="37"/>
      <c r="E41" s="37"/>
      <c r="F41" s="37"/>
      <c r="G41" s="37"/>
      <c r="H41" s="37"/>
      <c r="I41" s="37"/>
      <c r="J41" s="37"/>
    </row>
    <row r="42" spans="1:11" x14ac:dyDescent="0.25">
      <c r="A42" s="37"/>
      <c r="B42" s="37"/>
      <c r="C42" s="37"/>
      <c r="D42" s="37"/>
      <c r="E42" s="37"/>
      <c r="F42" s="37"/>
      <c r="G42" s="37"/>
      <c r="H42" s="37"/>
      <c r="I42" s="37"/>
      <c r="J42" s="37"/>
    </row>
    <row r="43" spans="1:11" x14ac:dyDescent="0.25">
      <c r="A43" s="37"/>
      <c r="B43" s="37"/>
      <c r="C43" s="37"/>
      <c r="D43" s="37"/>
      <c r="E43" s="37"/>
      <c r="F43" s="37"/>
      <c r="G43" s="37"/>
      <c r="H43" s="37"/>
      <c r="I43" s="37"/>
      <c r="J43" s="37"/>
    </row>
    <row r="44" spans="1:11" ht="15.75" x14ac:dyDescent="0.25">
      <c r="A44" s="37"/>
      <c r="B44" s="37"/>
      <c r="C44" s="37"/>
      <c r="D44" s="37"/>
      <c r="E44" s="37"/>
      <c r="F44" s="36"/>
      <c r="G44" s="36"/>
      <c r="H44" s="36"/>
      <c r="I44" s="36"/>
      <c r="J44" s="36"/>
    </row>
    <row r="45" spans="1:11" ht="15.75" x14ac:dyDescent="0.25">
      <c r="A45" s="37"/>
      <c r="B45" s="37"/>
      <c r="C45" s="37"/>
      <c r="D45" s="37"/>
      <c r="E45" s="37"/>
      <c r="F45" s="36"/>
      <c r="G45" s="116"/>
      <c r="H45" s="116"/>
      <c r="I45" s="116"/>
      <c r="J45" s="116"/>
    </row>
    <row r="46" spans="1:11" ht="15.75" x14ac:dyDescent="0.25">
      <c r="A46" s="37"/>
      <c r="B46" s="37"/>
      <c r="C46" s="37"/>
      <c r="D46" s="37"/>
      <c r="E46" s="37"/>
      <c r="F46" s="36"/>
      <c r="G46" s="88"/>
      <c r="H46" s="88"/>
      <c r="I46" s="88"/>
      <c r="J46" s="88"/>
    </row>
    <row r="47" spans="1:11" ht="15.75" x14ac:dyDescent="0.25">
      <c r="A47" s="37"/>
      <c r="B47" s="37"/>
      <c r="C47" s="37"/>
      <c r="D47" s="37"/>
      <c r="E47" s="37"/>
      <c r="F47" s="36"/>
      <c r="G47" s="88"/>
      <c r="H47" s="88"/>
      <c r="I47" s="88"/>
      <c r="J47" s="88"/>
    </row>
    <row r="48" spans="1:11" ht="15.75" x14ac:dyDescent="0.25">
      <c r="A48" s="37"/>
      <c r="B48" s="37"/>
      <c r="C48" s="37"/>
      <c r="D48" s="37"/>
      <c r="E48" s="37"/>
      <c r="F48" s="36"/>
      <c r="G48" s="36"/>
      <c r="H48" s="36"/>
      <c r="I48" s="36"/>
      <c r="J48" s="36"/>
    </row>
    <row r="49" spans="1:10" ht="15.75" x14ac:dyDescent="0.25">
      <c r="A49" s="37"/>
      <c r="B49" s="37"/>
      <c r="C49" s="37"/>
      <c r="D49" s="37"/>
      <c r="E49" s="37"/>
      <c r="F49" s="36"/>
      <c r="G49" s="36"/>
      <c r="H49" s="36"/>
      <c r="I49" s="36"/>
      <c r="J49" s="36"/>
    </row>
    <row r="50" spans="1:10" x14ac:dyDescent="0.25">
      <c r="A50" s="37"/>
      <c r="B50" s="37"/>
      <c r="C50" s="37"/>
      <c r="D50" s="37"/>
      <c r="E50" s="37"/>
      <c r="F50" s="37"/>
      <c r="G50" s="37"/>
      <c r="H50" s="37"/>
      <c r="I50" s="37"/>
      <c r="J50" s="37"/>
    </row>
    <row r="51" spans="1:10" x14ac:dyDescent="0.25">
      <c r="A51" s="37"/>
      <c r="B51" s="37"/>
      <c r="C51" s="37"/>
      <c r="D51" s="37"/>
      <c r="E51" s="37"/>
      <c r="F51" s="37"/>
      <c r="G51" s="37"/>
      <c r="H51" s="37"/>
      <c r="I51" s="37"/>
      <c r="J51" s="37"/>
    </row>
    <row r="52" spans="1:10" x14ac:dyDescent="0.25">
      <c r="A52" s="37"/>
      <c r="B52" s="37"/>
      <c r="C52" s="37"/>
      <c r="D52" s="37"/>
      <c r="E52" s="37"/>
      <c r="F52" s="37"/>
      <c r="G52" s="37"/>
      <c r="H52" s="37"/>
      <c r="I52" s="37"/>
      <c r="J52" s="37"/>
    </row>
  </sheetData>
  <mergeCells count="52">
    <mergeCell ref="G45:J45"/>
    <mergeCell ref="G46:J46"/>
    <mergeCell ref="G47:J47"/>
    <mergeCell ref="A36:J36"/>
    <mergeCell ref="A37:J37"/>
    <mergeCell ref="A38:J38"/>
    <mergeCell ref="B35:J35"/>
    <mergeCell ref="A25:B25"/>
    <mergeCell ref="C25:E25"/>
    <mergeCell ref="F25:H25"/>
    <mergeCell ref="I25:J25"/>
    <mergeCell ref="A26:J26"/>
    <mergeCell ref="A27:B27"/>
    <mergeCell ref="C27:D27"/>
    <mergeCell ref="E27:F27"/>
    <mergeCell ref="G27:H27"/>
    <mergeCell ref="I27:J27"/>
    <mergeCell ref="A30:J30"/>
    <mergeCell ref="A31:J31"/>
    <mergeCell ref="B32:J32"/>
    <mergeCell ref="B33:J33"/>
    <mergeCell ref="B34:J34"/>
    <mergeCell ref="A22:J22"/>
    <mergeCell ref="A23:J23"/>
    <mergeCell ref="A24:B24"/>
    <mergeCell ref="C24:E24"/>
    <mergeCell ref="F24:H24"/>
    <mergeCell ref="I24:J24"/>
    <mergeCell ref="B21:J21"/>
    <mergeCell ref="B10:J10"/>
    <mergeCell ref="B11:J11"/>
    <mergeCell ref="B12:J12"/>
    <mergeCell ref="A13:J13"/>
    <mergeCell ref="C14:J14"/>
    <mergeCell ref="C15:J15"/>
    <mergeCell ref="C16:J16"/>
    <mergeCell ref="A17:J17"/>
    <mergeCell ref="B18:J18"/>
    <mergeCell ref="B19:J19"/>
    <mergeCell ref="B20:J20"/>
    <mergeCell ref="B9:J9"/>
    <mergeCell ref="A1:A3"/>
    <mergeCell ref="B1:J1"/>
    <mergeCell ref="B2:C2"/>
    <mergeCell ref="D2:H2"/>
    <mergeCell ref="B3:C3"/>
    <mergeCell ref="D3:H3"/>
    <mergeCell ref="A4:J4"/>
    <mergeCell ref="A5:J5"/>
    <mergeCell ref="A6:J6"/>
    <mergeCell ref="A7:J7"/>
    <mergeCell ref="B8:J8"/>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F28 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5879</vt:lpstr>
      <vt:lpstr>6916</vt:lpstr>
      <vt:lpstr>7990</vt:lpstr>
      <vt:lpstr>6927</vt:lpstr>
      <vt:lpstr>7927</vt:lpstr>
      <vt:lpstr>'5879'!Área_de_impresión</vt:lpstr>
      <vt:lpstr>'6916'!Área_de_impresión</vt:lpstr>
      <vt:lpstr>'6927'!Área_de_impresión</vt:lpstr>
      <vt:lpstr>'7927'!Área_de_impresión</vt:lpstr>
      <vt:lpstr>'7990'!Área_de_impresión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Cecilia Guzman</cp:lastModifiedBy>
  <cp:revision/>
  <cp:lastPrinted>2025-04-14T20:45:49Z</cp:lastPrinted>
  <dcterms:created xsi:type="dcterms:W3CDTF">2021-03-22T15:50:10Z</dcterms:created>
  <dcterms:modified xsi:type="dcterms:W3CDTF">2025-04-15T13:04:58Z</dcterms:modified>
  <cp:category/>
  <cp:contentStatus/>
</cp:coreProperties>
</file>