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mc:AlternateContent xmlns:mc="http://schemas.openxmlformats.org/markup-compatibility/2006">
    <mc:Choice Requires="x15">
      <x15ac:absPath xmlns:x15ac="http://schemas.microsoft.com/office/spreadsheetml/2010/11/ac" url="\\172.28.1.8\Acceso a la Informacion\PORTAL TRANSPARENCIA\2025\PLANIFICACION\INFORMES META FISICAS\Informes Metas Fisicas - Trimestrales\"/>
    </mc:Choice>
  </mc:AlternateContent>
  <bookViews>
    <workbookView xWindow="0" yWindow="0" windowWidth="28800" windowHeight="12210" tabRatio="749" activeTab="4"/>
  </bookViews>
  <sheets>
    <sheet name="5879" sheetId="4" r:id="rId1"/>
    <sheet name="6916" sheetId="6" r:id="rId2"/>
    <sheet name="7990" sheetId="22" r:id="rId3"/>
    <sheet name="6927" sheetId="13" r:id="rId4"/>
    <sheet name="7927" sheetId="23" r:id="rId5"/>
  </sheets>
  <externalReferences>
    <externalReference r:id="rId6"/>
  </externalReferences>
  <definedNames>
    <definedName name="_xlnm.Print_Area" localSheetId="0">'5879'!$A$1:$J$48</definedName>
    <definedName name="_xlnm.Print_Area" localSheetId="1">'6916'!$A$1:$J$49</definedName>
    <definedName name="_xlnm.Print_Area" localSheetId="3">'6927'!$A$1:$J$52</definedName>
    <definedName name="_xlnm.Print_Area" localSheetId="4">'7927'!$A$1:$J$50</definedName>
    <definedName name="_xlnm.Print_Area" localSheetId="2">'7990'!$A$1:$J$49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23" l="1"/>
  <c r="I29" i="23"/>
  <c r="J29" i="23" l="1"/>
  <c r="I29" i="22" l="1"/>
  <c r="J29" i="13"/>
  <c r="J29" i="22"/>
  <c r="I29" i="4"/>
  <c r="J29" i="6"/>
  <c r="I29" i="6"/>
  <c r="J29" i="4"/>
  <c r="I25" i="23"/>
  <c r="C16" i="23"/>
  <c r="B15" i="23"/>
  <c r="B14" i="23"/>
  <c r="C14" i="23" s="1"/>
  <c r="I25" i="22" l="1"/>
  <c r="C16" i="22"/>
  <c r="B15" i="22"/>
  <c r="B14" i="22"/>
  <c r="C14" i="22" s="1"/>
  <c r="I25" i="6" l="1"/>
  <c r="I25" i="13" l="1"/>
  <c r="I25" i="4"/>
  <c r="C16" i="13" l="1"/>
  <c r="B15" i="13"/>
  <c r="B14" i="13"/>
  <c r="C14" i="13" s="1"/>
  <c r="C16" i="6" l="1"/>
  <c r="B15" i="6"/>
  <c r="B14" i="6"/>
  <c r="C14" i="6" s="1"/>
  <c r="C16" i="4"/>
  <c r="B15" i="4"/>
  <c r="B14" i="4"/>
  <c r="C14" i="4" s="1"/>
</calcChain>
</file>

<file path=xl/sharedStrings.xml><?xml version="1.0" encoding="utf-8"?>
<sst xmlns="http://schemas.openxmlformats.org/spreadsheetml/2006/main" count="341" uniqueCount="101">
  <si>
    <t>Código</t>
  </si>
  <si>
    <t>Documento Relacionado</t>
  </si>
  <si>
    <t>Fecha Versión</t>
  </si>
  <si>
    <t>Versión</t>
  </si>
  <si>
    <t>DEC-FOR013</t>
  </si>
  <si>
    <t>I -Información Institucional</t>
  </si>
  <si>
    <t>I.I - Completar los datos requeridos sobre la institución</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</si>
  <si>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</si>
  <si>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</si>
  <si>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</si>
  <si>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</si>
  <si>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</si>
  <si>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</si>
  <si>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</si>
  <si>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</si>
  <si>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</si>
  <si>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t>II. Contribución a la Estrategia Nacional de Desarrollo</t>
  </si>
  <si>
    <t>Eje estratégico:</t>
  </si>
  <si>
    <t>Objetivo general:</t>
  </si>
  <si>
    <t>Competitividad e innovavión en un ambiente favorable a la cooperación y la responsabilidad social</t>
  </si>
  <si>
    <t>Objetivo(s) específico(s):</t>
  </si>
  <si>
    <t>3.3.6</t>
  </si>
  <si>
    <t>III. Información del Programa</t>
  </si>
  <si>
    <t>Nombre:</t>
  </si>
  <si>
    <t>12-Seguridad Vial Integral y Movilidad Sostenible</t>
  </si>
  <si>
    <t>Descripción:</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</si>
  <si>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</si>
  <si>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r>
      <t>Beneficiarios:</t>
    </r>
    <r>
      <rPr>
        <sz val="12"/>
        <color rgb="FF000000"/>
        <rFont val="Century Gothic"/>
        <family val="2"/>
      </rPr>
      <t xml:space="preserve"> </t>
    </r>
  </si>
  <si>
    <t>Ciudadanos, Operadores del Sector Transporte, Sector Público y Sector Privado.</t>
  </si>
  <si>
    <t>Resultado Asociado:</t>
  </si>
  <si>
    <t>Reducción de las muertes y morbilidad asociadas a los siniestros viales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</si>
  <si>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</si>
  <si>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</si>
  <si>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</si>
  <si>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</si>
  <si>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</si>
  <si>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</si>
  <si>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</si>
  <si>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</si>
  <si>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</si>
  <si>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</si>
  <si>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</si>
  <si>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</si>
  <si>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</si>
  <si>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</si>
  <si>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</si>
  <si>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</si>
  <si>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</si>
  <si>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</si>
  <si>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</si>
  <si>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</si>
  <si>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</si>
  <si>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5879-Ciudadanos reciben licencia de conducir</t>
  </si>
  <si>
    <t>Licencias de conducir emitidas</t>
  </si>
  <si>
    <t>V. Análisis de los Logros y Desviaciones</t>
  </si>
  <si>
    <t>V.I - Información de Logros y Desviaciones por Producto</t>
  </si>
  <si>
    <t xml:space="preserve">Producto: </t>
  </si>
  <si>
    <t>Ciudadanos reciben licencia de conducir</t>
  </si>
  <si>
    <t xml:space="preserve">Descripción del producto: </t>
  </si>
  <si>
    <t>Es la entrega del documento que autoriza a ciudadanos dominicanos y a  extranjeros  a conducir en la República Dominicana</t>
  </si>
  <si>
    <t>Logros alcanzados:</t>
  </si>
  <si>
    <t>Causas y justificación del desvío:</t>
  </si>
  <si>
    <r>
      <t xml:space="preserve">VI. </t>
    </r>
    <r>
      <rPr>
        <b/>
        <sz val="12"/>
        <color theme="0"/>
        <rFont val="Century Gothic"/>
        <family val="2"/>
      </rPr>
      <t>Oportunidades de Mejora</t>
    </r>
  </si>
  <si>
    <t xml:space="preserve">VI. I - De acuerdo a los eventos presentados durante la ejecución del producto, ¿qué aspecto puede mejorarse? </t>
  </si>
  <si>
    <t>Lineamientos para la Ejecución Presupuestaria 2025 del Gobierno General Nacional</t>
  </si>
  <si>
    <t>Ser un referente internacional en la gestión de un modelo de movilidad terrestre sostenible, eficiente, accesible y seguro contribuyendo a mejorar la calidad de vida de los ciudadanos</t>
  </si>
  <si>
    <t>11-Transporte y Tránsito Terrestre</t>
  </si>
  <si>
    <t>Dentro de las actividades que se ejecutan en este programa se pueden destacar las siguientes: regularización el tránsito y el transporte terrestre; la gestión de las licencias de operaciones de transporte de carga y la gestión de las licencias de operaciones  de transportes de pasajeros</t>
  </si>
  <si>
    <t>Ciudadanos, Empresas y Operadores de Transporte</t>
  </si>
  <si>
    <t>Financiera (F)</t>
  </si>
  <si>
    <t>6916-Prestadores de servicio reciben licencia de operación de transporte de  pasajeros</t>
  </si>
  <si>
    <t>Prestadores de servicio reciben licencia de operación de transporte de  pasajeros</t>
  </si>
  <si>
    <t>Son las autorizaciones otorgadas a los prestadores de servicios de transporte de pasajeros para sus operaciones</t>
  </si>
  <si>
    <t>7990-Usuarios del sistema nacional de transporte reciben autorizaciones, certificaciones y permisos</t>
  </si>
  <si>
    <t>Autorizaciones, certificaciones y permisos otorgados</t>
  </si>
  <si>
    <t>Usuarios del sistema nacional de transporte reciben autorizaciones, certificaciones y permisos</t>
  </si>
  <si>
    <t>Son documentos legales emitidos por el INTRANT que otorgan el derecho a realizar actividades relacionadas con el transporte de personas o mercancías en carreteras y vías terrestres, los cuales varian según la jurisdicción y el tipo de transporte. Incluye permisos de transporte de mercancías, certificaciones de conductores profesionales, permisos especiales para eventos o situaciones particulares, actividades en las vías públicas, colocar publicidad exterior, filmaciones y fotografías en las vías públicas, realizar estudios de impacto de tráfico a empresas e ingenieros individuales, entre otros.</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</si>
  <si>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</si>
  <si>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6927-Usuarios del sistema de transporte público de pasajeros cuentan con corredores integrados al servicio de la ciudadanía</t>
  </si>
  <si>
    <t>Son rutas o redes de transporte público que están diseñadas para proporcionar una mayor eficiencia, accesibilidad y comodidad a los usuarios al integrar diferentes modos de transporte en una misma ruta o red. Estos corredores suelen combinar autobuses, trenes, teleféricos u otros medios de transporte en una infraestructura coordinada y conectada</t>
  </si>
  <si>
    <t>Ciudadanos, Operadores del Sector Transporte, Sector Público y Sector Privado</t>
  </si>
  <si>
    <t>7927-Población recibe cursos y talleres de educación y formación vial</t>
  </si>
  <si>
    <t>Población recibe cursos y talleres de educación y formación vial</t>
  </si>
  <si>
    <t>Procesos formativos en materia de educación vial</t>
  </si>
  <si>
    <t>Licencias de operación entregadas a operadores de transporte de pasajeros</t>
  </si>
  <si>
    <t>Corredores integrados al sistema de transporte público por año</t>
  </si>
  <si>
    <t>Personas capacitadas en educación y formación vial</t>
  </si>
  <si>
    <t>Durante el primer trimestre del año 2025, se emitieron alrededor 117,544  licencias de conducir en sus distintas categorías, lo que representó un nivel de avance del 110.02% de cumplimiento físico con relación a la meta programada.</t>
  </si>
  <si>
    <t>Se deben realizar los ajustes correspondientes, a los fines de que los gastos asociados a este tipo de operativos puedan imputarse directamente al producto, garantizando así una mayor precisión en el seguimiento financiero.</t>
  </si>
  <si>
    <t>El desvío físico de este producto  (10.02%) se relacionó directamente con la agilización de los procesos a través de la implementación de una nueva plataforma informática para la gestión de los servicios, que implicó una transición operativa significativa. La habilitación del sistema demandó ajustes técnicos y administrativos que inicialmente ralentizaron temporalmente los flujos de atención, debido a la migración de datos, capacitación del personal, configuración de perfiles de usuario y estabilización de los módulos funcionales, lo cual fue subsanado satisfactoriamente.
De su lado, el desvío financiero observado en el trimestre (93.91%) se relaciona a factores vinculados a la planificación y ejecución de procesos contractuales de alta complejidad. En específico, en el mes de abril se publicó el procedimiento de compras INTRANT-CCC-LPN-2025-0001, correspondiente al “Servicio para la Instalación y Operación de un Sistema Integral de Emisión de Licencias de Conducir Vehículos de Motor”, el cual contempla la incorporación de tecnología, adecuaciones operativas y servicios especializados. Este proceso se encuentra actualmente en curso (recepción de ofertas) y no ha generado compromisos presupuestarios ejecutables dentro del trimestre, lo que explica la baja ejecución financiera registrada. Es importante destacar que se trata de un procedimiento de licitación pública nacional, cuya naturaleza implica plazos extendidos asociados a la recepción de ofertas, evaluación técnica y legal, adjudicación y posterior formalización contractual. Por tanto, la ejecución financiera del producto se encuentra supeditada a la culminación de dicho proceso. El Certificado de Apropiación Presupuestaria emitido el 23 de abril de 2025 por un monto de RD$1,400,000,000.00, correspondiente al proceso INTRANT-CCC-LPN-2025-0001, valida la disponibilidad de recursos para iniciar formalmente el procedimiento contractual. Sin embargo, la ejecución efectiva de los fondos se concretará una vez disponibles las cuotas correspondientes, generando un ajuste temporal en la trazabilidad financiera del producto.</t>
  </si>
  <si>
    <t xml:space="preserve">Este comportamiento financiero no constituye un subejercicio estructural, sino un desfase temporal propio de la programación institucional, que será subsanado en los trimestres siguientes con la adjudicación e inicio del contrato. La disponibilidad presupuestaria está garantizada y la ejecución se encuentra en línea con el cronograma de actividades proyectado en el POA. Por lo tanto, se realizará una reprogramación de las metas financieras  para los próximos trimestres. </t>
  </si>
  <si>
    <t xml:space="preserve">Se emitieron en este trimestre veintidós (22) licencias de operación de transporte de pasajeros a prestadoras del servicio que completaron satisfactoriamente los requisitos establecidos, alcanzando así un 97.71% de ejecución respecto a la meta programada. Este nivel de cumplimiento refleja avances concretos en el fortalecimiento del marco regulatorio y en el proceso de formalización del sector transporte, lo cual contribuye a mejorar la eficiencia, seguridad y calidad en la prestación del servicio público de transporte de pasajeros.
</t>
  </si>
  <si>
    <t>El desvío físico positivo del 10.00% en la emisión de licencias de operación de transporte de pasajeros durante el trimestre se debió a una mayor capacidad operativa alcanzada tras la implementación de la nueva plataforma informática de gestión de servicios. Este sistema ha permitido optimizar los procesos internos de evaluación y validación documental de expedientes de cara a la emisión de licencias de operación, lo que mejora la trazabilidad, la automatización de tareas y la eficiencia en la atención a los usuarios del servicio.
De su lado, el desvío financiero (2.29%) en este producto se explica por el hecho de que parte de los costos asociados al proceso de otorgamiento de licencias de operación, específicamente lo relacionado con los viáticos correspondientes a los operativos de inspección realizados a las empresas solicitantes, fueron registrados y ejecutados desde “Actividades Centrales”, lo que generó este desvío, generando una subrepresentación del gasto real en este producto.</t>
  </si>
  <si>
    <t>Durante el segundo trimestre del año 2025, fueron emitidas a nivel nacional unas 49,215 documentaciones relacionadas con autorizaciones certificaciones y permisos, lo que representó un 265.10% de cumplimiento físico respecto a la meta programada. De este total correspondieron 1,123  a autorizaciones, unas 1,013 a certificaciones y 47,079 a permisos  de transporte de carga, publicidad exterior, entre otros.</t>
  </si>
  <si>
    <t>El desvío físico del 165.10% registrado en este producto se explica por una subestimación en la programación del trimestre, ya que no se proyectó adecuadamente el efecto de arrastre del Operativo Especial de la Semana Santa, la cual tuvo lugar a finales del primer trimestre e inicios del segundo trimestre, generando una acumulación de demanda no atendida que impactó directamente en el volumen de actividades ejecutadas durante abril. 
Por otro lado, el desvío financiero (3.57%) en este producto estuvo asociado al incremento puntual en los costos logísticos vinculados a los operativos ejecutados durante el trimestre. En particular, la expansión de la cobertura territorial de las acciones realizadas, motivada por una mayor demanda acumulada  por el operativo de Semana Santa, generando gastos adicionales en viáticos, transporte, personal operativo y suministros menores.</t>
  </si>
  <si>
    <t>Durante este trimestre fue integrado un (1) corredor al  Sistema Integrado de Transporte (SIT) en la povincia Santiago de los Caballeros.</t>
  </si>
  <si>
    <t xml:space="preserve">En relación al desvío físico, pese a no haberse programado la integración de neuvos corredores al SIT, para el 2do trimestre (abril-junio) fue solicitado al INTRANT el diseñó de la operación y el plan de servicio del reforzamiento de la OMSA con nuevos autobuses para un corredor en Santiago de los Caballeros, incluyendo la identificación de las paradas, siendo éste integrado al Sistema Integrado de Transporte (SIT) de Santiago.
En cuanto al desvío financiero presentado en este trimestre (100%), se debío a la ejecución de un pago extra (RD$125 millones) relacionado con recursos correspondientes al cuarto trimestre del año fiscal 2024, debido a que el libramiento del Ministerio de Obras Públicas y Comunicaciones (MOPC), requerido para completar el proceso, fue emitido de manera extemporánea. En consecuencia, la ejecución presupuestaria asociada al contrato tuvo que trasladarse al segundo trimestre del presente año. </t>
  </si>
  <si>
    <t>Se requiere la realización de una modificación presupuestaria para alinear los objetos del gasto y permitir la ejecución efectiva del presupuesto de este producto en el próximo trimestre.</t>
  </si>
  <si>
    <t>Durante el período enero-marzo 2025 recibieron formación y capacitación vial a a través de programas, cursos y talleres un total de 36,693 personas, lo que representó un 86.79% de cumplimiento con respecto a la meta física programada. Del total de personas capacitadas  26,062 fueron hombres y 10 631 mujeres. Este avance evidencia una ejecución eficiente en términos físicos, reafirmando el compromiso institucional con la promoción de la educación y seguridad vial en el país.</t>
  </si>
  <si>
    <t xml:space="preserve">El desvío físico del producto registrado de un 13.21%  por debajo de lo programado, estuvo relacionado con problemas logísticos relacionado con la organización y ejecución de las actividades, las dificultades en la planificación de los grupos, la coordinación con instituciones asociadas y la falta de facilitadores y aulas para impartir las acciones formativas planificadas a nivel nacional. 
En cuanto al desvío en la ejecución financiera (67.31%) por debajo de lo programado, se debió a una discrepancia entre los códigos presupuestarios establecidos en el Plan Anual de Compras y Contrataciones (PACC 2025) y los objetos del gasto asignados al producto. En específico, los códigos utilizados en el proceso de compras para la adquisición de artículos destinados a acciones formativas (CM044 Adquisición de artículos para acciones formativas de la ENEVIAL) no correspondían al clasificador presupuestario vinculado al producto, lo que impidió su ejecución en el período evaluado. </t>
  </si>
  <si>
    <t>Informe de Evaluación Trimestral de las Metas Físicas-Financieras Abril -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</si>
</sst>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10409]#,##0;\-#,##0"/>
    <numFmt numFmtId="166" formatCode="[$-10409]#,##0.00;\-#,##0.00"/>
    <numFmt numFmtId="167" formatCode="[$-10409]0.00%"/>
    <numFmt numFmtId="168" formatCode="#,##0.00_ ;\-#,##0.00\ "/>
    <numFmt numFmtId="169" formatCode="#,##0_ ;\-#,##0\ "/>
  </numFmts>
  <fonts count="25" x14ac:knownFonts="1">
    <font>
      <sz val="11"/>
      <color theme="1"/>
      <name val="Calibri"/>
      <family val="2"/>
      <scheme val="minor"/>
    </font>
    <font>
      <sz val="11"/>
      <color theme="1"/>
      <name val="Calibri"/>
      <family val="2"/>
      <scheme val="minor"/>
    </font>
    <font>
      <b/>
      <sz val="12"/>
      <color rgb="FF000000"/>
      <name val="Calibri"/>
      <family val="2"/>
      <scheme val="minor"/>
    </font>
    <font>
      <b/>
      <sz val="12"/>
      <color theme="0"/>
      <name val="Calibri"/>
      <family val="2"/>
      <scheme val="minor"/>
    </font>
    <font>
      <b/>
      <sz val="12"/>
      <color theme="1"/>
      <name val="Calibri"/>
      <family val="2"/>
      <scheme val="minor"/>
    </font>
    <font>
      <sz val="11"/>
      <name val="Calibri"/>
      <family val="2"/>
    </font>
    <font>
      <sz val="12"/>
      <color rgb="FF000000"/>
      <name val="Century Gothic"/>
      <family val="2"/>
    </font>
    <font>
      <sz val="11"/>
      <color rgb="FFFF0000"/>
      <name val="Calibri"/>
      <family val="2"/>
      <scheme val="minor"/>
    </font>
    <font>
      <sz val="11"/>
      <color rgb="FFFF0000"/>
      <name val="Calibri"/>
      <family val="2"/>
    </font>
    <font>
      <sz val="12"/>
      <color theme="1"/>
      <name val="Calibri"/>
      <family val="2"/>
      <scheme val="minor"/>
    </font>
    <font>
      <sz val="12"/>
      <color rgb="FF000000"/>
      <name val="Calibri"/>
      <family val="2"/>
      <scheme val="minor"/>
    </font>
    <font>
      <sz val="12"/>
      <name val="Calibri"/>
      <family val="2"/>
    </font>
    <font>
      <b/>
      <sz val="12"/>
      <name val="Calibri"/>
      <family val="2"/>
    </font>
    <font>
      <sz val="12"/>
      <color theme="1"/>
      <name val="Calibri"/>
      <family val="2"/>
    </font>
    <font>
      <sz val="12"/>
      <color rgb="FFFF0000"/>
      <name val="Calibri"/>
      <family val="2"/>
    </font>
    <font>
      <sz val="12"/>
      <color rgb="FFFF0000"/>
      <name val="Calibri"/>
      <family val="2"/>
      <scheme val="minor"/>
    </font>
    <font>
      <b/>
      <sz val="12"/>
      <color rgb="FF000000"/>
      <name val="Calibri"/>
      <family val="2"/>
    </font>
    <font>
      <b/>
      <sz val="12"/>
      <color theme="0"/>
      <name val="Century Gothic"/>
      <family val="2"/>
    </font>
    <font>
      <sz val="12"/>
      <name val="Calibri"/>
      <family val="2"/>
      <scheme val="minor"/>
    </font>
    <font>
      <b/>
      <sz val="12"/>
      <name val="Calibri"/>
      <family val="2"/>
      <scheme val="minor"/>
    </font>
    <font>
      <sz val="10"/>
      <color rgb="FF000000"/>
      <name val="Times New Roman"/>
      <family val="1"/>
    </font>
    <font>
      <b/>
      <sz val="11"/>
      <name val="Calibri"/>
      <family val="2"/>
    </font>
    <font>
      <sz val="11"/>
      <color rgb="FF000000"/>
      <name val="Calibri"/>
      <family val="2"/>
      <scheme val="minor"/>
    </font>
    <font>
      <b/>
      <sz val="14"/>
      <name val="Calibri"/>
      <family val="2"/>
      <scheme val="minor"/>
    </font>
    <font>
      <sz val="12"/>
      <name val="Calibri"/>
      <family val="2"/>
    </font>
  </fonts>
  <fills count="12">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DCE6F0"/>
      </patternFill>
    </fill>
    <fill>
      <patternFill patternType="solid">
        <fgColor rgb="FFD9D9D9"/>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
      <left/>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cellStyleXfs>
  <cellXfs count="122">
    <xf numFmtId="0" fontId="0" fillId="0" borderId="0" xfId="0"/>
    <xf numFmtId="0" fontId="9" fillId="0" borderId="0" xfId="0" applyFont="1" applyProtection="1">
      <protection locked="0"/>
    </xf>
    <xf numFmtId="0" fontId="9" fillId="0" borderId="0" xfId="0" applyFont="1"/>
    <xf numFmtId="0" fontId="11" fillId="0" borderId="0" xfId="0" applyFont="1" applyProtection="1">
      <protection locked="0"/>
    </xf>
    <xf numFmtId="0" fontId="14" fillId="0" borderId="0" xfId="0" applyFont="1" applyProtection="1">
      <protection locked="0"/>
    </xf>
    <xf numFmtId="0" fontId="15" fillId="0" borderId="0" xfId="0" applyFont="1"/>
    <xf numFmtId="164" fontId="10" fillId="0" borderId="1" xfId="0" applyNumberFormat="1" applyFont="1" applyBorder="1" applyAlignment="1">
      <alignment horizontal="center" vertical="center" wrapText="1"/>
    </xf>
    <xf numFmtId="0" fontId="2" fillId="0" borderId="1" xfId="0" applyFont="1" applyBorder="1" applyAlignment="1">
      <alignment vertical="center"/>
    </xf>
    <xf numFmtId="0" fontId="4" fillId="0" borderId="1" xfId="0" applyFont="1" applyBorder="1"/>
    <xf numFmtId="0" fontId="2" fillId="0" borderId="1" xfId="0" applyFont="1" applyBorder="1" applyAlignment="1">
      <alignment vertical="center" wrapText="1"/>
    </xf>
    <xf numFmtId="0" fontId="2" fillId="0" borderId="1" xfId="0" applyFont="1" applyBorder="1" applyAlignment="1" applyProtection="1">
      <alignment vertical="center" wrapText="1"/>
      <protection locked="0"/>
    </xf>
    <xf numFmtId="0" fontId="9" fillId="6" borderId="1" xfId="0" applyFont="1" applyFill="1" applyBorder="1"/>
    <xf numFmtId="0" fontId="11" fillId="0" borderId="1" xfId="0" applyFont="1" applyBorder="1" applyAlignment="1" applyProtection="1">
      <alignment horizontal="center" vertical="top" wrapText="1"/>
      <protection locked="0"/>
    </xf>
    <xf numFmtId="167" fontId="11" fillId="7" borderId="1" xfId="0" applyNumberFormat="1" applyFont="1" applyFill="1" applyBorder="1" applyAlignment="1" applyProtection="1">
      <alignment horizontal="center" vertical="center" wrapText="1" readingOrder="1"/>
      <protection locked="0"/>
    </xf>
    <xf numFmtId="10" fontId="11" fillId="0" borderId="0" xfId="0" applyNumberFormat="1" applyFont="1" applyProtection="1">
      <protection locked="0"/>
    </xf>
    <xf numFmtId="0" fontId="9"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1" fillId="0" borderId="0" xfId="0" applyFont="1" applyAlignment="1" applyProtection="1">
      <alignment horizontal="center"/>
      <protection locked="0"/>
    </xf>
    <xf numFmtId="0" fontId="9" fillId="0" borderId="0" xfId="0" applyFont="1" applyAlignment="1">
      <alignment horizontal="center"/>
    </xf>
    <xf numFmtId="0" fontId="18" fillId="0" borderId="0" xfId="0" applyFont="1" applyAlignment="1">
      <alignment horizontal="center"/>
    </xf>
    <xf numFmtId="0" fontId="19" fillId="0" borderId="1" xfId="0" applyFont="1" applyBorder="1" applyAlignment="1" applyProtection="1">
      <alignment vertical="center" wrapText="1"/>
      <protection locked="0"/>
    </xf>
    <xf numFmtId="0" fontId="9"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9"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0" fontId="13" fillId="7" borderId="1" xfId="2" applyNumberFormat="1" applyFont="1" applyFill="1" applyBorder="1" applyAlignment="1" applyProtection="1">
      <alignment horizontal="center" vertical="center" wrapText="1" readingOrder="1"/>
      <protection locked="0"/>
    </xf>
    <xf numFmtId="0" fontId="13" fillId="0" borderId="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10" fontId="0" fillId="0" borderId="0" xfId="0" applyNumberFormat="1" applyAlignment="1">
      <alignment vertical="center"/>
    </xf>
    <xf numFmtId="0" fontId="0" fillId="0" borderId="0" xfId="0" applyAlignment="1">
      <alignment vertical="center"/>
    </xf>
    <xf numFmtId="0" fontId="0" fillId="0" borderId="0" xfId="0" applyAlignment="1" applyProtection="1">
      <alignment vertical="center"/>
      <protection locked="0"/>
    </xf>
    <xf numFmtId="0" fontId="4" fillId="0" borderId="1" xfId="0" applyFont="1" applyBorder="1" applyAlignment="1">
      <alignment vertical="center"/>
    </xf>
    <xf numFmtId="10" fontId="8" fillId="0" borderId="0" xfId="0" applyNumberFormat="1" applyFont="1" applyAlignment="1" applyProtection="1">
      <alignment vertical="center"/>
      <protection locked="0"/>
    </xf>
    <xf numFmtId="0" fontId="7" fillId="0" borderId="0" xfId="0" applyFont="1" applyAlignment="1">
      <alignment vertical="center"/>
    </xf>
    <xf numFmtId="0" fontId="16" fillId="8" borderId="1" xfId="0" applyFont="1" applyFill="1" applyBorder="1" applyAlignment="1">
      <alignment horizontal="center" vertical="center" wrapText="1" readingOrder="1"/>
    </xf>
    <xf numFmtId="0" fontId="9" fillId="0" borderId="1" xfId="0" applyFont="1" applyBorder="1" applyAlignment="1">
      <alignment horizontal="center" vertical="center"/>
    </xf>
    <xf numFmtId="0" fontId="11" fillId="9" borderId="0" xfId="0" applyFont="1" applyFill="1" applyProtection="1">
      <protection locked="0"/>
    </xf>
    <xf numFmtId="0" fontId="5" fillId="9" borderId="0" xfId="0" applyFont="1" applyFill="1" applyAlignment="1" applyProtection="1">
      <alignment vertical="center"/>
      <protection locked="0"/>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9" fillId="10" borderId="5" xfId="0" applyFont="1" applyFill="1" applyBorder="1" applyAlignment="1">
      <alignment horizontal="center" vertical="center" wrapText="1"/>
    </xf>
    <xf numFmtId="0" fontId="10" fillId="0" borderId="13" xfId="0" applyFont="1" applyBorder="1" applyAlignment="1">
      <alignment horizontal="left" vertical="center" wrapText="1"/>
    </xf>
    <xf numFmtId="169" fontId="13" fillId="0" borderId="1" xfId="0" applyNumberFormat="1" applyFont="1" applyBorder="1" applyAlignment="1" applyProtection="1">
      <alignment horizontal="center" vertical="center" wrapText="1" readingOrder="1"/>
      <protection locked="0"/>
    </xf>
    <xf numFmtId="166" fontId="13" fillId="0" borderId="1" xfId="0" applyNumberFormat="1" applyFont="1" applyBorder="1" applyAlignment="1" applyProtection="1">
      <alignment horizontal="center" vertical="center" wrapText="1" readingOrder="1"/>
      <protection locked="0"/>
    </xf>
    <xf numFmtId="165" fontId="13" fillId="0" borderId="1" xfId="0" applyNumberFormat="1" applyFont="1" applyBorder="1" applyAlignment="1" applyProtection="1">
      <alignment horizontal="center" vertical="center" wrapText="1"/>
      <protection locked="0"/>
    </xf>
    <xf numFmtId="10" fontId="13" fillId="0" borderId="1" xfId="2" applyNumberFormat="1" applyFont="1" applyFill="1" applyBorder="1" applyAlignment="1" applyProtection="1">
      <alignment horizontal="center" vertical="center" wrapText="1" readingOrder="1"/>
      <protection locked="0"/>
    </xf>
    <xf numFmtId="165" fontId="13" fillId="0" borderId="1" xfId="0" applyNumberFormat="1" applyFont="1" applyBorder="1" applyAlignment="1" applyProtection="1">
      <alignment horizontal="center" vertical="center" wrapText="1" readingOrder="1"/>
      <protection locked="0"/>
    </xf>
    <xf numFmtId="10" fontId="11" fillId="0" borderId="1" xfId="2" applyNumberFormat="1" applyFont="1" applyFill="1" applyBorder="1" applyAlignment="1" applyProtection="1">
      <alignment horizontal="center" vertical="center" wrapText="1" readingOrder="1"/>
      <protection locked="0"/>
    </xf>
    <xf numFmtId="168" fontId="13" fillId="0" borderId="1" xfId="0" applyNumberFormat="1" applyFont="1" applyBorder="1" applyAlignment="1" applyProtection="1">
      <alignment horizontal="center" vertical="center" wrapText="1" readingOrder="1"/>
      <protection locked="0"/>
    </xf>
    <xf numFmtId="0" fontId="12" fillId="11" borderId="20" xfId="0" applyFont="1" applyFill="1" applyBorder="1" applyAlignment="1">
      <alignment vertical="center" wrapText="1"/>
    </xf>
    <xf numFmtId="0" fontId="12" fillId="11" borderId="21" xfId="0" applyFont="1" applyFill="1" applyBorder="1" applyAlignment="1">
      <alignment vertical="center" wrapText="1"/>
    </xf>
    <xf numFmtId="0" fontId="11" fillId="0" borderId="0" xfId="0" applyFont="1" applyAlignment="1" applyProtection="1">
      <alignment vertical="center"/>
      <protection locked="0"/>
    </xf>
    <xf numFmtId="0" fontId="9" fillId="0" borderId="0" xfId="0" applyFont="1" applyAlignment="1">
      <alignment vertical="center"/>
    </xf>
    <xf numFmtId="0" fontId="5" fillId="0" borderId="1" xfId="0" applyFont="1" applyBorder="1" applyAlignment="1" applyProtection="1">
      <alignment horizontal="center" vertical="center" wrapText="1"/>
      <protection locked="0"/>
    </xf>
    <xf numFmtId="0" fontId="0" fillId="0" borderId="0" xfId="0" applyAlignment="1">
      <alignment vertical="center" wrapText="1"/>
    </xf>
    <xf numFmtId="43" fontId="9" fillId="0" borderId="0" xfId="0" applyNumberFormat="1" applyFont="1"/>
    <xf numFmtId="43" fontId="9" fillId="0" borderId="0" xfId="0" applyNumberFormat="1" applyFont="1" applyAlignment="1">
      <alignment horizontal="center" wrapText="1"/>
    </xf>
    <xf numFmtId="0" fontId="5" fillId="9" borderId="0" xfId="0" applyFont="1" applyFill="1" applyAlignment="1" applyProtection="1">
      <alignment horizontal="center"/>
      <protection locked="0"/>
    </xf>
    <xf numFmtId="0" fontId="21" fillId="9" borderId="0" xfId="0" applyFont="1" applyFill="1" applyAlignment="1" applyProtection="1">
      <alignment horizontal="center"/>
      <protection locked="0"/>
    </xf>
    <xf numFmtId="49" fontId="9" fillId="0" borderId="1" xfId="0" quotePrefix="1" applyNumberFormat="1" applyFont="1" applyBorder="1" applyAlignment="1" applyProtection="1">
      <alignment horizontal="left" vertical="center" wrapText="1"/>
      <protection locked="0"/>
    </xf>
    <xf numFmtId="0" fontId="9" fillId="0" borderId="1" xfId="0" applyFont="1" applyBorder="1" applyAlignment="1">
      <alignment horizontal="center"/>
    </xf>
    <xf numFmtId="0" fontId="9" fillId="3" borderId="1" xfId="0" applyFont="1" applyFill="1" applyBorder="1" applyAlignment="1">
      <alignment horizontal="center"/>
    </xf>
    <xf numFmtId="0" fontId="3" fillId="4" borderId="1" xfId="0" applyFont="1" applyFill="1" applyBorder="1" applyAlignment="1">
      <alignment horizontal="left" vertical="center"/>
    </xf>
    <xf numFmtId="0" fontId="4" fillId="5" borderId="1" xfId="0" applyFont="1" applyFill="1" applyBorder="1" applyAlignment="1">
      <alignment horizontal="left" vertical="center"/>
    </xf>
    <xf numFmtId="0" fontId="9" fillId="0" borderId="1" xfId="0" applyFont="1" applyBorder="1" applyAlignment="1" applyProtection="1">
      <alignment horizontal="justify" vertical="top" wrapText="1"/>
      <protection locked="0"/>
    </xf>
    <xf numFmtId="0" fontId="9" fillId="0" borderId="1" xfId="0" applyFont="1" applyBorder="1" applyAlignment="1">
      <alignment horizontal="left" vertical="center" wrapText="1"/>
    </xf>
    <xf numFmtId="0" fontId="9" fillId="0" borderId="1" xfId="0" applyFont="1" applyBorder="1" applyAlignment="1">
      <alignment horizontal="justify"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justify" vertical="center" wrapText="1"/>
      <protection locked="0"/>
    </xf>
    <xf numFmtId="3" fontId="9" fillId="0" borderId="1" xfId="0" applyNumberFormat="1" applyFont="1" applyBorder="1" applyAlignment="1" applyProtection="1">
      <alignment horizontal="left" vertical="center" wrapText="1"/>
      <protection locked="0"/>
    </xf>
    <xf numFmtId="0" fontId="12" fillId="6" borderId="1" xfId="0" applyFont="1" applyFill="1" applyBorder="1" applyAlignment="1">
      <alignment horizontal="center" vertical="center" wrapText="1" readingOrder="1"/>
    </xf>
    <xf numFmtId="39" fontId="11" fillId="9" borderId="1" xfId="1" applyNumberFormat="1" applyFont="1" applyFill="1" applyBorder="1" applyAlignment="1" applyProtection="1">
      <alignment horizontal="center" vertical="center" wrapText="1" readingOrder="1"/>
      <protection locked="0"/>
    </xf>
    <xf numFmtId="10" fontId="11" fillId="9" borderId="1" xfId="2" applyNumberFormat="1" applyFont="1" applyFill="1" applyBorder="1" applyAlignment="1" applyProtection="1">
      <alignment horizontal="center" vertical="center" wrapText="1" readingOrder="1"/>
    </xf>
    <xf numFmtId="0" fontId="12" fillId="11" borderId="17" xfId="0" applyFont="1" applyFill="1" applyBorder="1" applyAlignment="1">
      <alignment wrapText="1"/>
    </xf>
    <xf numFmtId="0" fontId="12" fillId="11" borderId="18" xfId="0" applyFont="1" applyFill="1" applyBorder="1" applyAlignment="1">
      <alignment wrapText="1"/>
    </xf>
    <xf numFmtId="0" fontId="12" fillId="11" borderId="19" xfId="0" applyFont="1" applyFill="1" applyBorder="1" applyAlignment="1">
      <alignment wrapText="1"/>
    </xf>
    <xf numFmtId="0" fontId="16" fillId="8" borderId="1" xfId="0" applyFont="1" applyFill="1" applyBorder="1" applyAlignment="1">
      <alignment horizontal="center" vertical="center" wrapText="1" readingOrder="1"/>
    </xf>
    <xf numFmtId="0" fontId="11" fillId="6" borderId="1" xfId="0" applyFont="1" applyFill="1" applyBorder="1" applyAlignment="1">
      <alignment vertical="top" wrapText="1"/>
    </xf>
    <xf numFmtId="0" fontId="4" fillId="5" borderId="1" xfId="0" applyFont="1" applyFill="1" applyBorder="1" applyAlignment="1">
      <alignment horizontal="left" vertical="center" wrapText="1"/>
    </xf>
    <xf numFmtId="0" fontId="11" fillId="0" borderId="1" xfId="0" applyFont="1" applyBorder="1" applyAlignment="1">
      <alignment horizontal="justify" vertical="center" wrapText="1"/>
    </xf>
    <xf numFmtId="0" fontId="10" fillId="0" borderId="5" xfId="0" applyFont="1" applyBorder="1" applyAlignment="1">
      <alignment horizontal="left" vertical="center" wrapText="1"/>
    </xf>
    <xf numFmtId="0" fontId="10" fillId="0" borderId="9" xfId="0" applyFont="1" applyBorder="1" applyAlignment="1">
      <alignment horizontal="left" vertical="center" wrapText="1"/>
    </xf>
    <xf numFmtId="0" fontId="10" fillId="0" borderId="13" xfId="0" applyFont="1" applyBorder="1" applyAlignment="1">
      <alignment horizontal="left"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9" fillId="10" borderId="10" xfId="0" applyFont="1" applyFill="1" applyBorder="1" applyAlignment="1">
      <alignment horizontal="center" vertical="center" wrapText="1"/>
    </xf>
    <xf numFmtId="0" fontId="19" fillId="10" borderId="11" xfId="0" applyFont="1" applyFill="1" applyBorder="1" applyAlignment="1">
      <alignment horizontal="center" vertical="center" wrapText="1"/>
    </xf>
    <xf numFmtId="0" fontId="19" fillId="10" borderId="12" xfId="0"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0" fillId="0" borderId="14"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left" vertical="center" wrapText="1"/>
    </xf>
    <xf numFmtId="0" fontId="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 fillId="9" borderId="1" xfId="0" applyFont="1" applyFill="1" applyBorder="1" applyAlignment="1">
      <alignment horizontal="center" vertical="top" wrapText="1"/>
    </xf>
    <xf numFmtId="0" fontId="9" fillId="0" borderId="1" xfId="0" applyFont="1" applyBorder="1" applyAlignment="1" applyProtection="1">
      <alignment horizontal="left" vertical="top" wrapText="1"/>
      <protection locked="0"/>
    </xf>
    <xf numFmtId="0" fontId="9" fillId="9" borderId="1" xfId="0" applyFont="1" applyFill="1" applyBorder="1" applyAlignment="1">
      <alignment horizontal="left" vertical="center" wrapText="1"/>
    </xf>
    <xf numFmtId="39" fontId="13" fillId="9" borderId="1" xfId="1" applyNumberFormat="1" applyFont="1" applyFill="1" applyBorder="1" applyAlignment="1" applyProtection="1">
      <alignment horizontal="center" vertical="center" wrapText="1" readingOrder="1"/>
      <protection locked="0"/>
    </xf>
    <xf numFmtId="10" fontId="13" fillId="9" borderId="1" xfId="2" applyNumberFormat="1" applyFont="1" applyFill="1" applyBorder="1" applyAlignment="1" applyProtection="1">
      <alignment horizontal="center" vertical="center" wrapText="1" readingOrder="1"/>
    </xf>
    <xf numFmtId="0" fontId="11" fillId="6" borderId="1" xfId="0" applyFont="1" applyFill="1" applyBorder="1" applyAlignment="1">
      <alignment horizontal="center" vertical="top" wrapText="1"/>
    </xf>
    <xf numFmtId="0" fontId="9" fillId="6" borderId="1" xfId="0" applyFont="1" applyFill="1" applyBorder="1" applyAlignment="1">
      <alignment horizontal="center"/>
    </xf>
    <xf numFmtId="0" fontId="18" fillId="0" borderId="1" xfId="0" applyFont="1" applyBorder="1" applyAlignment="1">
      <alignment horizontal="justify"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1" xfId="0" applyFont="1" applyBorder="1" applyAlignment="1" applyProtection="1">
      <alignment horizontal="justify" vertical="justify" wrapText="1"/>
      <protection locked="0"/>
    </xf>
    <xf numFmtId="0" fontId="24" fillId="0" borderId="1" xfId="0" applyFont="1" applyBorder="1" applyAlignment="1">
      <alignment horizontal="justify" vertical="center" wrapText="1"/>
    </xf>
    <xf numFmtId="0" fontId="5" fillId="0" borderId="0" xfId="0" applyFont="1" applyAlignment="1" applyProtection="1">
      <alignment horizontal="center"/>
      <protection locked="0"/>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49" fontId="9" fillId="0" borderId="1" xfId="0" quotePrefix="1" applyNumberFormat="1" applyFont="1" applyBorder="1" applyAlignment="1" applyProtection="1">
      <alignment horizontal="justify" vertical="center" wrapText="1"/>
      <protection locked="0"/>
    </xf>
    <xf numFmtId="0" fontId="9" fillId="0" borderId="1" xfId="0" applyFont="1" applyBorder="1" applyAlignment="1">
      <alignment horizontal="center" vertical="center"/>
    </xf>
    <xf numFmtId="0" fontId="9" fillId="3" borderId="1" xfId="0" applyFont="1" applyFill="1" applyBorder="1" applyAlignment="1">
      <alignment horizontal="center" vertical="center"/>
    </xf>
    <xf numFmtId="3" fontId="9" fillId="0" borderId="1" xfId="0" applyNumberFormat="1" applyFont="1" applyBorder="1" applyAlignment="1" applyProtection="1">
      <alignment horizontal="justify" vertical="center" wrapText="1"/>
      <protection locked="0"/>
    </xf>
    <xf numFmtId="0" fontId="11" fillId="6" borderId="1" xfId="0" applyFont="1" applyFill="1" applyBorder="1" applyAlignment="1">
      <alignment vertical="center" wrapText="1"/>
    </xf>
    <xf numFmtId="0" fontId="9" fillId="6" borderId="1" xfId="0" applyFont="1" applyFill="1" applyBorder="1" applyAlignment="1">
      <alignment horizontal="center" vertical="center"/>
    </xf>
  </cellXfs>
  <cellStyles count="4">
    <cellStyle name="Millares" xfId="1" builtinId="3"/>
    <cellStyle name="Normal" xfId="0" builtinId="0"/>
    <cellStyle name="Normal 2" xfId="3"/>
    <cellStyle name="Porcentaje" xfId="2" builtinId="5"/>
  </cellStyles>
  <dxfs count="75">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14" formatCode="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2"/>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4" formatCode="0.00%"/>
      <fill>
        <patternFill patternType="none">
          <fgColor indexed="64"/>
          <bgColor theme="6" tint="0.79998168889431442"/>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6" formatCode="[$-10409]#,##0.00;\-#,##0.00"/>
      <fill>
        <patternFill patternType="none">
          <fgColor indexed="64"/>
          <bgColor rgb="FFFF00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rgb="FFFF00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Calibri"/>
        <scheme val="none"/>
      </font>
      <numFmt numFmtId="169" formatCode="#,##0_ ;\-#,##0\ "/>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2"/>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2"/>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68035</xdr:colOff>
      <xdr:row>0</xdr:row>
      <xdr:rowOff>217714</xdr:rowOff>
    </xdr:from>
    <xdr:to>
      <xdr:col>0</xdr:col>
      <xdr:colOff>1477575</xdr:colOff>
      <xdr:row>2</xdr:row>
      <xdr:rowOff>12806</xdr:rowOff>
    </xdr:to>
    <xdr:pic>
      <xdr:nvPicPr>
        <xdr:cNvPr id="3" name="Imagen 2">
          <a:extLst>
            <a:ext uri="{FF2B5EF4-FFF2-40B4-BE49-F238E27FC236}">
              <a16:creationId xmlns:a16="http://schemas.microsoft.com/office/drawing/2014/main" id="{7E3616E5-6F6C-481E-8EC0-B8D951431335}"/>
            </a:ext>
          </a:extLst>
        </xdr:cNvPr>
        <xdr:cNvPicPr>
          <a:picLocks noChangeAspect="1"/>
        </xdr:cNvPicPr>
      </xdr:nvPicPr>
      <xdr:blipFill rotWithShape="1">
        <a:blip xmlns:r="http://schemas.openxmlformats.org/officeDocument/2006/relationships" r:embed="rId1"/>
        <a:srcRect l="1633" t="29612" r="3200" b="35466"/>
        <a:stretch/>
      </xdr:blipFill>
      <xdr:spPr>
        <a:xfrm>
          <a:off x="68035" y="217714"/>
          <a:ext cx="1400735" cy="543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116416</xdr:colOff>
      <xdr:row>0</xdr:row>
      <xdr:rowOff>116417</xdr:rowOff>
    </xdr:from>
    <xdr:to>
      <xdr:col>0</xdr:col>
      <xdr:colOff>1551684</xdr:colOff>
      <xdr:row>1</xdr:row>
      <xdr:rowOff>273922</xdr:rowOff>
    </xdr:to>
    <xdr:pic>
      <xdr:nvPicPr>
        <xdr:cNvPr id="3" name="Imagen 2">
          <a:extLst>
            <a:ext uri="{FF2B5EF4-FFF2-40B4-BE49-F238E27FC236}">
              <a16:creationId xmlns:a16="http://schemas.microsoft.com/office/drawing/2014/main" id="{BAB260DF-6F00-4458-B4A3-D0B6E0111F5E}"/>
            </a:ext>
          </a:extLst>
        </xdr:cNvPr>
        <xdr:cNvPicPr>
          <a:picLocks noChangeAspect="1"/>
        </xdr:cNvPicPr>
      </xdr:nvPicPr>
      <xdr:blipFill rotWithShape="1">
        <a:blip xmlns:r="http://schemas.openxmlformats.org/officeDocument/2006/relationships" r:embed="rId1"/>
        <a:srcRect l="1633" t="29612" r="3200" b="35466"/>
        <a:stretch/>
      </xdr:blipFill>
      <xdr:spPr>
        <a:xfrm>
          <a:off x="116416" y="116417"/>
          <a:ext cx="1435268" cy="526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212911</xdr:colOff>
      <xdr:row>0</xdr:row>
      <xdr:rowOff>44823</xdr:rowOff>
    </xdr:from>
    <xdr:to>
      <xdr:col>0</xdr:col>
      <xdr:colOff>1713976</xdr:colOff>
      <xdr:row>2</xdr:row>
      <xdr:rowOff>55147</xdr:rowOff>
    </xdr:to>
    <xdr:pic>
      <xdr:nvPicPr>
        <xdr:cNvPr id="2" name="Imagen 1">
          <a:extLst>
            <a:ext uri="{FF2B5EF4-FFF2-40B4-BE49-F238E27FC236}">
              <a16:creationId xmlns:a16="http://schemas.microsoft.com/office/drawing/2014/main" id="{6338F35F-47CB-40C7-A98B-5B9D657C3F7A}"/>
            </a:ext>
          </a:extLst>
        </xdr:cNvPr>
        <xdr:cNvPicPr>
          <a:picLocks noChangeAspect="1"/>
        </xdr:cNvPicPr>
      </xdr:nvPicPr>
      <xdr:blipFill rotWithShape="1">
        <a:blip xmlns:r="http://schemas.openxmlformats.org/officeDocument/2006/relationships" r:embed="rId1"/>
        <a:srcRect l="1633" t="29612" r="3200" b="35466"/>
        <a:stretch/>
      </xdr:blipFill>
      <xdr:spPr>
        <a:xfrm>
          <a:off x="212911" y="44823"/>
          <a:ext cx="1501065" cy="541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221185</xdr:colOff>
      <xdr:row>0</xdr:row>
      <xdr:rowOff>91126</xdr:rowOff>
    </xdr:from>
    <xdr:to>
      <xdr:col>0</xdr:col>
      <xdr:colOff>1722250</xdr:colOff>
      <xdr:row>2</xdr:row>
      <xdr:rowOff>116353</xdr:rowOff>
    </xdr:to>
    <xdr:pic>
      <xdr:nvPicPr>
        <xdr:cNvPr id="3" name="Imagen 2">
          <a:extLst>
            <a:ext uri="{FF2B5EF4-FFF2-40B4-BE49-F238E27FC236}">
              <a16:creationId xmlns:a16="http://schemas.microsoft.com/office/drawing/2014/main" id="{FD16EE3E-6468-41F7-BFA9-D1E0AFEB6F3B}"/>
            </a:ext>
          </a:extLst>
        </xdr:cNvPr>
        <xdr:cNvPicPr>
          <a:picLocks noChangeAspect="1"/>
        </xdr:cNvPicPr>
      </xdr:nvPicPr>
      <xdr:blipFill rotWithShape="1">
        <a:blip xmlns:r="http://schemas.openxmlformats.org/officeDocument/2006/relationships" r:embed="rId1"/>
        <a:srcRect l="1633" t="29612" r="3200" b="35466"/>
        <a:stretch/>
      </xdr:blipFill>
      <xdr:spPr>
        <a:xfrm>
          <a:off x="221185" y="91126"/>
          <a:ext cx="1501065" cy="5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221797</xdr:colOff>
      <xdr:row>0</xdr:row>
      <xdr:rowOff>250371</xdr:rowOff>
    </xdr:from>
    <xdr:to>
      <xdr:col>0</xdr:col>
      <xdr:colOff>1722862</xdr:colOff>
      <xdr:row>2</xdr:row>
      <xdr:rowOff>39700</xdr:rowOff>
    </xdr:to>
    <xdr:pic>
      <xdr:nvPicPr>
        <xdr:cNvPr id="2" name="Imagen 1">
          <a:extLst>
            <a:ext uri="{FF2B5EF4-FFF2-40B4-BE49-F238E27FC236}">
              <a16:creationId xmlns:a16="http://schemas.microsoft.com/office/drawing/2014/main" id="{F77B1000-94AF-4785-9D4F-514D8E8B5A13}"/>
            </a:ext>
          </a:extLst>
        </xdr:cNvPr>
        <xdr:cNvPicPr>
          <a:picLocks noChangeAspect="1"/>
        </xdr:cNvPicPr>
      </xdr:nvPicPr>
      <xdr:blipFill rotWithShape="1">
        <a:blip xmlns:r="http://schemas.openxmlformats.org/officeDocument/2006/relationships" r:embed="rId1"/>
        <a:srcRect l="1633" t="29612" r="3200" b="35466"/>
        <a:stretch/>
      </xdr:blipFill>
      <xdr:spPr>
        <a:xfrm>
          <a:off x="221797" y="1202871"/>
          <a:ext cx="1501065" cy="5418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D13" t="str">
            <v>1.3.2</v>
          </cell>
          <cell r="E13" t="str">
            <v>Promover la consolidación del sistema electoral y de partidos políticos para garantizar la actuación responsable, democrática y transparente de los actores e instituciones del sistema político</v>
          </cell>
        </row>
        <row r="14">
          <cell r="D14" t="str">
            <v>1.3.3</v>
          </cell>
          <cell r="E14" t="str">
            <v>Fortalecer las capacidades de control y fiscalización del Congreso Nacional para proteger los recursos públicos y asegurar su uso eficiente, eficaz y transparente</v>
          </cell>
        </row>
        <row r="15">
          <cell r="D15" t="str">
            <v>1.4.1</v>
          </cell>
          <cell r="E15" t="str">
            <v>Garantizar la defensa de los intereses nacionales en los espacios terrestre, marítimo y aéreo</v>
          </cell>
        </row>
        <row r="16">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D17" t="str">
            <v>2.1.1</v>
          </cell>
          <cell r="E17" t="str">
            <v>Implantar y garantizar un sistema educativo nacional de calidad</v>
          </cell>
        </row>
        <row r="18">
          <cell r="D18" t="str">
            <v>2.1.2</v>
          </cell>
          <cell r="E18" t="str">
            <v>Universalizar la educación desde el nivel inicial hasta completar el nivel medio</v>
          </cell>
        </row>
        <row r="19">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D20" t="str">
            <v>2.2.2</v>
          </cell>
          <cell r="E20" t="str">
            <v>Universalizar el aseguramiento en salud para garantizar el acceso a servicios de salud y reducir el gasto de bolsillo</v>
          </cell>
        </row>
        <row r="21">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D22" t="str">
            <v>2.3.1</v>
          </cell>
          <cell r="E22" t="str">
            <v>Construir una cultura de igualdad y equidad entre hombres y mujeres</v>
          </cell>
        </row>
        <row r="23">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D24" t="str">
            <v>2.3.3</v>
          </cell>
          <cell r="E24" t="str">
            <v>Disminuir la pobreza mediante un efectivo y eficiente sistema de protección social, que tome en cuenta las necesidades y vulnerabilidades a lo largo del ciclo de vida</v>
          </cell>
        </row>
        <row r="25">
          <cell r="D25" t="str">
            <v>2.3.4</v>
          </cell>
          <cell r="E25" t="str">
            <v>Proteger a los niños, niñas, adolescentes y jóvenes desde la primera infancia para propiciar su desarrollo integral e inclusión social</v>
          </cell>
        </row>
        <row r="26">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4" name="Tabla1345" displayName="Tabla1345" ref="A28:J29" totalsRowShown="0" headerRowDxfId="74" dataDxfId="72" headerRowBorderDxfId="73" tableBorderDxfId="71" totalsRowBorderDxfId="70">
  <tableColumns count="10">
    <tableColumn id="1" name="Producto" dataDxfId="69"/>
    <tableColumn id="2" name="Indicador" dataDxfId="68"/>
    <tableColumn id="3" name="Física (A)" dataDxfId="67"/>
    <tableColumn id="4" name="Financiera (B)" dataDxfId="66"/>
    <tableColumn id="9" name="Física (C)" dataDxfId="65"/>
    <tableColumn id="10" name="Financiera (D)" dataDxfId="64"/>
    <tableColumn id="5" name="Física (E)" dataDxfId="63"/>
    <tableColumn id="6" name="Financiera  (F)" dataDxfId="62"/>
    <tableColumn id="7" name="Física (%)_x000a_ G=E/C" dataDxfId="61">
      <calculatedColumnFormula>+Tabla1345[[#This Row],[Física (E)]]/Tabla1345[[#This Row],[Física (C)]]</calculatedColumnFormula>
    </tableColumn>
    <tableColumn id="8" name="Financiero (%) _x000a_H=F/D" dataDxfId="60">
      <calculatedColumnFormula>+Tabla1345[[#This Row],[Financiera  (F)]]/Tabla1345[[#This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6" name="Tabla17" displayName="Tabla17" ref="A28:J29" totalsRowShown="0" headerRowDxfId="59" dataDxfId="57" headerRowBorderDxfId="58" tableBorderDxfId="56" totalsRowBorderDxfId="55">
  <tableColumns count="10">
    <tableColumn id="1" name="Producto" dataDxfId="54"/>
    <tableColumn id="2" name="Indicador" dataDxfId="53"/>
    <tableColumn id="3" name="Física (A)" dataDxfId="52"/>
    <tableColumn id="4" name="Financiera (B)" dataDxfId="51"/>
    <tableColumn id="9" name="Física (C)" dataDxfId="50"/>
    <tableColumn id="10" name="Financiera (D)" dataDxfId="49"/>
    <tableColumn id="5" name="Física (E)" dataDxfId="48"/>
    <tableColumn id="6" name="Financiera (F)" dataDxfId="47"/>
    <tableColumn id="7" name="Física (%)_x000a_ G=E/C" dataDxfId="46" dataCellStyle="Porcentaje">
      <calculatedColumnFormula>+Tabla17[[#This Row],[Física (E)]]/Tabla17[[#This Row],[Física (C)]]</calculatedColumnFormula>
    </tableColumn>
    <tableColumn id="8" name="Financiero (%) _x000a_H=F/D" dataDxfId="45">
      <calculatedColumnFormula>+Tabla17[[#This Row],[Financiera (F)]]/Tabla17[[#This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1" name="Tabla172" displayName="Tabla172" ref="A28:J29" totalsRowShown="0" headerRowDxfId="44" dataDxfId="42" headerRowBorderDxfId="43" tableBorderDxfId="41" totalsRowBorderDxfId="40">
  <tableColumns count="10">
    <tableColumn id="1" name="Producto" dataDxfId="39"/>
    <tableColumn id="2" name="Indicador" dataDxfId="38"/>
    <tableColumn id="3" name="Física (A)" dataDxfId="37"/>
    <tableColumn id="4" name="Financiera (B)" dataDxfId="36"/>
    <tableColumn id="9" name="Física (C)" dataDxfId="35"/>
    <tableColumn id="10" name="Financiera (D)" dataDxfId="34"/>
    <tableColumn id="5" name="Física (E)" dataDxfId="33"/>
    <tableColumn id="6" name="Financiera  (F)" dataDxfId="32"/>
    <tableColumn id="7" name="Física (%)_x000a_ G=E/C" dataDxfId="31">
      <calculatedColumnFormula>+Tabla172[[#This Row],[Física (E)]]/Tabla172[[#This Row],[Física (C)]]</calculatedColumnFormula>
    </tableColumn>
    <tableColumn id="8" name="Financiero (%) _x000a_H=F/D" dataDxfId="30">
      <calculatedColumnFormula>+Tabla172[[#This Row],[Financiera  (F)]]/Tabla172[[#This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2" name="Tabla1345910111213" displayName="Tabla1345910111213" ref="A28:J29" totalsRowShown="0" headerRowDxfId="29" dataDxfId="27" headerRowBorderDxfId="28" tableBorderDxfId="26" totalsRowBorderDxfId="25">
  <tableColumns count="10">
    <tableColumn id="1" name="Producto" dataDxfId="24"/>
    <tableColumn id="2" name="Indicador" dataDxfId="23"/>
    <tableColumn id="3" name="Física (A)" dataDxfId="22"/>
    <tableColumn id="4" name="Financiera (B)" dataDxfId="21"/>
    <tableColumn id="9" name="Física (C)" dataDxfId="20"/>
    <tableColumn id="10" name="Financiera (D)" dataDxfId="19"/>
    <tableColumn id="5" name="Física (E)" dataDxfId="18"/>
    <tableColumn id="6" name="Financiera  (F)" dataDxfId="17"/>
    <tableColumn id="7" name="Física (%)_x000a_ G=E/C" dataDxfId="16"/>
    <tableColumn id="8" name="Financiero (%) _x000a_H=F/D" dataDxfId="15">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2" name="Tabla13459101112133" displayName="Tabla13459101112133" ref="A28:J29" totalsRowShown="0" headerRowDxfId="14" dataDxfId="12" headerRowBorderDxfId="13" tableBorderDxfId="11" totalsRowBorderDxfId="10">
  <tableColumns count="10">
    <tableColumn id="1" name="Producto" dataDxfId="9"/>
    <tableColumn id="2" name="Indicador" dataDxfId="8"/>
    <tableColumn id="3" name="Física (A)" dataDxfId="7"/>
    <tableColumn id="4" name="Financiera (B)" dataDxfId="6"/>
    <tableColumn id="9" name="Física (C)" dataDxfId="5"/>
    <tableColumn id="10" name="Financiera (D)" dataDxfId="4"/>
    <tableColumn id="5" name="Física (E)" dataDxfId="3"/>
    <tableColumn id="6" name="Financiera  (F)" dataDxfId="2"/>
    <tableColumn id="7" name="Física (%)_x000a_ G=E/C" dataDxfId="1">
      <calculatedColumnFormula>G29/E29</calculatedColumnFormula>
    </tableColumn>
    <tableColumn id="8" name="Financiero (%) _x000a_H=F/D" dataDxfId="0">
      <calculatedColumnFormula>+Tabla13459101112133[[#This Row],[Financiera  (F)]]/Tabla13459101112133[[#This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4"/>
  <sheetViews>
    <sheetView zoomScale="70" zoomScaleNormal="70" zoomScaleSheetLayoutView="85" workbookViewId="0">
      <selection activeCell="G44" sqref="G44:J44"/>
    </sheetView>
  </sheetViews>
  <sheetFormatPr baseColWidth="10" defaultColWidth="11.42578125" defaultRowHeight="15.75" x14ac:dyDescent="0.25"/>
  <cols>
    <col min="1" max="1" width="25" style="3" bestFit="1" customWidth="1"/>
    <col min="2" max="2" width="20.7109375" style="3" customWidth="1"/>
    <col min="3" max="3" width="12.7109375" style="3" customWidth="1"/>
    <col min="4" max="4" width="18.140625" style="3" bestFit="1" customWidth="1"/>
    <col min="5" max="5" width="12.7109375" style="3" customWidth="1"/>
    <col min="6" max="6" width="18.5703125" style="3" bestFit="1" customWidth="1"/>
    <col min="7" max="7" width="12.7109375" style="3" customWidth="1"/>
    <col min="8" max="8" width="16.7109375" style="3" bestFit="1" customWidth="1"/>
    <col min="9" max="9" width="12.7109375" style="3" customWidth="1"/>
    <col min="10" max="10" width="23.140625" style="3" customWidth="1"/>
    <col min="11" max="11" width="11.42578125" style="3"/>
    <col min="12" max="12" width="36.5703125" style="2" bestFit="1" customWidth="1"/>
    <col min="13" max="16384" width="11.42578125" style="2"/>
  </cols>
  <sheetData>
    <row r="1" spans="1:11" ht="29.25" customHeight="1" x14ac:dyDescent="0.25">
      <c r="A1" s="80"/>
      <c r="B1" s="83" t="s">
        <v>100</v>
      </c>
      <c r="C1" s="84"/>
      <c r="D1" s="84"/>
      <c r="E1" s="84"/>
      <c r="F1" s="84"/>
      <c r="G1" s="84"/>
      <c r="H1" s="84"/>
      <c r="I1" s="84"/>
      <c r="J1" s="85"/>
      <c r="K1" s="1"/>
    </row>
    <row r="2" spans="1:11" ht="30" customHeight="1" x14ac:dyDescent="0.25">
      <c r="A2" s="81"/>
      <c r="B2" s="86" t="s">
        <v>0</v>
      </c>
      <c r="C2" s="87"/>
      <c r="D2" s="86" t="s">
        <v>1</v>
      </c>
      <c r="E2" s="88"/>
      <c r="F2" s="88"/>
      <c r="G2" s="88"/>
      <c r="H2" s="87"/>
      <c r="I2" s="40" t="s">
        <v>2</v>
      </c>
      <c r="J2" s="40" t="s">
        <v>3</v>
      </c>
      <c r="K2" s="1"/>
    </row>
    <row r="3" spans="1:11" ht="25.5" customHeight="1" x14ac:dyDescent="0.25">
      <c r="A3" s="82"/>
      <c r="B3" s="89" t="s">
        <v>4</v>
      </c>
      <c r="C3" s="90"/>
      <c r="D3" s="91"/>
      <c r="E3" s="92"/>
      <c r="F3" s="92"/>
      <c r="G3" s="92"/>
      <c r="H3" s="93"/>
      <c r="I3" s="41"/>
      <c r="J3" s="41"/>
      <c r="K3" s="1"/>
    </row>
    <row r="4" spans="1:11" x14ac:dyDescent="0.25">
      <c r="A4" s="60"/>
      <c r="B4" s="60"/>
      <c r="C4" s="60"/>
      <c r="D4" s="60"/>
      <c r="E4" s="60"/>
      <c r="F4" s="60"/>
      <c r="G4" s="60"/>
      <c r="H4" s="60"/>
      <c r="I4" s="60"/>
      <c r="J4" s="60"/>
      <c r="K4" s="1"/>
    </row>
    <row r="5" spans="1:11" ht="3" customHeight="1" x14ac:dyDescent="0.25">
      <c r="A5" s="61"/>
      <c r="B5" s="61"/>
      <c r="C5" s="61"/>
      <c r="D5" s="61"/>
      <c r="E5" s="61"/>
      <c r="F5" s="61"/>
      <c r="G5" s="61"/>
      <c r="H5" s="61"/>
      <c r="I5" s="61"/>
      <c r="J5" s="61"/>
      <c r="K5" s="1"/>
    </row>
    <row r="6" spans="1:11" x14ac:dyDescent="0.25">
      <c r="A6" s="62" t="s">
        <v>5</v>
      </c>
      <c r="B6" s="62"/>
      <c r="C6" s="62"/>
      <c r="D6" s="62"/>
      <c r="E6" s="62"/>
      <c r="F6" s="62"/>
      <c r="G6" s="62"/>
      <c r="H6" s="62"/>
      <c r="I6" s="62"/>
      <c r="J6" s="62"/>
      <c r="K6" s="1"/>
    </row>
    <row r="7" spans="1:11" x14ac:dyDescent="0.25">
      <c r="A7" s="63" t="s">
        <v>6</v>
      </c>
      <c r="B7" s="63"/>
      <c r="C7" s="63"/>
      <c r="D7" s="63"/>
      <c r="E7" s="63"/>
      <c r="F7" s="63"/>
      <c r="G7" s="63"/>
      <c r="H7" s="63"/>
      <c r="I7" s="63"/>
      <c r="J7" s="63"/>
      <c r="K7" s="1"/>
    </row>
    <row r="8" spans="1:11" ht="21" customHeight="1" x14ac:dyDescent="0.25">
      <c r="A8" s="7" t="s">
        <v>7</v>
      </c>
      <c r="B8" s="59" t="s">
        <v>8</v>
      </c>
      <c r="C8" s="59"/>
      <c r="D8" s="59"/>
      <c r="E8" s="59"/>
      <c r="F8" s="59"/>
      <c r="G8" s="59"/>
      <c r="H8" s="59"/>
      <c r="I8" s="59"/>
      <c r="J8" s="59"/>
      <c r="K8" s="1"/>
    </row>
    <row r="9" spans="1:11" ht="21" customHeight="1" x14ac:dyDescent="0.25">
      <c r="A9" s="8" t="s">
        <v>9</v>
      </c>
      <c r="B9" s="59" t="s">
        <v>10</v>
      </c>
      <c r="C9" s="59"/>
      <c r="D9" s="59"/>
      <c r="E9" s="59"/>
      <c r="F9" s="59"/>
      <c r="G9" s="59"/>
      <c r="H9" s="59"/>
      <c r="I9" s="59"/>
      <c r="J9" s="59"/>
      <c r="K9" s="1"/>
    </row>
    <row r="10" spans="1:11" ht="21" customHeight="1" x14ac:dyDescent="0.25">
      <c r="A10" s="8" t="s">
        <v>11</v>
      </c>
      <c r="B10" s="59" t="s">
        <v>10</v>
      </c>
      <c r="C10" s="59"/>
      <c r="D10" s="59"/>
      <c r="E10" s="59"/>
      <c r="F10" s="59"/>
      <c r="G10" s="59"/>
      <c r="H10" s="59"/>
      <c r="I10" s="59"/>
      <c r="J10" s="59"/>
      <c r="K10" s="1"/>
    </row>
    <row r="11" spans="1:11" ht="45" customHeight="1" x14ac:dyDescent="0.25">
      <c r="A11" s="7" t="s">
        <v>12</v>
      </c>
      <c r="B11" s="64" t="s">
        <v>13</v>
      </c>
      <c r="C11" s="64"/>
      <c r="D11" s="64"/>
      <c r="E11" s="64"/>
      <c r="F11" s="64"/>
      <c r="G11" s="64"/>
      <c r="H11" s="64"/>
      <c r="I11" s="64"/>
      <c r="J11" s="64"/>
    </row>
    <row r="12" spans="1:11" ht="45" customHeight="1" x14ac:dyDescent="0.25">
      <c r="A12" s="7" t="s">
        <v>14</v>
      </c>
      <c r="B12" s="64" t="s">
        <v>15</v>
      </c>
      <c r="C12" s="64"/>
      <c r="D12" s="64"/>
      <c r="E12" s="64"/>
      <c r="F12" s="64"/>
      <c r="G12" s="64"/>
      <c r="H12" s="64"/>
      <c r="I12" s="64"/>
      <c r="J12" s="64"/>
    </row>
    <row r="13" spans="1:11" x14ac:dyDescent="0.25">
      <c r="A13" s="62" t="s">
        <v>16</v>
      </c>
      <c r="B13" s="62"/>
      <c r="C13" s="62"/>
      <c r="D13" s="62"/>
      <c r="E13" s="62"/>
      <c r="F13" s="62"/>
      <c r="G13" s="62"/>
      <c r="H13" s="62"/>
      <c r="I13" s="62"/>
      <c r="J13" s="62"/>
    </row>
    <row r="14" spans="1:11" ht="27.75" customHeight="1" x14ac:dyDescent="0.25">
      <c r="A14" s="7" t="s">
        <v>17</v>
      </c>
      <c r="B14" s="15">
        <f>_xlfn.NUMBERVALUE(LEFT($B$16,1))</f>
        <v>3</v>
      </c>
      <c r="C14" s="65" t="str">
        <f>IFERROR(VLOOKUP(B14,'[1]Validacion datos'!A2:B5,2,FALSE),"")</f>
        <v>DESARROLLO PRODUCTIVO</v>
      </c>
      <c r="D14" s="65"/>
      <c r="E14" s="65"/>
      <c r="F14" s="65"/>
      <c r="G14" s="65"/>
      <c r="H14" s="65"/>
      <c r="I14" s="65"/>
      <c r="J14" s="65"/>
    </row>
    <row r="15" spans="1:11" ht="26.25" customHeight="1" x14ac:dyDescent="0.25">
      <c r="A15" s="7" t="s">
        <v>18</v>
      </c>
      <c r="B15" s="35">
        <f>_xlfn.NUMBERVALUE(LEFT(B16,3))</f>
        <v>3.3</v>
      </c>
      <c r="C15" s="65" t="s">
        <v>19</v>
      </c>
      <c r="D15" s="65"/>
      <c r="E15" s="65"/>
      <c r="F15" s="65"/>
      <c r="G15" s="65"/>
      <c r="H15" s="65"/>
      <c r="I15" s="65"/>
      <c r="J15" s="65"/>
    </row>
    <row r="16" spans="1:11" ht="53.25" customHeight="1" x14ac:dyDescent="0.25">
      <c r="A16" s="7" t="s">
        <v>20</v>
      </c>
      <c r="B16" s="16" t="s">
        <v>21</v>
      </c>
      <c r="C16" s="6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66"/>
      <c r="E16" s="66"/>
      <c r="F16" s="66"/>
      <c r="G16" s="66"/>
      <c r="H16" s="66"/>
      <c r="I16" s="66"/>
      <c r="J16" s="66"/>
    </row>
    <row r="17" spans="1:13" x14ac:dyDescent="0.25">
      <c r="A17" s="62" t="s">
        <v>22</v>
      </c>
      <c r="B17" s="62"/>
      <c r="C17" s="62"/>
      <c r="D17" s="62"/>
      <c r="E17" s="62"/>
      <c r="F17" s="62"/>
      <c r="G17" s="62"/>
      <c r="H17" s="62"/>
      <c r="I17" s="62"/>
      <c r="J17" s="62"/>
    </row>
    <row r="18" spans="1:13" ht="23.25" customHeight="1" x14ac:dyDescent="0.25">
      <c r="A18" s="7" t="s">
        <v>23</v>
      </c>
      <c r="B18" s="67" t="s">
        <v>24</v>
      </c>
      <c r="C18" s="67"/>
      <c r="D18" s="67"/>
      <c r="E18" s="67"/>
      <c r="F18" s="67"/>
      <c r="G18" s="67"/>
      <c r="H18" s="67"/>
      <c r="I18" s="67"/>
      <c r="J18" s="67"/>
    </row>
    <row r="19" spans="1:13" ht="82.5" customHeight="1" x14ac:dyDescent="0.25">
      <c r="A19" s="9" t="s">
        <v>25</v>
      </c>
      <c r="B19" s="68" t="s">
        <v>26</v>
      </c>
      <c r="C19" s="68"/>
      <c r="D19" s="68"/>
      <c r="E19" s="68"/>
      <c r="F19" s="68"/>
      <c r="G19" s="68"/>
      <c r="H19" s="68"/>
      <c r="I19" s="68"/>
      <c r="J19" s="68"/>
    </row>
    <row r="20" spans="1:13" ht="16.5" customHeight="1" x14ac:dyDescent="0.25">
      <c r="A20" s="9" t="s">
        <v>27</v>
      </c>
      <c r="B20" s="67" t="s">
        <v>28</v>
      </c>
      <c r="C20" s="67"/>
      <c r="D20" s="67"/>
      <c r="E20" s="67"/>
      <c r="F20" s="67"/>
      <c r="G20" s="67"/>
      <c r="H20" s="67"/>
      <c r="I20" s="67"/>
      <c r="J20" s="67"/>
    </row>
    <row r="21" spans="1:13" ht="24.75" customHeight="1" x14ac:dyDescent="0.25">
      <c r="A21" s="9" t="s">
        <v>29</v>
      </c>
      <c r="B21" s="69" t="s">
        <v>30</v>
      </c>
      <c r="C21" s="67"/>
      <c r="D21" s="67"/>
      <c r="E21" s="67"/>
      <c r="F21" s="67"/>
      <c r="G21" s="67"/>
      <c r="H21" s="67"/>
      <c r="I21" s="67"/>
      <c r="J21" s="67"/>
      <c r="K21" s="1"/>
    </row>
    <row r="22" spans="1:13" x14ac:dyDescent="0.25">
      <c r="A22" s="62" t="s">
        <v>31</v>
      </c>
      <c r="B22" s="62"/>
      <c r="C22" s="62"/>
      <c r="D22" s="62"/>
      <c r="E22" s="62"/>
      <c r="F22" s="62"/>
      <c r="G22" s="62"/>
      <c r="H22" s="62"/>
      <c r="I22" s="62"/>
      <c r="J22" s="62"/>
    </row>
    <row r="23" spans="1:13" x14ac:dyDescent="0.25">
      <c r="A23" s="63" t="s">
        <v>32</v>
      </c>
      <c r="B23" s="63"/>
      <c r="C23" s="63"/>
      <c r="D23" s="63"/>
      <c r="E23" s="63"/>
      <c r="F23" s="63"/>
      <c r="G23" s="63"/>
      <c r="H23" s="63"/>
      <c r="I23" s="63"/>
      <c r="J23" s="63"/>
      <c r="K23" s="1"/>
    </row>
    <row r="24" spans="1:13" ht="26.25" customHeight="1" x14ac:dyDescent="0.25">
      <c r="A24" s="70" t="s">
        <v>33</v>
      </c>
      <c r="B24" s="70"/>
      <c r="C24" s="70" t="s">
        <v>34</v>
      </c>
      <c r="D24" s="70"/>
      <c r="E24" s="70"/>
      <c r="F24" s="70" t="s">
        <v>35</v>
      </c>
      <c r="G24" s="70"/>
      <c r="H24" s="70"/>
      <c r="I24" s="70" t="s">
        <v>36</v>
      </c>
      <c r="J24" s="70"/>
    </row>
    <row r="25" spans="1:13" ht="20.25" customHeight="1" x14ac:dyDescent="0.25">
      <c r="A25" s="71">
        <v>2051192175</v>
      </c>
      <c r="B25" s="71"/>
      <c r="C25" s="71">
        <v>2051192175</v>
      </c>
      <c r="D25" s="71"/>
      <c r="E25" s="71"/>
      <c r="F25" s="71">
        <v>513359145.43000001</v>
      </c>
      <c r="G25" s="71"/>
      <c r="H25" s="71"/>
      <c r="I25" s="72">
        <f>F25/C25</f>
        <v>0.25027354905446636</v>
      </c>
      <c r="J25" s="72"/>
      <c r="K25" s="14"/>
    </row>
    <row r="26" spans="1:13" x14ac:dyDescent="0.25">
      <c r="A26" s="63" t="s">
        <v>37</v>
      </c>
      <c r="B26" s="63"/>
      <c r="C26" s="63"/>
      <c r="D26" s="63"/>
      <c r="E26" s="63"/>
      <c r="F26" s="63"/>
      <c r="G26" s="63"/>
      <c r="H26" s="63"/>
      <c r="I26" s="63"/>
      <c r="J26" s="63"/>
      <c r="K26" s="1"/>
    </row>
    <row r="27" spans="1:13" ht="15" customHeight="1" x14ac:dyDescent="0.25">
      <c r="A27" s="11"/>
      <c r="B27" s="11"/>
      <c r="C27" s="73" t="s">
        <v>38</v>
      </c>
      <c r="D27" s="74"/>
      <c r="E27" s="75" t="s">
        <v>39</v>
      </c>
      <c r="F27" s="74"/>
      <c r="G27" s="75" t="s">
        <v>40</v>
      </c>
      <c r="H27" s="74"/>
      <c r="I27" s="76" t="s">
        <v>41</v>
      </c>
      <c r="J27" s="77"/>
    </row>
    <row r="28" spans="1:13" s="18" customFormat="1" ht="31.5" x14ac:dyDescent="0.25">
      <c r="A28" s="34" t="s">
        <v>42</v>
      </c>
      <c r="B28" s="34" t="s">
        <v>43</v>
      </c>
      <c r="C28" s="34" t="s">
        <v>44</v>
      </c>
      <c r="D28" s="34" t="s">
        <v>45</v>
      </c>
      <c r="E28" s="34" t="s">
        <v>46</v>
      </c>
      <c r="F28" s="34" t="s">
        <v>47</v>
      </c>
      <c r="G28" s="34" t="s">
        <v>48</v>
      </c>
      <c r="H28" s="34" t="s">
        <v>49</v>
      </c>
      <c r="I28" s="34" t="s">
        <v>50</v>
      </c>
      <c r="J28" s="34" t="s">
        <v>51</v>
      </c>
      <c r="K28" s="17"/>
      <c r="M28" s="19"/>
    </row>
    <row r="29" spans="1:13" s="18" customFormat="1" ht="54" customHeight="1" x14ac:dyDescent="0.25">
      <c r="A29" s="12" t="s">
        <v>52</v>
      </c>
      <c r="B29" s="12" t="s">
        <v>53</v>
      </c>
      <c r="C29" s="42">
        <v>450000</v>
      </c>
      <c r="D29" s="42">
        <v>2051192175</v>
      </c>
      <c r="E29" s="42">
        <v>106841</v>
      </c>
      <c r="F29" s="43">
        <v>512423044</v>
      </c>
      <c r="G29" s="42">
        <v>117544</v>
      </c>
      <c r="H29" s="43">
        <v>31213604.41</v>
      </c>
      <c r="I29" s="45">
        <f>+Tabla1345[[#This Row],[Física (E)]]/Tabla1345[[#This Row],[Física (C)]]</f>
        <v>1.1001768983817073</v>
      </c>
      <c r="J29" s="13">
        <f>+Tabla1345[[#This Row],[Financiera  (F)]]/Tabla1345[[#This Row],[Financiera (D)]]</f>
        <v>6.0913740659173009E-2</v>
      </c>
      <c r="K29" s="17"/>
      <c r="L29" s="56"/>
    </row>
    <row r="30" spans="1:13" x14ac:dyDescent="0.25">
      <c r="A30" s="62" t="s">
        <v>54</v>
      </c>
      <c r="B30" s="62"/>
      <c r="C30" s="62"/>
      <c r="D30" s="62"/>
      <c r="E30" s="62"/>
      <c r="F30" s="62"/>
      <c r="G30" s="62"/>
      <c r="H30" s="62"/>
      <c r="I30" s="62"/>
      <c r="J30" s="62"/>
      <c r="L30" s="55"/>
    </row>
    <row r="31" spans="1:13" x14ac:dyDescent="0.25">
      <c r="A31" s="63" t="s">
        <v>55</v>
      </c>
      <c r="B31" s="63"/>
      <c r="C31" s="63"/>
      <c r="D31" s="63"/>
      <c r="E31" s="63"/>
      <c r="F31" s="63"/>
      <c r="G31" s="63"/>
      <c r="H31" s="63"/>
      <c r="I31" s="63"/>
      <c r="J31" s="63"/>
      <c r="K31" s="1"/>
    </row>
    <row r="32" spans="1:13" ht="24.75" customHeight="1" x14ac:dyDescent="0.25">
      <c r="A32" s="10" t="s">
        <v>56</v>
      </c>
      <c r="B32" s="67" t="s">
        <v>57</v>
      </c>
      <c r="C32" s="67"/>
      <c r="D32" s="67"/>
      <c r="E32" s="67"/>
      <c r="F32" s="67"/>
      <c r="G32" s="67"/>
      <c r="H32" s="67"/>
      <c r="I32" s="67"/>
      <c r="J32" s="67"/>
    </row>
    <row r="33" spans="1:11" ht="31.5" x14ac:dyDescent="0.25">
      <c r="A33" s="10" t="s">
        <v>58</v>
      </c>
      <c r="B33" s="67" t="s">
        <v>59</v>
      </c>
      <c r="C33" s="67"/>
      <c r="D33" s="67"/>
      <c r="E33" s="67"/>
      <c r="F33" s="67"/>
      <c r="G33" s="67"/>
      <c r="H33" s="67"/>
      <c r="I33" s="67"/>
      <c r="J33" s="67"/>
    </row>
    <row r="34" spans="1:11" ht="50.25" customHeight="1" x14ac:dyDescent="0.25">
      <c r="A34" s="10" t="s">
        <v>60</v>
      </c>
      <c r="B34" s="66" t="s">
        <v>87</v>
      </c>
      <c r="C34" s="66"/>
      <c r="D34" s="66"/>
      <c r="E34" s="66"/>
      <c r="F34" s="66"/>
      <c r="G34" s="66"/>
      <c r="H34" s="66"/>
      <c r="I34" s="66"/>
      <c r="J34" s="66"/>
    </row>
    <row r="35" spans="1:11" ht="288.75" customHeight="1" x14ac:dyDescent="0.25">
      <c r="A35" s="10" t="s">
        <v>61</v>
      </c>
      <c r="B35" s="79" t="s">
        <v>89</v>
      </c>
      <c r="C35" s="79"/>
      <c r="D35" s="79"/>
      <c r="E35" s="79"/>
      <c r="F35" s="79"/>
      <c r="G35" s="79"/>
      <c r="H35" s="79"/>
      <c r="I35" s="79"/>
      <c r="J35" s="79"/>
    </row>
    <row r="36" spans="1:11" x14ac:dyDescent="0.25">
      <c r="A36" s="62" t="s">
        <v>62</v>
      </c>
      <c r="B36" s="62"/>
      <c r="C36" s="62"/>
      <c r="D36" s="62"/>
      <c r="E36" s="62"/>
      <c r="F36" s="62"/>
      <c r="G36" s="62"/>
      <c r="H36" s="62"/>
      <c r="I36" s="62"/>
      <c r="J36" s="62"/>
    </row>
    <row r="37" spans="1:11" x14ac:dyDescent="0.25">
      <c r="A37" s="78" t="s">
        <v>63</v>
      </c>
      <c r="B37" s="78"/>
      <c r="C37" s="78"/>
      <c r="D37" s="78"/>
      <c r="E37" s="78"/>
      <c r="F37" s="78"/>
      <c r="G37" s="78"/>
      <c r="H37" s="78"/>
      <c r="I37" s="78"/>
      <c r="J37" s="78"/>
      <c r="K37" s="1"/>
    </row>
    <row r="38" spans="1:11" ht="48" customHeight="1" x14ac:dyDescent="0.25">
      <c r="A38" s="68" t="s">
        <v>90</v>
      </c>
      <c r="B38" s="68"/>
      <c r="C38" s="68"/>
      <c r="D38" s="68"/>
      <c r="E38" s="68"/>
      <c r="F38" s="68"/>
      <c r="G38" s="68"/>
      <c r="H38" s="68"/>
      <c r="I38" s="68"/>
      <c r="J38" s="68"/>
    </row>
    <row r="39" spans="1:11" ht="24" customHeight="1" x14ac:dyDescent="0.25">
      <c r="A39" s="36"/>
      <c r="B39" s="36"/>
      <c r="C39" s="36"/>
      <c r="D39" s="36"/>
      <c r="E39" s="36"/>
      <c r="F39" s="36"/>
      <c r="G39" s="36"/>
      <c r="H39" s="36"/>
      <c r="I39" s="36"/>
      <c r="J39" s="36"/>
    </row>
    <row r="40" spans="1:11" ht="24" customHeight="1" x14ac:dyDescent="0.25">
      <c r="A40" s="36"/>
      <c r="B40" s="36"/>
      <c r="C40" s="36"/>
      <c r="D40" s="36"/>
      <c r="E40" s="36"/>
      <c r="F40" s="36"/>
      <c r="G40" s="36"/>
      <c r="H40" s="36"/>
      <c r="I40" s="36"/>
      <c r="J40" s="36"/>
    </row>
    <row r="41" spans="1:11" ht="24" customHeight="1" x14ac:dyDescent="0.25">
      <c r="A41" s="36"/>
      <c r="B41" s="36"/>
      <c r="C41" s="36"/>
      <c r="D41" s="36"/>
      <c r="E41" s="36"/>
      <c r="F41" s="36"/>
      <c r="G41" s="36"/>
      <c r="H41" s="36"/>
      <c r="I41" s="36"/>
      <c r="J41" s="36"/>
    </row>
    <row r="42" spans="1:11" ht="24" customHeight="1" x14ac:dyDescent="0.25">
      <c r="A42" s="36"/>
      <c r="B42" s="36"/>
      <c r="C42" s="36"/>
      <c r="D42" s="36"/>
      <c r="E42" s="36"/>
      <c r="F42" s="36"/>
      <c r="G42" s="36"/>
      <c r="H42" s="36"/>
      <c r="I42" s="36"/>
      <c r="J42" s="36"/>
    </row>
    <row r="43" spans="1:11" x14ac:dyDescent="0.25">
      <c r="A43" s="36"/>
      <c r="B43" s="36"/>
      <c r="C43" s="36"/>
      <c r="D43" s="36"/>
      <c r="E43" s="36"/>
      <c r="F43" s="36"/>
      <c r="G43" s="36"/>
      <c r="H43" s="36"/>
      <c r="I43" s="36"/>
      <c r="J43" s="36"/>
    </row>
    <row r="44" spans="1:11" x14ac:dyDescent="0.25">
      <c r="A44" s="36"/>
      <c r="B44" s="36"/>
      <c r="C44" s="36"/>
      <c r="D44" s="36"/>
      <c r="E44" s="36"/>
      <c r="F44" s="36"/>
      <c r="G44" s="57"/>
      <c r="H44" s="57"/>
      <c r="I44" s="57"/>
      <c r="J44" s="57"/>
    </row>
    <row r="45" spans="1:11" x14ac:dyDescent="0.25">
      <c r="A45" s="36"/>
      <c r="B45" s="36"/>
      <c r="C45" s="36"/>
      <c r="D45" s="36"/>
      <c r="E45" s="36"/>
      <c r="F45" s="36"/>
      <c r="G45" s="58"/>
      <c r="H45" s="58"/>
      <c r="I45" s="58"/>
      <c r="J45" s="58"/>
    </row>
    <row r="46" spans="1:11" x14ac:dyDescent="0.25">
      <c r="A46" s="36"/>
      <c r="B46" s="36"/>
      <c r="C46" s="36"/>
      <c r="D46" s="36"/>
      <c r="E46" s="36"/>
      <c r="F46" s="36"/>
      <c r="G46" s="58"/>
      <c r="H46" s="58"/>
      <c r="I46" s="58"/>
      <c r="J46" s="58"/>
    </row>
    <row r="47" spans="1:11" x14ac:dyDescent="0.25">
      <c r="A47" s="36"/>
      <c r="B47" s="36"/>
      <c r="C47" s="36"/>
      <c r="D47" s="36"/>
      <c r="E47" s="36"/>
      <c r="F47" s="36"/>
      <c r="G47" s="36"/>
      <c r="H47" s="36"/>
      <c r="I47" s="36"/>
      <c r="J47" s="36"/>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sheetData>
  <mergeCells count="51">
    <mergeCell ref="A1:A3"/>
    <mergeCell ref="B1:J1"/>
    <mergeCell ref="B2:C2"/>
    <mergeCell ref="D2:H2"/>
    <mergeCell ref="B3:C3"/>
    <mergeCell ref="D3:H3"/>
    <mergeCell ref="A37:J37"/>
    <mergeCell ref="A38:J38"/>
    <mergeCell ref="A31:J31"/>
    <mergeCell ref="B32:J32"/>
    <mergeCell ref="B33:J33"/>
    <mergeCell ref="B34:J34"/>
    <mergeCell ref="B35:J35"/>
    <mergeCell ref="A36:J36"/>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C16:J16"/>
    <mergeCell ref="A17:J17"/>
    <mergeCell ref="B18:J18"/>
    <mergeCell ref="B19:J19"/>
    <mergeCell ref="B20:J20"/>
    <mergeCell ref="G44:J44"/>
    <mergeCell ref="G45:J45"/>
    <mergeCell ref="G46:J46"/>
    <mergeCell ref="B10:J10"/>
    <mergeCell ref="A4:J4"/>
    <mergeCell ref="A5:J5"/>
    <mergeCell ref="A6:J6"/>
    <mergeCell ref="A7:J7"/>
    <mergeCell ref="B8:J8"/>
    <mergeCell ref="B9:J9"/>
    <mergeCell ref="A22:J22"/>
    <mergeCell ref="B11:J11"/>
    <mergeCell ref="B12:J12"/>
    <mergeCell ref="A13:J13"/>
    <mergeCell ref="C14:J14"/>
    <mergeCell ref="C15:J15"/>
  </mergeCells>
  <dataValidations xWindow="992" yWindow="516"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E29:F29 F28"/>
    <dataValidation allowBlank="1" showInputMessage="1" showErrorMessage="1" prompt="Meta alcanzada en el trimestre" sqref="G28"/>
    <dataValidation allowBlank="1" showInputMessage="1" showErrorMessage="1" prompt="Monto ejecutado en el trimestre" sqref="H28:H29"/>
  </dataValidations>
  <pageMargins left="0.2" right="0.37" top="0.69" bottom="0.4" header="0.3" footer="0.3"/>
  <pageSetup paperSize="5" scale="57"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7"/>
  <sheetViews>
    <sheetView zoomScale="70" zoomScaleNormal="70" zoomScaleSheetLayoutView="55" zoomScalePageLayoutView="85" workbookViewId="0">
      <selection activeCell="B40" sqref="B40"/>
    </sheetView>
  </sheetViews>
  <sheetFormatPr baseColWidth="10" defaultColWidth="11.42578125" defaultRowHeight="15.75" x14ac:dyDescent="0.25"/>
  <cols>
    <col min="1" max="1" width="29.7109375" style="3" customWidth="1"/>
    <col min="2" max="2" width="27"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22.5703125" style="3" customWidth="1"/>
    <col min="11" max="11" width="11.42578125" style="3"/>
    <col min="12" max="16384" width="11.42578125" style="2"/>
  </cols>
  <sheetData>
    <row r="1" spans="1:11" ht="29.25" customHeight="1" x14ac:dyDescent="0.25">
      <c r="A1" s="99"/>
      <c r="B1" s="83" t="s">
        <v>100</v>
      </c>
      <c r="C1" s="84"/>
      <c r="D1" s="84"/>
      <c r="E1" s="84"/>
      <c r="F1" s="84"/>
      <c r="G1" s="84"/>
      <c r="H1" s="84"/>
      <c r="I1" s="84"/>
      <c r="J1" s="85"/>
      <c r="K1" s="1"/>
    </row>
    <row r="2" spans="1:11" ht="30" customHeight="1" x14ac:dyDescent="0.25">
      <c r="A2" s="99"/>
      <c r="B2" s="94" t="s">
        <v>0</v>
      </c>
      <c r="C2" s="94"/>
      <c r="D2" s="94" t="s">
        <v>1</v>
      </c>
      <c r="E2" s="94"/>
      <c r="F2" s="94"/>
      <c r="G2" s="94"/>
      <c r="H2" s="94"/>
      <c r="I2" s="38" t="s">
        <v>2</v>
      </c>
      <c r="J2" s="38" t="s">
        <v>3</v>
      </c>
      <c r="K2" s="1"/>
    </row>
    <row r="3" spans="1:11" ht="33.75" customHeight="1" x14ac:dyDescent="0.25">
      <c r="A3" s="99"/>
      <c r="B3" s="95"/>
      <c r="C3" s="95"/>
      <c r="D3" s="96" t="s">
        <v>64</v>
      </c>
      <c r="E3" s="97"/>
      <c r="F3" s="97"/>
      <c r="G3" s="97"/>
      <c r="H3" s="98"/>
      <c r="I3" s="6"/>
      <c r="J3" s="39"/>
      <c r="K3" s="1"/>
    </row>
    <row r="4" spans="1:11" x14ac:dyDescent="0.25">
      <c r="A4" s="60"/>
      <c r="B4" s="60"/>
      <c r="C4" s="60"/>
      <c r="D4" s="60"/>
      <c r="E4" s="60"/>
      <c r="F4" s="60"/>
      <c r="G4" s="60"/>
      <c r="H4" s="60"/>
      <c r="I4" s="60"/>
      <c r="J4" s="60"/>
      <c r="K4" s="1"/>
    </row>
    <row r="5" spans="1:11" ht="3" customHeight="1" x14ac:dyDescent="0.25">
      <c r="A5" s="61"/>
      <c r="B5" s="61"/>
      <c r="C5" s="61"/>
      <c r="D5" s="61"/>
      <c r="E5" s="61"/>
      <c r="F5" s="61"/>
      <c r="G5" s="61"/>
      <c r="H5" s="61"/>
      <c r="I5" s="61"/>
      <c r="J5" s="61"/>
      <c r="K5" s="1"/>
    </row>
    <row r="6" spans="1:11" x14ac:dyDescent="0.25">
      <c r="A6" s="62" t="s">
        <v>5</v>
      </c>
      <c r="B6" s="62"/>
      <c r="C6" s="62"/>
      <c r="D6" s="62"/>
      <c r="E6" s="62"/>
      <c r="F6" s="62"/>
      <c r="G6" s="62"/>
      <c r="H6" s="62"/>
      <c r="I6" s="62"/>
      <c r="J6" s="62"/>
      <c r="K6" s="1"/>
    </row>
    <row r="7" spans="1:11" x14ac:dyDescent="0.25">
      <c r="A7" s="63" t="s">
        <v>6</v>
      </c>
      <c r="B7" s="63"/>
      <c r="C7" s="63"/>
      <c r="D7" s="63"/>
      <c r="E7" s="63"/>
      <c r="F7" s="63"/>
      <c r="G7" s="63"/>
      <c r="H7" s="63"/>
      <c r="I7" s="63"/>
      <c r="J7" s="63"/>
      <c r="K7" s="1"/>
    </row>
    <row r="8" spans="1:11" x14ac:dyDescent="0.25">
      <c r="A8" s="7" t="s">
        <v>7</v>
      </c>
      <c r="B8" s="59" t="s">
        <v>8</v>
      </c>
      <c r="C8" s="59"/>
      <c r="D8" s="59"/>
      <c r="E8" s="59"/>
      <c r="F8" s="59"/>
      <c r="G8" s="59"/>
      <c r="H8" s="59"/>
      <c r="I8" s="59"/>
      <c r="J8" s="59"/>
      <c r="K8" s="1"/>
    </row>
    <row r="9" spans="1:11" ht="15" customHeight="1" x14ac:dyDescent="0.25">
      <c r="A9" s="8" t="s">
        <v>9</v>
      </c>
      <c r="B9" s="59" t="s">
        <v>10</v>
      </c>
      <c r="C9" s="59"/>
      <c r="D9" s="59"/>
      <c r="E9" s="59"/>
      <c r="F9" s="59"/>
      <c r="G9" s="59"/>
      <c r="H9" s="59"/>
      <c r="I9" s="59"/>
      <c r="J9" s="59"/>
      <c r="K9" s="1"/>
    </row>
    <row r="10" spans="1:11" x14ac:dyDescent="0.25">
      <c r="A10" s="8" t="s">
        <v>11</v>
      </c>
      <c r="B10" s="59" t="s">
        <v>10</v>
      </c>
      <c r="C10" s="59"/>
      <c r="D10" s="59"/>
      <c r="E10" s="59"/>
      <c r="F10" s="59"/>
      <c r="G10" s="59"/>
      <c r="H10" s="59"/>
      <c r="I10" s="59"/>
      <c r="J10" s="59"/>
      <c r="K10" s="1"/>
    </row>
    <row r="11" spans="1:11" ht="31.5" customHeight="1" x14ac:dyDescent="0.25">
      <c r="A11" s="7" t="s">
        <v>12</v>
      </c>
      <c r="B11" s="100" t="s">
        <v>13</v>
      </c>
      <c r="C11" s="100"/>
      <c r="D11" s="100"/>
      <c r="E11" s="100"/>
      <c r="F11" s="100"/>
      <c r="G11" s="100"/>
      <c r="H11" s="100"/>
      <c r="I11" s="100"/>
      <c r="J11" s="100"/>
    </row>
    <row r="12" spans="1:11" ht="33.75" customHeight="1" x14ac:dyDescent="0.25">
      <c r="A12" s="7" t="s">
        <v>14</v>
      </c>
      <c r="B12" s="100" t="s">
        <v>65</v>
      </c>
      <c r="C12" s="100"/>
      <c r="D12" s="100"/>
      <c r="E12" s="100"/>
      <c r="F12" s="100"/>
      <c r="G12" s="100"/>
      <c r="H12" s="100"/>
      <c r="I12" s="100"/>
      <c r="J12" s="100"/>
    </row>
    <row r="13" spans="1:11" x14ac:dyDescent="0.25">
      <c r="A13" s="62" t="s">
        <v>16</v>
      </c>
      <c r="B13" s="62"/>
      <c r="C13" s="62"/>
      <c r="D13" s="62"/>
      <c r="E13" s="62"/>
      <c r="F13" s="62"/>
      <c r="G13" s="62"/>
      <c r="H13" s="62"/>
      <c r="I13" s="62"/>
      <c r="J13" s="62"/>
    </row>
    <row r="14" spans="1:11" ht="27.75" customHeight="1" x14ac:dyDescent="0.25">
      <c r="A14" s="7" t="s">
        <v>17</v>
      </c>
      <c r="B14" s="21">
        <f>_xlfn.NUMBERVALUE(LEFT($B$16,1))</f>
        <v>3</v>
      </c>
      <c r="C14" s="101" t="str">
        <f>IFERROR(VLOOKUP(B14,'[1]Validacion datos'!A2:B5,2,FALSE),"")</f>
        <v>DESARROLLO PRODUCTIVO</v>
      </c>
      <c r="D14" s="101"/>
      <c r="E14" s="101"/>
      <c r="F14" s="101"/>
      <c r="G14" s="101"/>
      <c r="H14" s="101"/>
      <c r="I14" s="101"/>
      <c r="J14" s="101"/>
    </row>
    <row r="15" spans="1:11" ht="26.25" customHeight="1" x14ac:dyDescent="0.25">
      <c r="A15" s="7" t="s">
        <v>18</v>
      </c>
      <c r="B15" s="22">
        <f>_xlfn.NUMBERVALUE(LEFT(B16,3))</f>
        <v>3.3</v>
      </c>
      <c r="C15" s="101" t="s">
        <v>19</v>
      </c>
      <c r="D15" s="101"/>
      <c r="E15" s="101"/>
      <c r="F15" s="101"/>
      <c r="G15" s="101"/>
      <c r="H15" s="101"/>
      <c r="I15" s="101"/>
      <c r="J15" s="101"/>
    </row>
    <row r="16" spans="1:11" ht="31.5" customHeight="1" x14ac:dyDescent="0.25">
      <c r="A16" s="7" t="s">
        <v>20</v>
      </c>
      <c r="B16" s="23" t="s">
        <v>21</v>
      </c>
      <c r="C16" s="10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1"/>
      <c r="E16" s="101"/>
      <c r="F16" s="101"/>
      <c r="G16" s="101"/>
      <c r="H16" s="101"/>
      <c r="I16" s="101"/>
      <c r="J16" s="101"/>
    </row>
    <row r="17" spans="1:11" x14ac:dyDescent="0.25">
      <c r="A17" s="62" t="s">
        <v>22</v>
      </c>
      <c r="B17" s="62"/>
      <c r="C17" s="62"/>
      <c r="D17" s="62"/>
      <c r="E17" s="62"/>
      <c r="F17" s="62"/>
      <c r="G17" s="62"/>
      <c r="H17" s="62"/>
      <c r="I17" s="62"/>
      <c r="J17" s="62"/>
    </row>
    <row r="18" spans="1:11" ht="21.75" customHeight="1" x14ac:dyDescent="0.25">
      <c r="A18" s="7" t="s">
        <v>23</v>
      </c>
      <c r="B18" s="67" t="s">
        <v>66</v>
      </c>
      <c r="C18" s="67"/>
      <c r="D18" s="67"/>
      <c r="E18" s="67"/>
      <c r="F18" s="67"/>
      <c r="G18" s="67"/>
      <c r="H18" s="67"/>
      <c r="I18" s="67"/>
      <c r="J18" s="67"/>
    </row>
    <row r="19" spans="1:11" ht="54" customHeight="1" x14ac:dyDescent="0.25">
      <c r="A19" s="9" t="s">
        <v>25</v>
      </c>
      <c r="B19" s="67" t="s">
        <v>67</v>
      </c>
      <c r="C19" s="67"/>
      <c r="D19" s="67"/>
      <c r="E19" s="67"/>
      <c r="F19" s="67"/>
      <c r="G19" s="67"/>
      <c r="H19" s="67"/>
      <c r="I19" s="67"/>
      <c r="J19" s="67"/>
    </row>
    <row r="20" spans="1:11" ht="24" customHeight="1" x14ac:dyDescent="0.25">
      <c r="A20" s="9" t="s">
        <v>27</v>
      </c>
      <c r="B20" s="67" t="s">
        <v>68</v>
      </c>
      <c r="C20" s="67"/>
      <c r="D20" s="67"/>
      <c r="E20" s="67"/>
      <c r="F20" s="67"/>
      <c r="G20" s="67"/>
      <c r="H20" s="67"/>
      <c r="I20" s="67"/>
      <c r="J20" s="67"/>
    </row>
    <row r="21" spans="1:11" ht="21.75" customHeight="1" x14ac:dyDescent="0.25">
      <c r="A21" s="9" t="s">
        <v>29</v>
      </c>
      <c r="B21" s="67"/>
      <c r="C21" s="67"/>
      <c r="D21" s="67"/>
      <c r="E21" s="67"/>
      <c r="F21" s="67"/>
      <c r="G21" s="67"/>
      <c r="H21" s="67"/>
      <c r="I21" s="67"/>
      <c r="J21" s="67"/>
      <c r="K21" s="1"/>
    </row>
    <row r="22" spans="1:11" x14ac:dyDescent="0.25">
      <c r="A22" s="62" t="s">
        <v>31</v>
      </c>
      <c r="B22" s="62"/>
      <c r="C22" s="62"/>
      <c r="D22" s="62"/>
      <c r="E22" s="62"/>
      <c r="F22" s="62"/>
      <c r="G22" s="62"/>
      <c r="H22" s="62"/>
      <c r="I22" s="62"/>
      <c r="J22" s="62"/>
    </row>
    <row r="23" spans="1:11" x14ac:dyDescent="0.25">
      <c r="A23" s="63" t="s">
        <v>32</v>
      </c>
      <c r="B23" s="63"/>
      <c r="C23" s="63"/>
      <c r="D23" s="63"/>
      <c r="E23" s="63"/>
      <c r="F23" s="63"/>
      <c r="G23" s="63"/>
      <c r="H23" s="63"/>
      <c r="I23" s="63"/>
      <c r="J23" s="63"/>
      <c r="K23" s="1"/>
    </row>
    <row r="24" spans="1:11" ht="40.5" customHeight="1" x14ac:dyDescent="0.25">
      <c r="A24" s="70" t="s">
        <v>33</v>
      </c>
      <c r="B24" s="70"/>
      <c r="C24" s="70" t="s">
        <v>34</v>
      </c>
      <c r="D24" s="70"/>
      <c r="E24" s="70"/>
      <c r="F24" s="70" t="s">
        <v>35</v>
      </c>
      <c r="G24" s="70"/>
      <c r="H24" s="70"/>
      <c r="I24" s="70" t="s">
        <v>36</v>
      </c>
      <c r="J24" s="70"/>
    </row>
    <row r="25" spans="1:11" s="5" customFormat="1" x14ac:dyDescent="0.25">
      <c r="A25" s="102">
        <v>100000</v>
      </c>
      <c r="B25" s="102"/>
      <c r="C25" s="102">
        <v>100000</v>
      </c>
      <c r="D25" s="102"/>
      <c r="E25" s="102"/>
      <c r="F25" s="102">
        <v>83727.5</v>
      </c>
      <c r="G25" s="102"/>
      <c r="H25" s="102"/>
      <c r="I25" s="103">
        <f>+F25/C25</f>
        <v>0.83727499999999999</v>
      </c>
      <c r="J25" s="103"/>
      <c r="K25" s="4"/>
    </row>
    <row r="26" spans="1:11" x14ac:dyDescent="0.25">
      <c r="A26" s="63" t="s">
        <v>37</v>
      </c>
      <c r="B26" s="63"/>
      <c r="C26" s="63"/>
      <c r="D26" s="63"/>
      <c r="E26" s="63"/>
      <c r="F26" s="63"/>
      <c r="G26" s="63"/>
      <c r="H26" s="63"/>
      <c r="I26" s="63"/>
      <c r="J26" s="63"/>
      <c r="K26" s="1"/>
    </row>
    <row r="27" spans="1:11" x14ac:dyDescent="0.25">
      <c r="A27" s="105"/>
      <c r="B27" s="105"/>
      <c r="C27" s="73" t="s">
        <v>38</v>
      </c>
      <c r="D27" s="74"/>
      <c r="E27" s="75" t="s">
        <v>39</v>
      </c>
      <c r="F27" s="74"/>
      <c r="G27" s="75" t="s">
        <v>40</v>
      </c>
      <c r="H27" s="74"/>
      <c r="I27" s="76" t="s">
        <v>41</v>
      </c>
      <c r="J27" s="104"/>
    </row>
    <row r="28" spans="1:11" s="52" customFormat="1" ht="31.5" x14ac:dyDescent="0.25">
      <c r="A28" s="34" t="s">
        <v>42</v>
      </c>
      <c r="B28" s="34" t="s">
        <v>43</v>
      </c>
      <c r="C28" s="49" t="s">
        <v>44</v>
      </c>
      <c r="D28" s="50" t="s">
        <v>45</v>
      </c>
      <c r="E28" s="50" t="s">
        <v>46</v>
      </c>
      <c r="F28" s="50" t="s">
        <v>47</v>
      </c>
      <c r="G28" s="50" t="s">
        <v>48</v>
      </c>
      <c r="H28" s="50" t="s">
        <v>69</v>
      </c>
      <c r="I28" s="34" t="s">
        <v>50</v>
      </c>
      <c r="J28" s="34" t="s">
        <v>51</v>
      </c>
      <c r="K28" s="51"/>
    </row>
    <row r="29" spans="1:11" ht="102" customHeight="1" x14ac:dyDescent="0.25">
      <c r="A29" s="24" t="s">
        <v>70</v>
      </c>
      <c r="B29" s="24" t="s">
        <v>84</v>
      </c>
      <c r="C29" s="46">
        <v>50</v>
      </c>
      <c r="D29" s="46">
        <v>100000</v>
      </c>
      <c r="E29" s="46">
        <v>20</v>
      </c>
      <c r="F29" s="43">
        <v>25000</v>
      </c>
      <c r="G29" s="44">
        <v>22</v>
      </c>
      <c r="H29" s="43">
        <v>24427.5</v>
      </c>
      <c r="I29" s="47">
        <f>+Tabla17[[#This Row],[Física (E)]]/Tabla17[[#This Row],[Física (C)]]</f>
        <v>1.1000000000000001</v>
      </c>
      <c r="J29" s="13">
        <f>+Tabla17[[#This Row],[Financiera (F)]]/Tabla17[[#This Row],[Financiera (D)]]</f>
        <v>0.97709999999999997</v>
      </c>
    </row>
    <row r="30" spans="1:11" x14ac:dyDescent="0.25">
      <c r="A30" s="62" t="s">
        <v>54</v>
      </c>
      <c r="B30" s="62"/>
      <c r="C30" s="62"/>
      <c r="D30" s="62"/>
      <c r="E30" s="62"/>
      <c r="F30" s="62"/>
      <c r="G30" s="62"/>
      <c r="H30" s="62"/>
      <c r="I30" s="62"/>
      <c r="J30" s="62"/>
    </row>
    <row r="31" spans="1:11" x14ac:dyDescent="0.25">
      <c r="A31" s="63" t="s">
        <v>55</v>
      </c>
      <c r="B31" s="63"/>
      <c r="C31" s="63"/>
      <c r="D31" s="63"/>
      <c r="E31" s="63"/>
      <c r="F31" s="63"/>
      <c r="G31" s="63"/>
      <c r="H31" s="63"/>
      <c r="I31" s="63"/>
      <c r="J31" s="63"/>
      <c r="K31" s="1"/>
    </row>
    <row r="32" spans="1:11" ht="20.25" customHeight="1" x14ac:dyDescent="0.25">
      <c r="A32" s="10" t="s">
        <v>56</v>
      </c>
      <c r="B32" s="67" t="s">
        <v>71</v>
      </c>
      <c r="C32" s="67"/>
      <c r="D32" s="67"/>
      <c r="E32" s="67"/>
      <c r="F32" s="67"/>
      <c r="G32" s="67"/>
      <c r="H32" s="67"/>
      <c r="I32" s="67"/>
      <c r="J32" s="67"/>
    </row>
    <row r="33" spans="1:11" ht="24.75" customHeight="1" x14ac:dyDescent="0.25">
      <c r="A33" s="10" t="s">
        <v>58</v>
      </c>
      <c r="B33" s="67" t="s">
        <v>72</v>
      </c>
      <c r="C33" s="67"/>
      <c r="D33" s="67"/>
      <c r="E33" s="67"/>
      <c r="F33" s="67"/>
      <c r="G33" s="67"/>
      <c r="H33" s="67"/>
      <c r="I33" s="67"/>
      <c r="J33" s="67"/>
    </row>
    <row r="34" spans="1:11" ht="82.5" customHeight="1" x14ac:dyDescent="0.25">
      <c r="A34" s="10" t="s">
        <v>60</v>
      </c>
      <c r="B34" s="106" t="s">
        <v>91</v>
      </c>
      <c r="C34" s="106"/>
      <c r="D34" s="106"/>
      <c r="E34" s="106"/>
      <c r="F34" s="106"/>
      <c r="G34" s="106"/>
      <c r="H34" s="106"/>
      <c r="I34" s="106"/>
      <c r="J34" s="106"/>
    </row>
    <row r="35" spans="1:11" ht="147.75" customHeight="1" x14ac:dyDescent="0.25">
      <c r="A35" s="10" t="s">
        <v>61</v>
      </c>
      <c r="B35" s="107" t="s">
        <v>92</v>
      </c>
      <c r="C35" s="108"/>
      <c r="D35" s="108"/>
      <c r="E35" s="108"/>
      <c r="F35" s="108"/>
      <c r="G35" s="108"/>
      <c r="H35" s="108"/>
      <c r="I35" s="108"/>
      <c r="J35" s="109"/>
    </row>
    <row r="36" spans="1:11" x14ac:dyDescent="0.25">
      <c r="A36" s="62" t="s">
        <v>62</v>
      </c>
      <c r="B36" s="62"/>
      <c r="C36" s="62"/>
      <c r="D36" s="62"/>
      <c r="E36" s="62"/>
      <c r="F36" s="62"/>
      <c r="G36" s="62"/>
      <c r="H36" s="62"/>
      <c r="I36" s="62"/>
      <c r="J36" s="62"/>
    </row>
    <row r="37" spans="1:11" x14ac:dyDescent="0.25">
      <c r="A37" s="78" t="s">
        <v>63</v>
      </c>
      <c r="B37" s="78"/>
      <c r="C37" s="78"/>
      <c r="D37" s="78"/>
      <c r="E37" s="78"/>
      <c r="F37" s="78"/>
      <c r="G37" s="78"/>
      <c r="H37" s="78"/>
      <c r="I37" s="78"/>
      <c r="J37" s="78"/>
      <c r="K37" s="1"/>
    </row>
    <row r="38" spans="1:11" ht="32.25" customHeight="1" x14ac:dyDescent="0.25">
      <c r="A38" s="67" t="s">
        <v>88</v>
      </c>
      <c r="B38" s="67"/>
      <c r="C38" s="67"/>
      <c r="D38" s="67"/>
      <c r="E38" s="67"/>
      <c r="F38" s="67"/>
      <c r="G38" s="67"/>
      <c r="H38" s="67"/>
      <c r="I38" s="67"/>
      <c r="J38" s="67"/>
    </row>
    <row r="39" spans="1:11" x14ac:dyDescent="0.25">
      <c r="A39" s="36"/>
      <c r="B39" s="36"/>
      <c r="C39" s="36"/>
      <c r="D39" s="36"/>
      <c r="E39" s="36"/>
      <c r="F39" s="36"/>
      <c r="G39" s="36"/>
      <c r="H39" s="36"/>
      <c r="I39" s="36"/>
      <c r="J39" s="36"/>
    </row>
    <row r="40" spans="1:11" x14ac:dyDescent="0.25">
      <c r="A40" s="36"/>
      <c r="B40" s="36"/>
      <c r="C40" s="36"/>
      <c r="D40" s="36"/>
      <c r="E40" s="36"/>
      <c r="F40" s="36"/>
      <c r="G40" s="36"/>
      <c r="H40" s="36"/>
      <c r="I40" s="36"/>
      <c r="J40" s="36"/>
    </row>
    <row r="41" spans="1:11" x14ac:dyDescent="0.25">
      <c r="A41" s="36"/>
      <c r="B41" s="36"/>
      <c r="C41" s="36"/>
      <c r="D41" s="36"/>
      <c r="E41" s="36"/>
      <c r="F41" s="36"/>
      <c r="G41" s="36"/>
      <c r="H41" s="36"/>
      <c r="I41" s="36"/>
      <c r="J41" s="36"/>
    </row>
    <row r="42" spans="1:11" x14ac:dyDescent="0.25">
      <c r="A42" s="36"/>
      <c r="B42" s="36"/>
      <c r="C42" s="36"/>
      <c r="D42" s="36"/>
      <c r="E42" s="36"/>
      <c r="F42" s="36"/>
      <c r="G42" s="36"/>
      <c r="H42" s="36"/>
      <c r="I42" s="36"/>
      <c r="J42" s="36"/>
    </row>
    <row r="43" spans="1:11" ht="25.5" customHeight="1" x14ac:dyDescent="0.25">
      <c r="A43" s="36"/>
      <c r="B43" s="36"/>
      <c r="C43" s="36"/>
      <c r="D43" s="36"/>
      <c r="E43" s="36"/>
      <c r="F43" s="36"/>
      <c r="G43" s="36"/>
      <c r="H43" s="36"/>
      <c r="I43" s="36"/>
      <c r="J43" s="36"/>
    </row>
    <row r="44" spans="1:11" ht="22.5" customHeight="1" x14ac:dyDescent="0.25">
      <c r="A44" s="36"/>
      <c r="B44" s="36"/>
      <c r="C44" s="36"/>
      <c r="D44" s="36"/>
      <c r="E44" s="36"/>
      <c r="F44" s="36"/>
      <c r="G44" s="36"/>
      <c r="H44" s="36"/>
      <c r="I44" s="36"/>
      <c r="J44" s="36"/>
    </row>
    <row r="45" spans="1:11" x14ac:dyDescent="0.25">
      <c r="A45" s="36"/>
      <c r="B45" s="36"/>
      <c r="C45" s="36"/>
      <c r="D45" s="36"/>
      <c r="E45" s="36"/>
      <c r="F45" s="36"/>
      <c r="G45" s="57"/>
      <c r="H45" s="57"/>
      <c r="I45" s="57"/>
      <c r="J45" s="57"/>
    </row>
    <row r="46" spans="1:11" x14ac:dyDescent="0.25">
      <c r="A46" s="36"/>
      <c r="B46" s="36"/>
      <c r="C46" s="36"/>
      <c r="D46" s="36"/>
      <c r="E46" s="36"/>
      <c r="F46" s="36"/>
      <c r="G46" s="58"/>
      <c r="H46" s="58"/>
      <c r="I46" s="58"/>
      <c r="J46" s="58"/>
    </row>
    <row r="47" spans="1:11" x14ac:dyDescent="0.25">
      <c r="A47" s="36"/>
      <c r="B47" s="36"/>
      <c r="C47" s="36"/>
      <c r="D47" s="36"/>
      <c r="E47" s="36"/>
      <c r="F47" s="36"/>
      <c r="G47" s="58"/>
      <c r="H47" s="58"/>
      <c r="I47" s="58"/>
      <c r="J47" s="58"/>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row r="55" spans="1:10" x14ac:dyDescent="0.25">
      <c r="A55" s="36"/>
      <c r="B55" s="36"/>
      <c r="C55" s="36"/>
      <c r="D55" s="36"/>
      <c r="E55" s="36"/>
      <c r="F55" s="36"/>
      <c r="G55" s="36"/>
      <c r="H55" s="36"/>
      <c r="I55" s="36"/>
      <c r="J55" s="36"/>
    </row>
    <row r="56" spans="1:10" x14ac:dyDescent="0.25">
      <c r="A56" s="36"/>
      <c r="B56" s="36"/>
      <c r="C56" s="36"/>
      <c r="D56" s="36"/>
      <c r="E56" s="36"/>
      <c r="F56" s="36"/>
      <c r="G56" s="36"/>
      <c r="H56" s="36"/>
      <c r="I56" s="36"/>
      <c r="J56" s="36"/>
    </row>
    <row r="57" spans="1:10" x14ac:dyDescent="0.25">
      <c r="A57" s="36"/>
      <c r="B57" s="36"/>
      <c r="C57" s="36"/>
      <c r="D57" s="36"/>
      <c r="E57" s="36"/>
      <c r="F57" s="36"/>
      <c r="G57" s="36"/>
      <c r="H57" s="36"/>
      <c r="I57" s="36"/>
      <c r="J57" s="36"/>
    </row>
  </sheetData>
  <mergeCells count="52">
    <mergeCell ref="A37:J37"/>
    <mergeCell ref="A38:J38"/>
    <mergeCell ref="A31:J31"/>
    <mergeCell ref="B32:J32"/>
    <mergeCell ref="B33:J33"/>
    <mergeCell ref="B34:J34"/>
    <mergeCell ref="B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7:B27"/>
    <mergeCell ref="A22:J22"/>
    <mergeCell ref="B11:J11"/>
    <mergeCell ref="B12:J12"/>
    <mergeCell ref="A13:J13"/>
    <mergeCell ref="C14:J14"/>
    <mergeCell ref="C15:J15"/>
    <mergeCell ref="C16:J16"/>
    <mergeCell ref="A17:J17"/>
    <mergeCell ref="B18:J18"/>
    <mergeCell ref="B19:J19"/>
    <mergeCell ref="B20:J20"/>
    <mergeCell ref="B21:J21"/>
    <mergeCell ref="G47:J47"/>
    <mergeCell ref="G45:J45"/>
    <mergeCell ref="G46:J46"/>
    <mergeCell ref="B10:J10"/>
    <mergeCell ref="B1:J1"/>
    <mergeCell ref="B2:C2"/>
    <mergeCell ref="D2:H2"/>
    <mergeCell ref="B3:C3"/>
    <mergeCell ref="D3:H3"/>
    <mergeCell ref="A4:J4"/>
    <mergeCell ref="A5:J5"/>
    <mergeCell ref="A6:J6"/>
    <mergeCell ref="A7:J7"/>
    <mergeCell ref="B8:J8"/>
    <mergeCell ref="B9:J9"/>
    <mergeCell ref="A1:A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9"/>
    <dataValidation allowBlank="1" showInputMessage="1" showErrorMessage="1" prompt="Monto presupuestado para el producto" sqref="D29:F29"/>
    <dataValidation allowBlank="1" showInputMessage="1" showErrorMessage="1" prompt="Meta alcanzada en el trimestre" sqref="G29"/>
    <dataValidation allowBlank="1" showInputMessage="1" showErrorMessage="1" prompt="Monto ejecutado en el trimestre" sqref="H29"/>
  </dataValidations>
  <pageMargins left="0.7" right="0.7" top="0.75" bottom="0.75" header="0.3" footer="0.3"/>
  <pageSetup scale="50"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K57"/>
  <sheetViews>
    <sheetView zoomScale="70" zoomScaleNormal="70" zoomScaleSheetLayoutView="70" zoomScalePageLayoutView="85" workbookViewId="0">
      <selection activeCell="G46" sqref="G46:J46"/>
    </sheetView>
  </sheetViews>
  <sheetFormatPr baseColWidth="10" defaultColWidth="11.42578125" defaultRowHeight="15.75" x14ac:dyDescent="0.25"/>
  <cols>
    <col min="1" max="1" width="35.140625" style="3" customWidth="1"/>
    <col min="2" max="2" width="20.7109375" style="3" customWidth="1"/>
    <col min="3" max="3" width="12.5703125" style="3" customWidth="1"/>
    <col min="4" max="4" width="14.42578125" style="3" customWidth="1"/>
    <col min="5" max="5" width="12.7109375" style="3" customWidth="1"/>
    <col min="6" max="6" width="15.7109375" style="3" customWidth="1"/>
    <col min="7" max="7" width="12.7109375" style="3" customWidth="1"/>
    <col min="8" max="8" width="15" style="3" customWidth="1"/>
    <col min="9" max="9" width="15.7109375" style="3" customWidth="1"/>
    <col min="10" max="10" width="16.85546875" style="3" customWidth="1"/>
    <col min="11" max="11" width="11.42578125" style="3"/>
    <col min="12" max="16384" width="11.42578125" style="2"/>
  </cols>
  <sheetData>
    <row r="1" spans="1:11" ht="21.75" customHeight="1" x14ac:dyDescent="0.25">
      <c r="A1" s="80"/>
      <c r="B1" s="83" t="s">
        <v>100</v>
      </c>
      <c r="C1" s="84"/>
      <c r="D1" s="84"/>
      <c r="E1" s="84"/>
      <c r="F1" s="84"/>
      <c r="G1" s="84"/>
      <c r="H1" s="84"/>
      <c r="I1" s="84"/>
      <c r="J1" s="85"/>
      <c r="K1" s="1"/>
    </row>
    <row r="2" spans="1:11" ht="21" customHeight="1" x14ac:dyDescent="0.25">
      <c r="A2" s="81"/>
      <c r="B2" s="86" t="s">
        <v>0</v>
      </c>
      <c r="C2" s="87"/>
      <c r="D2" s="86" t="s">
        <v>1</v>
      </c>
      <c r="E2" s="88"/>
      <c r="F2" s="88"/>
      <c r="G2" s="88"/>
      <c r="H2" s="87"/>
      <c r="I2" s="40" t="s">
        <v>2</v>
      </c>
      <c r="J2" s="40" t="s">
        <v>3</v>
      </c>
      <c r="K2" s="1"/>
    </row>
    <row r="3" spans="1:11" x14ac:dyDescent="0.25">
      <c r="A3" s="82"/>
      <c r="B3" s="89" t="s">
        <v>4</v>
      </c>
      <c r="C3" s="90"/>
      <c r="D3" s="91"/>
      <c r="E3" s="92"/>
      <c r="F3" s="92"/>
      <c r="G3" s="92"/>
      <c r="H3" s="93"/>
      <c r="I3" s="41"/>
      <c r="J3" s="41"/>
      <c r="K3" s="1"/>
    </row>
    <row r="4" spans="1:11" x14ac:dyDescent="0.25">
      <c r="A4" s="113"/>
      <c r="B4" s="114"/>
      <c r="C4" s="114"/>
      <c r="D4" s="114"/>
      <c r="E4" s="114"/>
      <c r="F4" s="114"/>
      <c r="G4" s="114"/>
      <c r="H4" s="114"/>
      <c r="I4" s="114"/>
      <c r="J4" s="115"/>
      <c r="K4" s="1"/>
    </row>
    <row r="5" spans="1:11" ht="3" customHeight="1" x14ac:dyDescent="0.25">
      <c r="A5" s="61"/>
      <c r="B5" s="61"/>
      <c r="C5" s="61"/>
      <c r="D5" s="61"/>
      <c r="E5" s="61"/>
      <c r="F5" s="61"/>
      <c r="G5" s="61"/>
      <c r="H5" s="61"/>
      <c r="I5" s="61"/>
      <c r="J5" s="61"/>
      <c r="K5" s="1"/>
    </row>
    <row r="6" spans="1:11" x14ac:dyDescent="0.25">
      <c r="A6" s="62" t="s">
        <v>5</v>
      </c>
      <c r="B6" s="62"/>
      <c r="C6" s="62"/>
      <c r="D6" s="62"/>
      <c r="E6" s="62"/>
      <c r="F6" s="62"/>
      <c r="G6" s="62"/>
      <c r="H6" s="62"/>
      <c r="I6" s="62"/>
      <c r="J6" s="62"/>
      <c r="K6" s="1"/>
    </row>
    <row r="7" spans="1:11" x14ac:dyDescent="0.25">
      <c r="A7" s="63" t="s">
        <v>6</v>
      </c>
      <c r="B7" s="63"/>
      <c r="C7" s="63"/>
      <c r="D7" s="63"/>
      <c r="E7" s="63"/>
      <c r="F7" s="63"/>
      <c r="G7" s="63"/>
      <c r="H7" s="63"/>
      <c r="I7" s="63"/>
      <c r="J7" s="63"/>
      <c r="K7" s="1"/>
    </row>
    <row r="8" spans="1:11" x14ac:dyDescent="0.25">
      <c r="A8" s="7" t="s">
        <v>7</v>
      </c>
      <c r="B8" s="59" t="s">
        <v>8</v>
      </c>
      <c r="C8" s="59"/>
      <c r="D8" s="59"/>
      <c r="E8" s="59"/>
      <c r="F8" s="59"/>
      <c r="G8" s="59"/>
      <c r="H8" s="59"/>
      <c r="I8" s="59"/>
      <c r="J8" s="59"/>
      <c r="K8" s="1"/>
    </row>
    <row r="9" spans="1:11" ht="15" customHeight="1" x14ac:dyDescent="0.25">
      <c r="A9" s="8" t="s">
        <v>9</v>
      </c>
      <c r="B9" s="59" t="s">
        <v>10</v>
      </c>
      <c r="C9" s="59"/>
      <c r="D9" s="59"/>
      <c r="E9" s="59"/>
      <c r="F9" s="59"/>
      <c r="G9" s="59"/>
      <c r="H9" s="59"/>
      <c r="I9" s="59"/>
      <c r="J9" s="59"/>
      <c r="K9" s="1"/>
    </row>
    <row r="10" spans="1:11" x14ac:dyDescent="0.25">
      <c r="A10" s="8" t="s">
        <v>11</v>
      </c>
      <c r="B10" s="59" t="s">
        <v>10</v>
      </c>
      <c r="C10" s="59"/>
      <c r="D10" s="59"/>
      <c r="E10" s="59"/>
      <c r="F10" s="59"/>
      <c r="G10" s="59"/>
      <c r="H10" s="59"/>
      <c r="I10" s="59"/>
      <c r="J10" s="59"/>
      <c r="K10" s="1"/>
    </row>
    <row r="11" spans="1:11" ht="31.5" customHeight="1" x14ac:dyDescent="0.25">
      <c r="A11" s="7" t="s">
        <v>12</v>
      </c>
      <c r="B11" s="100" t="s">
        <v>13</v>
      </c>
      <c r="C11" s="100"/>
      <c r="D11" s="100"/>
      <c r="E11" s="100"/>
      <c r="F11" s="100"/>
      <c r="G11" s="100"/>
      <c r="H11" s="100"/>
      <c r="I11" s="100"/>
      <c r="J11" s="100"/>
    </row>
    <row r="12" spans="1:11" ht="33.75" customHeight="1" x14ac:dyDescent="0.25">
      <c r="A12" s="7" t="s">
        <v>14</v>
      </c>
      <c r="B12" s="100" t="s">
        <v>65</v>
      </c>
      <c r="C12" s="100"/>
      <c r="D12" s="100"/>
      <c r="E12" s="100"/>
      <c r="F12" s="100"/>
      <c r="G12" s="100"/>
      <c r="H12" s="100"/>
      <c r="I12" s="100"/>
      <c r="J12" s="100"/>
    </row>
    <row r="13" spans="1:11" x14ac:dyDescent="0.25">
      <c r="A13" s="62" t="s">
        <v>16</v>
      </c>
      <c r="B13" s="62"/>
      <c r="C13" s="62"/>
      <c r="D13" s="62"/>
      <c r="E13" s="62"/>
      <c r="F13" s="62"/>
      <c r="G13" s="62"/>
      <c r="H13" s="62"/>
      <c r="I13" s="62"/>
      <c r="J13" s="62"/>
    </row>
    <row r="14" spans="1:11" ht="27.75" customHeight="1" x14ac:dyDescent="0.25">
      <c r="A14" s="7" t="s">
        <v>17</v>
      </c>
      <c r="B14" s="21">
        <f>_xlfn.NUMBERVALUE(LEFT($B$16,1))</f>
        <v>3</v>
      </c>
      <c r="C14" s="101" t="str">
        <f>IFERROR(VLOOKUP(B14,'[1]Validacion datos'!A2:B5,2,FALSE),"")</f>
        <v>DESARROLLO PRODUCTIVO</v>
      </c>
      <c r="D14" s="101"/>
      <c r="E14" s="101"/>
      <c r="F14" s="101"/>
      <c r="G14" s="101"/>
      <c r="H14" s="101"/>
      <c r="I14" s="101"/>
      <c r="J14" s="101"/>
    </row>
    <row r="15" spans="1:11" ht="26.25" customHeight="1" x14ac:dyDescent="0.25">
      <c r="A15" s="7" t="s">
        <v>18</v>
      </c>
      <c r="B15" s="22">
        <f>_xlfn.NUMBERVALUE(LEFT(B16,3))</f>
        <v>3.3</v>
      </c>
      <c r="C15" s="101" t="s">
        <v>19</v>
      </c>
      <c r="D15" s="101"/>
      <c r="E15" s="101"/>
      <c r="F15" s="101"/>
      <c r="G15" s="101"/>
      <c r="H15" s="101"/>
      <c r="I15" s="101"/>
      <c r="J15" s="101"/>
    </row>
    <row r="16" spans="1:11" ht="31.5" customHeight="1" x14ac:dyDescent="0.25">
      <c r="A16" s="7" t="s">
        <v>20</v>
      </c>
      <c r="B16" s="23" t="s">
        <v>21</v>
      </c>
      <c r="C16" s="101"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101"/>
      <c r="E16" s="101"/>
      <c r="F16" s="101"/>
      <c r="G16" s="101"/>
      <c r="H16" s="101"/>
      <c r="I16" s="101"/>
      <c r="J16" s="101"/>
    </row>
    <row r="17" spans="1:11" x14ac:dyDescent="0.25">
      <c r="A17" s="62" t="s">
        <v>22</v>
      </c>
      <c r="B17" s="62"/>
      <c r="C17" s="62"/>
      <c r="D17" s="62"/>
      <c r="E17" s="62"/>
      <c r="F17" s="62"/>
      <c r="G17" s="62"/>
      <c r="H17" s="62"/>
      <c r="I17" s="62"/>
      <c r="J17" s="62"/>
    </row>
    <row r="18" spans="1:11" ht="21.75" customHeight="1" x14ac:dyDescent="0.25">
      <c r="A18" s="7" t="s">
        <v>23</v>
      </c>
      <c r="B18" s="67" t="s">
        <v>66</v>
      </c>
      <c r="C18" s="67"/>
      <c r="D18" s="67"/>
      <c r="E18" s="67"/>
      <c r="F18" s="67"/>
      <c r="G18" s="67"/>
      <c r="H18" s="67"/>
      <c r="I18" s="67"/>
      <c r="J18" s="67"/>
    </row>
    <row r="19" spans="1:11" ht="54" customHeight="1" x14ac:dyDescent="0.25">
      <c r="A19" s="9" t="s">
        <v>25</v>
      </c>
      <c r="B19" s="67" t="s">
        <v>67</v>
      </c>
      <c r="C19" s="67"/>
      <c r="D19" s="67"/>
      <c r="E19" s="67"/>
      <c r="F19" s="67"/>
      <c r="G19" s="67"/>
      <c r="H19" s="67"/>
      <c r="I19" s="67"/>
      <c r="J19" s="67"/>
    </row>
    <row r="20" spans="1:11" ht="24" customHeight="1" x14ac:dyDescent="0.25">
      <c r="A20" s="9" t="s">
        <v>27</v>
      </c>
      <c r="B20" s="67" t="s">
        <v>68</v>
      </c>
      <c r="C20" s="67"/>
      <c r="D20" s="67"/>
      <c r="E20" s="67"/>
      <c r="F20" s="67"/>
      <c r="G20" s="67"/>
      <c r="H20" s="67"/>
      <c r="I20" s="67"/>
      <c r="J20" s="67"/>
    </row>
    <row r="21" spans="1:11" ht="21.75" customHeight="1" x14ac:dyDescent="0.25">
      <c r="A21" s="9" t="s">
        <v>29</v>
      </c>
      <c r="B21" s="67"/>
      <c r="C21" s="67"/>
      <c r="D21" s="67"/>
      <c r="E21" s="67"/>
      <c r="F21" s="67"/>
      <c r="G21" s="67"/>
      <c r="H21" s="67"/>
      <c r="I21" s="67"/>
      <c r="J21" s="67"/>
      <c r="K21" s="1"/>
    </row>
    <row r="22" spans="1:11" x14ac:dyDescent="0.25">
      <c r="A22" s="62" t="s">
        <v>31</v>
      </c>
      <c r="B22" s="62"/>
      <c r="C22" s="62"/>
      <c r="D22" s="62"/>
      <c r="E22" s="62"/>
      <c r="F22" s="62"/>
      <c r="G22" s="62"/>
      <c r="H22" s="62"/>
      <c r="I22" s="62"/>
      <c r="J22" s="62"/>
    </row>
    <row r="23" spans="1:11" x14ac:dyDescent="0.25">
      <c r="A23" s="63" t="s">
        <v>32</v>
      </c>
      <c r="B23" s="63"/>
      <c r="C23" s="63"/>
      <c r="D23" s="63"/>
      <c r="E23" s="63"/>
      <c r="F23" s="63"/>
      <c r="G23" s="63"/>
      <c r="H23" s="63"/>
      <c r="I23" s="63"/>
      <c r="J23" s="63"/>
      <c r="K23" s="1"/>
    </row>
    <row r="24" spans="1:11" ht="15" customHeight="1" x14ac:dyDescent="0.25">
      <c r="A24" s="70" t="s">
        <v>33</v>
      </c>
      <c r="B24" s="70"/>
      <c r="C24" s="70" t="s">
        <v>34</v>
      </c>
      <c r="D24" s="70"/>
      <c r="E24" s="70"/>
      <c r="F24" s="70" t="s">
        <v>35</v>
      </c>
      <c r="G24" s="70"/>
      <c r="H24" s="70"/>
      <c r="I24" s="70" t="s">
        <v>36</v>
      </c>
      <c r="J24" s="70"/>
    </row>
    <row r="25" spans="1:11" s="5" customFormat="1" x14ac:dyDescent="0.25">
      <c r="A25" s="102">
        <v>3450000</v>
      </c>
      <c r="B25" s="102"/>
      <c r="C25" s="102">
        <v>2050000</v>
      </c>
      <c r="D25" s="102"/>
      <c r="E25" s="102"/>
      <c r="F25" s="102">
        <v>149390</v>
      </c>
      <c r="G25" s="102"/>
      <c r="H25" s="102"/>
      <c r="I25" s="103">
        <f>+F25/C25</f>
        <v>7.2873170731707321E-2</v>
      </c>
      <c r="J25" s="103"/>
      <c r="K25" s="4"/>
    </row>
    <row r="26" spans="1:11" x14ac:dyDescent="0.25">
      <c r="A26" s="63" t="s">
        <v>37</v>
      </c>
      <c r="B26" s="63"/>
      <c r="C26" s="63"/>
      <c r="D26" s="63"/>
      <c r="E26" s="63"/>
      <c r="F26" s="63"/>
      <c r="G26" s="63"/>
      <c r="H26" s="63"/>
      <c r="I26" s="63"/>
      <c r="J26" s="63"/>
      <c r="K26" s="1"/>
    </row>
    <row r="27" spans="1:11" ht="15.75" customHeight="1" x14ac:dyDescent="0.25">
      <c r="A27" s="105"/>
      <c r="B27" s="105"/>
      <c r="C27" s="73" t="s">
        <v>38</v>
      </c>
      <c r="D27" s="74"/>
      <c r="E27" s="75" t="s">
        <v>39</v>
      </c>
      <c r="F27" s="74"/>
      <c r="G27" s="75" t="s">
        <v>40</v>
      </c>
      <c r="H27" s="74"/>
      <c r="I27" s="76" t="s">
        <v>41</v>
      </c>
      <c r="J27" s="104"/>
    </row>
    <row r="28" spans="1:11" ht="31.5" x14ac:dyDescent="0.25">
      <c r="A28" s="34" t="s">
        <v>42</v>
      </c>
      <c r="B28" s="34" t="s">
        <v>43</v>
      </c>
      <c r="C28" s="34" t="s">
        <v>44</v>
      </c>
      <c r="D28" s="34" t="s">
        <v>45</v>
      </c>
      <c r="E28" s="34" t="s">
        <v>46</v>
      </c>
      <c r="F28" s="34" t="s">
        <v>47</v>
      </c>
      <c r="G28" s="34" t="s">
        <v>48</v>
      </c>
      <c r="H28" s="34" t="s">
        <v>49</v>
      </c>
      <c r="I28" s="34" t="s">
        <v>50</v>
      </c>
      <c r="J28" s="34" t="s">
        <v>51</v>
      </c>
    </row>
    <row r="29" spans="1:11" s="52" customFormat="1" ht="71.25" customHeight="1" x14ac:dyDescent="0.25">
      <c r="A29" s="24" t="s">
        <v>73</v>
      </c>
      <c r="B29" s="53" t="s">
        <v>74</v>
      </c>
      <c r="C29" s="46">
        <v>100000</v>
      </c>
      <c r="D29" s="46">
        <v>2050000</v>
      </c>
      <c r="E29" s="46">
        <v>18565</v>
      </c>
      <c r="F29" s="46">
        <v>104116.67</v>
      </c>
      <c r="G29" s="46">
        <v>49215</v>
      </c>
      <c r="H29" s="43">
        <v>107837.5</v>
      </c>
      <c r="I29" s="47">
        <f>+Tabla172[[#This Row],[Física (E)]]/Tabla172[[#This Row],[Física (C)]]</f>
        <v>2.6509561001885267</v>
      </c>
      <c r="J29" s="47">
        <f>+Tabla172[[#This Row],[Financiera  (F)]]/Tabla172[[#This Row],[Financiera (D)]]</f>
        <v>1.0357371206743358</v>
      </c>
      <c r="K29" s="51"/>
    </row>
    <row r="30" spans="1:11" x14ac:dyDescent="0.25">
      <c r="A30" s="62" t="s">
        <v>54</v>
      </c>
      <c r="B30" s="62"/>
      <c r="C30" s="62"/>
      <c r="D30" s="62"/>
      <c r="E30" s="62"/>
      <c r="F30" s="62"/>
      <c r="G30" s="62"/>
      <c r="H30" s="62"/>
      <c r="I30" s="62"/>
      <c r="J30" s="62"/>
    </row>
    <row r="31" spans="1:11" x14ac:dyDescent="0.25">
      <c r="A31" s="63" t="s">
        <v>55</v>
      </c>
      <c r="B31" s="63"/>
      <c r="C31" s="63"/>
      <c r="D31" s="63"/>
      <c r="E31" s="63"/>
      <c r="F31" s="63"/>
      <c r="G31" s="63"/>
      <c r="H31" s="63"/>
      <c r="I31" s="63"/>
      <c r="J31" s="63"/>
      <c r="K31" s="1"/>
    </row>
    <row r="32" spans="1:11" ht="20.25" customHeight="1" x14ac:dyDescent="0.25">
      <c r="A32" s="10" t="s">
        <v>56</v>
      </c>
      <c r="B32" s="67" t="s">
        <v>75</v>
      </c>
      <c r="C32" s="67"/>
      <c r="D32" s="67"/>
      <c r="E32" s="67"/>
      <c r="F32" s="67"/>
      <c r="G32" s="67"/>
      <c r="H32" s="67"/>
      <c r="I32" s="67"/>
      <c r="J32" s="67"/>
    </row>
    <row r="33" spans="1:11" ht="85.5" customHeight="1" x14ac:dyDescent="0.25">
      <c r="A33" s="10" t="s">
        <v>58</v>
      </c>
      <c r="B33" s="110" t="s">
        <v>76</v>
      </c>
      <c r="C33" s="110"/>
      <c r="D33" s="110"/>
      <c r="E33" s="110"/>
      <c r="F33" s="110"/>
      <c r="G33" s="110"/>
      <c r="H33" s="110"/>
      <c r="I33" s="110"/>
      <c r="J33" s="110"/>
    </row>
    <row r="34" spans="1:11" ht="84" customHeight="1" x14ac:dyDescent="0.25">
      <c r="A34" s="10" t="s">
        <v>60</v>
      </c>
      <c r="B34" s="79" t="s">
        <v>93</v>
      </c>
      <c r="C34" s="111"/>
      <c r="D34" s="111"/>
      <c r="E34" s="111"/>
      <c r="F34" s="111"/>
      <c r="G34" s="111"/>
      <c r="H34" s="111"/>
      <c r="I34" s="111"/>
      <c r="J34" s="111"/>
    </row>
    <row r="35" spans="1:11" ht="173.25" customHeight="1" x14ac:dyDescent="0.25">
      <c r="A35" s="10" t="s">
        <v>61</v>
      </c>
      <c r="B35" s="79" t="s">
        <v>94</v>
      </c>
      <c r="C35" s="79"/>
      <c r="D35" s="79"/>
      <c r="E35" s="79"/>
      <c r="F35" s="79"/>
      <c r="G35" s="79"/>
      <c r="H35" s="79"/>
      <c r="I35" s="79"/>
      <c r="J35" s="79"/>
    </row>
    <row r="36" spans="1:11" x14ac:dyDescent="0.25">
      <c r="A36" s="62" t="s">
        <v>62</v>
      </c>
      <c r="B36" s="62"/>
      <c r="C36" s="62"/>
      <c r="D36" s="62"/>
      <c r="E36" s="62"/>
      <c r="F36" s="62"/>
      <c r="G36" s="62"/>
      <c r="H36" s="62"/>
      <c r="I36" s="62"/>
      <c r="J36" s="62"/>
    </row>
    <row r="37" spans="1:11" x14ac:dyDescent="0.25">
      <c r="A37" s="78" t="s">
        <v>63</v>
      </c>
      <c r="B37" s="78"/>
      <c r="C37" s="78"/>
      <c r="D37" s="78"/>
      <c r="E37" s="78"/>
      <c r="F37" s="78"/>
      <c r="G37" s="78"/>
      <c r="H37" s="78"/>
      <c r="I37" s="78"/>
      <c r="J37" s="78"/>
      <c r="K37" s="1"/>
    </row>
    <row r="38" spans="1:11" ht="32.25" customHeight="1" x14ac:dyDescent="0.25">
      <c r="A38" s="67"/>
      <c r="B38" s="67"/>
      <c r="C38" s="67"/>
      <c r="D38" s="67"/>
      <c r="E38" s="67"/>
      <c r="F38" s="67"/>
      <c r="G38" s="67"/>
      <c r="H38" s="67"/>
      <c r="I38" s="67"/>
      <c r="J38" s="67"/>
    </row>
    <row r="39" spans="1:11" x14ac:dyDescent="0.25">
      <c r="A39" s="36"/>
      <c r="B39" s="36"/>
      <c r="C39" s="36"/>
      <c r="D39" s="36"/>
      <c r="E39" s="36"/>
      <c r="F39" s="36"/>
      <c r="G39" s="36"/>
      <c r="H39" s="36"/>
      <c r="I39" s="36"/>
      <c r="J39" s="36"/>
    </row>
    <row r="40" spans="1:11" x14ac:dyDescent="0.25">
      <c r="A40" s="36"/>
      <c r="B40" s="36"/>
      <c r="C40" s="36"/>
      <c r="D40" s="36"/>
      <c r="E40" s="36"/>
      <c r="F40" s="36"/>
      <c r="G40" s="36"/>
      <c r="H40" s="36"/>
      <c r="I40" s="36"/>
      <c r="J40" s="36"/>
    </row>
    <row r="41" spans="1:11" ht="37.5" customHeight="1" x14ac:dyDescent="0.25">
      <c r="A41" s="36"/>
      <c r="B41" s="36"/>
      <c r="C41" s="36"/>
      <c r="D41" s="36"/>
      <c r="E41" s="36"/>
      <c r="F41" s="36"/>
      <c r="G41" s="36"/>
      <c r="H41" s="36"/>
      <c r="I41" s="36"/>
      <c r="J41" s="36"/>
    </row>
    <row r="42" spans="1:11" ht="31.5" customHeight="1" x14ac:dyDescent="0.25">
      <c r="A42" s="36"/>
      <c r="B42" s="36"/>
      <c r="C42" s="36"/>
      <c r="D42" s="36"/>
      <c r="E42" s="36"/>
      <c r="F42" s="36"/>
      <c r="G42" s="36"/>
      <c r="H42" s="36"/>
      <c r="I42" s="36"/>
      <c r="J42" s="36"/>
    </row>
    <row r="43" spans="1:11" ht="30.75" customHeight="1" x14ac:dyDescent="0.25">
      <c r="A43" s="36"/>
      <c r="B43" s="36"/>
      <c r="C43" s="36"/>
      <c r="D43" s="36"/>
      <c r="E43" s="36"/>
      <c r="F43" s="36"/>
      <c r="G43" s="36"/>
      <c r="H43" s="36"/>
      <c r="I43" s="36"/>
      <c r="J43" s="36"/>
    </row>
    <row r="44" spans="1:11" x14ac:dyDescent="0.25">
      <c r="A44" s="36"/>
      <c r="B44" s="36"/>
      <c r="C44" s="36"/>
      <c r="D44" s="36"/>
      <c r="E44" s="36"/>
      <c r="F44" s="36"/>
      <c r="G44" s="36"/>
      <c r="H44" s="36"/>
      <c r="I44" s="36"/>
      <c r="J44" s="36"/>
    </row>
    <row r="45" spans="1:11" x14ac:dyDescent="0.25">
      <c r="A45" s="36"/>
      <c r="B45" s="36"/>
      <c r="C45" s="36"/>
      <c r="D45" s="36"/>
      <c r="E45" s="36"/>
      <c r="F45" s="36"/>
      <c r="G45" s="112"/>
      <c r="H45" s="112"/>
      <c r="I45" s="112"/>
      <c r="J45" s="112"/>
    </row>
    <row r="46" spans="1:11" x14ac:dyDescent="0.25">
      <c r="A46" s="36"/>
      <c r="B46" s="36"/>
      <c r="C46" s="36"/>
      <c r="D46" s="36"/>
      <c r="E46" s="36"/>
      <c r="F46" s="36"/>
      <c r="G46" s="58"/>
      <c r="H46" s="58"/>
      <c r="I46" s="58"/>
      <c r="J46" s="58"/>
    </row>
    <row r="47" spans="1:11" x14ac:dyDescent="0.25">
      <c r="A47" s="36"/>
      <c r="B47" s="36"/>
      <c r="C47" s="36"/>
      <c r="D47" s="36"/>
      <c r="E47" s="36"/>
      <c r="F47" s="36"/>
      <c r="G47" s="58"/>
      <c r="H47" s="58"/>
      <c r="I47" s="58"/>
      <c r="J47" s="58"/>
    </row>
    <row r="48" spans="1:11" x14ac:dyDescent="0.25">
      <c r="A48" s="36"/>
      <c r="B48" s="36"/>
      <c r="C48" s="36"/>
      <c r="D48" s="36"/>
      <c r="E48" s="36"/>
      <c r="F48" s="36"/>
      <c r="G48" s="36"/>
      <c r="H48" s="36"/>
      <c r="I48" s="36"/>
      <c r="J48" s="36"/>
    </row>
    <row r="49" spans="1:10" x14ac:dyDescent="0.25">
      <c r="A49" s="36"/>
      <c r="B49" s="36"/>
      <c r="C49" s="36"/>
      <c r="D49" s="36"/>
      <c r="E49" s="36"/>
      <c r="F49" s="36"/>
      <c r="G49" s="36"/>
      <c r="H49" s="36"/>
      <c r="I49" s="36"/>
      <c r="J49" s="36"/>
    </row>
    <row r="50" spans="1:10" x14ac:dyDescent="0.25">
      <c r="A50" s="36"/>
      <c r="B50" s="36"/>
      <c r="C50" s="36"/>
      <c r="D50" s="36"/>
      <c r="E50" s="36"/>
      <c r="F50" s="36"/>
      <c r="G50" s="36"/>
      <c r="H50" s="36"/>
      <c r="I50" s="36"/>
      <c r="J50" s="36"/>
    </row>
    <row r="51" spans="1:10" x14ac:dyDescent="0.25">
      <c r="A51" s="36"/>
      <c r="B51" s="36"/>
      <c r="C51" s="36"/>
      <c r="D51" s="36"/>
      <c r="E51" s="36"/>
      <c r="F51" s="36"/>
      <c r="G51" s="36"/>
      <c r="H51" s="36"/>
      <c r="I51" s="36"/>
      <c r="J51" s="36"/>
    </row>
    <row r="52" spans="1:10" x14ac:dyDescent="0.25">
      <c r="A52" s="36"/>
      <c r="B52" s="36"/>
      <c r="C52" s="36"/>
      <c r="D52" s="36"/>
      <c r="E52" s="36"/>
      <c r="F52" s="36"/>
      <c r="G52" s="36"/>
      <c r="H52" s="36"/>
      <c r="I52" s="36"/>
      <c r="J52" s="36"/>
    </row>
    <row r="53" spans="1:10" x14ac:dyDescent="0.25">
      <c r="A53" s="36"/>
      <c r="B53" s="36"/>
      <c r="C53" s="36"/>
      <c r="D53" s="36"/>
      <c r="E53" s="36"/>
      <c r="F53" s="36"/>
      <c r="G53" s="36"/>
      <c r="H53" s="36"/>
      <c r="I53" s="36"/>
      <c r="J53" s="36"/>
    </row>
    <row r="54" spans="1:10" x14ac:dyDescent="0.25">
      <c r="A54" s="36"/>
      <c r="B54" s="36"/>
      <c r="C54" s="36"/>
      <c r="D54" s="36"/>
      <c r="E54" s="36"/>
      <c r="F54" s="36"/>
      <c r="G54" s="36"/>
      <c r="H54" s="36"/>
      <c r="I54" s="36"/>
      <c r="J54" s="36"/>
    </row>
    <row r="55" spans="1:10" x14ac:dyDescent="0.25">
      <c r="A55" s="36"/>
      <c r="B55" s="36"/>
      <c r="C55" s="36"/>
      <c r="D55" s="36"/>
      <c r="E55" s="36"/>
      <c r="F55" s="36"/>
      <c r="G55" s="36"/>
      <c r="H55" s="36"/>
      <c r="I55" s="36"/>
      <c r="J55" s="36"/>
    </row>
    <row r="56" spans="1:10" x14ac:dyDescent="0.25">
      <c r="A56" s="36"/>
      <c r="B56" s="36"/>
      <c r="C56" s="36"/>
      <c r="D56" s="36"/>
      <c r="E56" s="36"/>
      <c r="F56" s="36"/>
      <c r="G56" s="36"/>
      <c r="H56" s="36"/>
      <c r="I56" s="36"/>
      <c r="J56" s="36"/>
    </row>
    <row r="57" spans="1:10" x14ac:dyDescent="0.25">
      <c r="A57" s="36"/>
      <c r="B57" s="36"/>
      <c r="C57" s="36"/>
      <c r="D57" s="36"/>
      <c r="E57" s="36"/>
      <c r="F57" s="36"/>
      <c r="G57" s="36"/>
      <c r="H57" s="36"/>
      <c r="I57" s="36"/>
      <c r="J57" s="36"/>
    </row>
  </sheetData>
  <mergeCells count="52">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A27:B27"/>
    <mergeCell ref="C27:D27"/>
    <mergeCell ref="E27:F27"/>
    <mergeCell ref="G27:H27"/>
    <mergeCell ref="I27:J27"/>
    <mergeCell ref="A25:B25"/>
    <mergeCell ref="C25:E25"/>
    <mergeCell ref="F25:H25"/>
    <mergeCell ref="I25:J25"/>
    <mergeCell ref="A26:J26"/>
    <mergeCell ref="G47:J47"/>
    <mergeCell ref="A30:J30"/>
    <mergeCell ref="A31:J31"/>
    <mergeCell ref="B32:J32"/>
    <mergeCell ref="B33:J33"/>
    <mergeCell ref="B34:J34"/>
    <mergeCell ref="B35:J35"/>
    <mergeCell ref="A36:J36"/>
    <mergeCell ref="A37:J37"/>
    <mergeCell ref="A38:J38"/>
    <mergeCell ref="G45:J45"/>
    <mergeCell ref="G46:J46"/>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2"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2"/>
  <sheetViews>
    <sheetView zoomScale="70" zoomScaleNormal="70" zoomScaleSheetLayoutView="55" workbookViewId="0">
      <selection activeCell="G45" sqref="G45"/>
    </sheetView>
  </sheetViews>
  <sheetFormatPr baseColWidth="10" defaultColWidth="11.42578125" defaultRowHeight="15" x14ac:dyDescent="0.25"/>
  <cols>
    <col min="1" max="1" width="33.140625" style="27" customWidth="1"/>
    <col min="2" max="2" width="25" style="27" customWidth="1"/>
    <col min="3" max="3" width="12.7109375" style="27" customWidth="1"/>
    <col min="4" max="4" width="16.85546875" style="27" customWidth="1"/>
    <col min="5" max="5" width="12.7109375" style="27" customWidth="1"/>
    <col min="6" max="6" width="16.85546875" style="27" customWidth="1"/>
    <col min="7" max="7" width="12.7109375" style="27" customWidth="1"/>
    <col min="8" max="8" width="16.7109375" style="27" bestFit="1" customWidth="1"/>
    <col min="9" max="9" width="17.28515625" style="27" customWidth="1"/>
    <col min="10" max="10" width="16.42578125" style="27" customWidth="1"/>
    <col min="11" max="11" width="11.42578125" style="27"/>
    <col min="12" max="16384" width="11.42578125" style="29"/>
  </cols>
  <sheetData>
    <row r="1" spans="1:11" s="2" customFormat="1" ht="25.5" customHeight="1" x14ac:dyDescent="0.25">
      <c r="A1" s="80"/>
      <c r="B1" s="83" t="s">
        <v>100</v>
      </c>
      <c r="C1" s="84"/>
      <c r="D1" s="84"/>
      <c r="E1" s="84"/>
      <c r="F1" s="84"/>
      <c r="G1" s="84"/>
      <c r="H1" s="84"/>
      <c r="I1" s="84"/>
      <c r="J1" s="85"/>
      <c r="K1" s="1"/>
    </row>
    <row r="2" spans="1:11" s="2" customFormat="1" ht="15.75" x14ac:dyDescent="0.25">
      <c r="A2" s="81"/>
      <c r="B2" s="86" t="s">
        <v>0</v>
      </c>
      <c r="C2" s="87"/>
      <c r="D2" s="86" t="s">
        <v>1</v>
      </c>
      <c r="E2" s="88"/>
      <c r="F2" s="88"/>
      <c r="G2" s="88"/>
      <c r="H2" s="87"/>
      <c r="I2" s="40" t="s">
        <v>2</v>
      </c>
      <c r="J2" s="40" t="s">
        <v>3</v>
      </c>
      <c r="K2" s="1"/>
    </row>
    <row r="3" spans="1:11" s="2" customFormat="1" ht="25.5" customHeight="1" x14ac:dyDescent="0.25">
      <c r="A3" s="82"/>
      <c r="B3" s="89" t="s">
        <v>4</v>
      </c>
      <c r="C3" s="90"/>
      <c r="D3" s="91"/>
      <c r="E3" s="92"/>
      <c r="F3" s="92"/>
      <c r="G3" s="92"/>
      <c r="H3" s="93"/>
      <c r="I3" s="41"/>
      <c r="J3" s="41"/>
      <c r="K3" s="1"/>
    </row>
    <row r="4" spans="1:11" ht="15.75" x14ac:dyDescent="0.25">
      <c r="A4" s="117"/>
      <c r="B4" s="117"/>
      <c r="C4" s="117"/>
      <c r="D4" s="117"/>
      <c r="E4" s="117"/>
      <c r="F4" s="117"/>
      <c r="G4" s="117"/>
      <c r="H4" s="117"/>
      <c r="I4" s="117"/>
      <c r="J4" s="117"/>
      <c r="K4" s="30"/>
    </row>
    <row r="5" spans="1:11" ht="3" customHeight="1" x14ac:dyDescent="0.25">
      <c r="A5" s="118"/>
      <c r="B5" s="118"/>
      <c r="C5" s="118"/>
      <c r="D5" s="118"/>
      <c r="E5" s="118"/>
      <c r="F5" s="118"/>
      <c r="G5" s="118"/>
      <c r="H5" s="118"/>
      <c r="I5" s="118"/>
      <c r="J5" s="118"/>
      <c r="K5" s="30"/>
    </row>
    <row r="6" spans="1:11" ht="15.75" x14ac:dyDescent="0.25">
      <c r="A6" s="62" t="s">
        <v>5</v>
      </c>
      <c r="B6" s="62"/>
      <c r="C6" s="62"/>
      <c r="D6" s="62"/>
      <c r="E6" s="62"/>
      <c r="F6" s="62"/>
      <c r="G6" s="62"/>
      <c r="H6" s="62"/>
      <c r="I6" s="62"/>
      <c r="J6" s="62"/>
      <c r="K6" s="30"/>
    </row>
    <row r="7" spans="1:11" ht="15.75" x14ac:dyDescent="0.25">
      <c r="A7" s="63" t="s">
        <v>6</v>
      </c>
      <c r="B7" s="63"/>
      <c r="C7" s="63"/>
      <c r="D7" s="63"/>
      <c r="E7" s="63"/>
      <c r="F7" s="63"/>
      <c r="G7" s="63"/>
      <c r="H7" s="63"/>
      <c r="I7" s="63"/>
      <c r="J7" s="63"/>
      <c r="K7" s="30"/>
    </row>
    <row r="8" spans="1:11" ht="18" customHeight="1" x14ac:dyDescent="0.25">
      <c r="A8" s="7" t="s">
        <v>7</v>
      </c>
      <c r="B8" s="116" t="s">
        <v>8</v>
      </c>
      <c r="C8" s="116"/>
      <c r="D8" s="116"/>
      <c r="E8" s="116"/>
      <c r="F8" s="116"/>
      <c r="G8" s="116"/>
      <c r="H8" s="116"/>
      <c r="I8" s="116"/>
      <c r="J8" s="116"/>
      <c r="K8" s="30"/>
    </row>
    <row r="9" spans="1:11" ht="18" customHeight="1" x14ac:dyDescent="0.25">
      <c r="A9" s="31" t="s">
        <v>9</v>
      </c>
      <c r="B9" s="116" t="s">
        <v>10</v>
      </c>
      <c r="C9" s="116"/>
      <c r="D9" s="116"/>
      <c r="E9" s="116"/>
      <c r="F9" s="116"/>
      <c r="G9" s="116"/>
      <c r="H9" s="116"/>
      <c r="I9" s="116"/>
      <c r="J9" s="116"/>
      <c r="K9" s="30"/>
    </row>
    <row r="10" spans="1:11" ht="18" customHeight="1" x14ac:dyDescent="0.25">
      <c r="A10" s="31" t="s">
        <v>11</v>
      </c>
      <c r="B10" s="116" t="s">
        <v>10</v>
      </c>
      <c r="C10" s="116"/>
      <c r="D10" s="116"/>
      <c r="E10" s="116"/>
      <c r="F10" s="116"/>
      <c r="G10" s="116"/>
      <c r="H10" s="116"/>
      <c r="I10" s="116"/>
      <c r="J10" s="116"/>
      <c r="K10" s="30"/>
    </row>
    <row r="11" spans="1:11" ht="47.25" customHeight="1" x14ac:dyDescent="0.25">
      <c r="A11" s="7" t="s">
        <v>12</v>
      </c>
      <c r="B11" s="68" t="s">
        <v>13</v>
      </c>
      <c r="C11" s="68"/>
      <c r="D11" s="68"/>
      <c r="E11" s="68"/>
      <c r="F11" s="68"/>
      <c r="G11" s="68"/>
      <c r="H11" s="68"/>
      <c r="I11" s="68"/>
      <c r="J11" s="68"/>
    </row>
    <row r="12" spans="1:11" ht="42" customHeight="1" x14ac:dyDescent="0.25">
      <c r="A12" s="7" t="s">
        <v>14</v>
      </c>
      <c r="B12" s="68" t="s">
        <v>15</v>
      </c>
      <c r="C12" s="68"/>
      <c r="D12" s="68"/>
      <c r="E12" s="68"/>
      <c r="F12" s="68"/>
      <c r="G12" s="68"/>
      <c r="H12" s="68"/>
      <c r="I12" s="68"/>
      <c r="J12" s="68"/>
    </row>
    <row r="13" spans="1:11" ht="15.75" x14ac:dyDescent="0.25">
      <c r="A13" s="62" t="s">
        <v>16</v>
      </c>
      <c r="B13" s="62"/>
      <c r="C13" s="62"/>
      <c r="D13" s="62"/>
      <c r="E13" s="62"/>
      <c r="F13" s="62"/>
      <c r="G13" s="62"/>
      <c r="H13" s="62"/>
      <c r="I13" s="62"/>
      <c r="J13" s="62"/>
    </row>
    <row r="14" spans="1:11" ht="15.75" x14ac:dyDescent="0.25">
      <c r="A14" s="7" t="s">
        <v>17</v>
      </c>
      <c r="B14" s="15">
        <f>_xlfn.NUMBERVALUE(LEFT($B$16,1))</f>
        <v>3</v>
      </c>
      <c r="C14" s="66" t="str">
        <f>IFERROR(VLOOKUP(B14,'[1]Validacion datos'!A2:B5,2,FALSE),"")</f>
        <v>DESARROLLO PRODUCTIVO</v>
      </c>
      <c r="D14" s="66"/>
      <c r="E14" s="66"/>
      <c r="F14" s="66"/>
      <c r="G14" s="66"/>
      <c r="H14" s="66"/>
      <c r="I14" s="66"/>
      <c r="J14" s="66"/>
    </row>
    <row r="15" spans="1:11" ht="26.25" customHeight="1" x14ac:dyDescent="0.25">
      <c r="A15" s="7" t="s">
        <v>18</v>
      </c>
      <c r="B15" s="35">
        <f>_xlfn.NUMBERVALUE(LEFT(B16,3))</f>
        <v>3.3</v>
      </c>
      <c r="C15" s="66" t="s">
        <v>19</v>
      </c>
      <c r="D15" s="66"/>
      <c r="E15" s="66"/>
      <c r="F15" s="66"/>
      <c r="G15" s="66"/>
      <c r="H15" s="66"/>
      <c r="I15" s="66"/>
      <c r="J15" s="66"/>
    </row>
    <row r="16" spans="1:11" ht="54" customHeight="1" x14ac:dyDescent="0.25">
      <c r="A16" s="7" t="s">
        <v>20</v>
      </c>
      <c r="B16" s="16" t="s">
        <v>21</v>
      </c>
      <c r="C16" s="6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66"/>
      <c r="E16" s="66"/>
      <c r="F16" s="66"/>
      <c r="G16" s="66"/>
      <c r="H16" s="66"/>
      <c r="I16" s="66"/>
      <c r="J16" s="66"/>
    </row>
    <row r="17" spans="1:12" ht="15.75" x14ac:dyDescent="0.25">
      <c r="A17" s="62" t="s">
        <v>22</v>
      </c>
      <c r="B17" s="62"/>
      <c r="C17" s="62"/>
      <c r="D17" s="62"/>
      <c r="E17" s="62"/>
      <c r="F17" s="62"/>
      <c r="G17" s="62"/>
      <c r="H17" s="62"/>
      <c r="I17" s="62"/>
      <c r="J17" s="62"/>
    </row>
    <row r="18" spans="1:12" ht="29.25" customHeight="1" x14ac:dyDescent="0.25">
      <c r="A18" s="7" t="s">
        <v>23</v>
      </c>
      <c r="B18" s="67" t="s">
        <v>24</v>
      </c>
      <c r="C18" s="67"/>
      <c r="D18" s="67"/>
      <c r="E18" s="67"/>
      <c r="F18" s="67"/>
      <c r="G18" s="67"/>
      <c r="H18" s="67"/>
      <c r="I18" s="67"/>
      <c r="J18" s="67"/>
    </row>
    <row r="19" spans="1:12" ht="79.5" customHeight="1" x14ac:dyDescent="0.25">
      <c r="A19" s="9" t="s">
        <v>25</v>
      </c>
      <c r="B19" s="68" t="s">
        <v>77</v>
      </c>
      <c r="C19" s="68"/>
      <c r="D19" s="68"/>
      <c r="E19" s="68"/>
      <c r="F19" s="68"/>
      <c r="G19" s="68"/>
      <c r="H19" s="68"/>
      <c r="I19" s="68"/>
      <c r="J19" s="68"/>
    </row>
    <row r="20" spans="1:12" ht="30" customHeight="1" x14ac:dyDescent="0.25">
      <c r="A20" s="9" t="s">
        <v>27</v>
      </c>
      <c r="B20" s="68" t="s">
        <v>28</v>
      </c>
      <c r="C20" s="68"/>
      <c r="D20" s="68"/>
      <c r="E20" s="68"/>
      <c r="F20" s="68"/>
      <c r="G20" s="68"/>
      <c r="H20" s="68"/>
      <c r="I20" s="68"/>
      <c r="J20" s="68"/>
    </row>
    <row r="21" spans="1:12" ht="31.5" customHeight="1" x14ac:dyDescent="0.25">
      <c r="A21" s="9" t="s">
        <v>29</v>
      </c>
      <c r="B21" s="119" t="s">
        <v>30</v>
      </c>
      <c r="C21" s="68"/>
      <c r="D21" s="68"/>
      <c r="E21" s="68"/>
      <c r="F21" s="68"/>
      <c r="G21" s="68"/>
      <c r="H21" s="68"/>
      <c r="I21" s="68"/>
      <c r="J21" s="68"/>
      <c r="K21" s="30"/>
    </row>
    <row r="22" spans="1:12" ht="15.75" x14ac:dyDescent="0.25">
      <c r="A22" s="62" t="s">
        <v>31</v>
      </c>
      <c r="B22" s="62"/>
      <c r="C22" s="62"/>
      <c r="D22" s="62"/>
      <c r="E22" s="62"/>
      <c r="F22" s="62"/>
      <c r="G22" s="62"/>
      <c r="H22" s="62"/>
      <c r="I22" s="62"/>
      <c r="J22" s="62"/>
    </row>
    <row r="23" spans="1:12" ht="15.75" x14ac:dyDescent="0.25">
      <c r="A23" s="63" t="s">
        <v>32</v>
      </c>
      <c r="B23" s="63"/>
      <c r="C23" s="63"/>
      <c r="D23" s="63"/>
      <c r="E23" s="63"/>
      <c r="F23" s="63"/>
      <c r="G23" s="63"/>
      <c r="H23" s="63"/>
      <c r="I23" s="63"/>
      <c r="J23" s="63"/>
      <c r="K23" s="30"/>
    </row>
    <row r="24" spans="1:12" ht="15" customHeight="1" x14ac:dyDescent="0.25">
      <c r="A24" s="70" t="s">
        <v>33</v>
      </c>
      <c r="B24" s="70"/>
      <c r="C24" s="70" t="s">
        <v>34</v>
      </c>
      <c r="D24" s="70"/>
      <c r="E24" s="70"/>
      <c r="F24" s="70" t="s">
        <v>35</v>
      </c>
      <c r="G24" s="70"/>
      <c r="H24" s="70"/>
      <c r="I24" s="70" t="s">
        <v>36</v>
      </c>
      <c r="J24" s="70"/>
    </row>
    <row r="25" spans="1:12" s="33" customFormat="1" ht="23.25" customHeight="1" x14ac:dyDescent="0.25">
      <c r="A25" s="71">
        <v>500000000</v>
      </c>
      <c r="B25" s="71"/>
      <c r="C25" s="71">
        <v>625000000</v>
      </c>
      <c r="D25" s="71"/>
      <c r="E25" s="71"/>
      <c r="F25" s="71">
        <v>375000000</v>
      </c>
      <c r="G25" s="71"/>
      <c r="H25" s="71"/>
      <c r="I25" s="72">
        <f>F25/C25</f>
        <v>0.6</v>
      </c>
      <c r="J25" s="72"/>
      <c r="K25" s="32"/>
    </row>
    <row r="26" spans="1:12" ht="15.75" x14ac:dyDescent="0.25">
      <c r="A26" s="63" t="s">
        <v>37</v>
      </c>
      <c r="B26" s="63"/>
      <c r="C26" s="63"/>
      <c r="D26" s="63"/>
      <c r="E26" s="63"/>
      <c r="F26" s="63"/>
      <c r="G26" s="63"/>
      <c r="H26" s="63"/>
      <c r="I26" s="63"/>
      <c r="J26" s="63"/>
      <c r="K26" s="30"/>
    </row>
    <row r="27" spans="1:12" ht="21.75" customHeight="1" x14ac:dyDescent="0.25">
      <c r="A27" s="121"/>
      <c r="B27" s="121"/>
      <c r="C27" s="73" t="s">
        <v>38</v>
      </c>
      <c r="D27" s="74"/>
      <c r="E27" s="75" t="s">
        <v>39</v>
      </c>
      <c r="F27" s="74"/>
      <c r="G27" s="75" t="s">
        <v>40</v>
      </c>
      <c r="H27" s="74"/>
      <c r="I27" s="76" t="s">
        <v>41</v>
      </c>
      <c r="J27" s="120"/>
    </row>
    <row r="28" spans="1:12" ht="31.5" x14ac:dyDescent="0.25">
      <c r="A28" s="34" t="s">
        <v>42</v>
      </c>
      <c r="B28" s="34" t="s">
        <v>43</v>
      </c>
      <c r="C28" s="34" t="s">
        <v>44</v>
      </c>
      <c r="D28" s="34" t="s">
        <v>45</v>
      </c>
      <c r="E28" s="34" t="s">
        <v>46</v>
      </c>
      <c r="F28" s="34" t="s">
        <v>47</v>
      </c>
      <c r="G28" s="34" t="s">
        <v>48</v>
      </c>
      <c r="H28" s="34" t="s">
        <v>49</v>
      </c>
      <c r="I28" s="34" t="s">
        <v>50</v>
      </c>
      <c r="J28" s="34" t="s">
        <v>51</v>
      </c>
    </row>
    <row r="29" spans="1:12" ht="93" customHeight="1" x14ac:dyDescent="0.25">
      <c r="A29" s="24" t="s">
        <v>78</v>
      </c>
      <c r="B29" s="24" t="s">
        <v>85</v>
      </c>
      <c r="C29" s="46">
        <v>2</v>
      </c>
      <c r="D29" s="46">
        <v>625000000</v>
      </c>
      <c r="E29" s="46">
        <v>0</v>
      </c>
      <c r="F29" s="46">
        <v>125000000</v>
      </c>
      <c r="G29" s="44">
        <v>1</v>
      </c>
      <c r="H29" s="43">
        <v>250000000</v>
      </c>
      <c r="I29" s="45"/>
      <c r="J29" s="13">
        <f>+Tabla1345910111213[[#This Row],[Financiera  (F)]]/Tabla1345910111213[[#This Row],[Financiera (D)]]</f>
        <v>2</v>
      </c>
      <c r="L29" s="28"/>
    </row>
    <row r="30" spans="1:12" ht="15.75" x14ac:dyDescent="0.25">
      <c r="A30" s="62" t="s">
        <v>54</v>
      </c>
      <c r="B30" s="62"/>
      <c r="C30" s="62"/>
      <c r="D30" s="62"/>
      <c r="E30" s="62"/>
      <c r="F30" s="62"/>
      <c r="G30" s="62"/>
      <c r="H30" s="62"/>
      <c r="I30" s="62"/>
      <c r="J30" s="62"/>
    </row>
    <row r="31" spans="1:12" ht="15.75" x14ac:dyDescent="0.25">
      <c r="A31" s="63" t="s">
        <v>55</v>
      </c>
      <c r="B31" s="63"/>
      <c r="C31" s="63"/>
      <c r="D31" s="63"/>
      <c r="E31" s="63"/>
      <c r="F31" s="63"/>
      <c r="G31" s="63"/>
      <c r="H31" s="63"/>
      <c r="I31" s="63"/>
      <c r="J31" s="63"/>
      <c r="K31" s="30"/>
    </row>
    <row r="32" spans="1:12" ht="26.25" customHeight="1" x14ac:dyDescent="0.25">
      <c r="A32" s="10" t="s">
        <v>56</v>
      </c>
      <c r="B32" s="67" t="s">
        <v>78</v>
      </c>
      <c r="C32" s="67"/>
      <c r="D32" s="67"/>
      <c r="E32" s="67"/>
      <c r="F32" s="67"/>
      <c r="G32" s="67"/>
      <c r="H32" s="67"/>
      <c r="I32" s="67"/>
      <c r="J32" s="67"/>
    </row>
    <row r="33" spans="1:11" ht="51" customHeight="1" x14ac:dyDescent="0.25">
      <c r="A33" s="10" t="s">
        <v>58</v>
      </c>
      <c r="B33" s="67" t="s">
        <v>79</v>
      </c>
      <c r="C33" s="67"/>
      <c r="D33" s="67"/>
      <c r="E33" s="67"/>
      <c r="F33" s="67"/>
      <c r="G33" s="67"/>
      <c r="H33" s="67"/>
      <c r="I33" s="67"/>
      <c r="J33" s="67"/>
    </row>
    <row r="34" spans="1:11" ht="46.5" customHeight="1" x14ac:dyDescent="0.25">
      <c r="A34" s="10" t="s">
        <v>60</v>
      </c>
      <c r="B34" s="67" t="s">
        <v>95</v>
      </c>
      <c r="C34" s="67"/>
      <c r="D34" s="67"/>
      <c r="E34" s="67"/>
      <c r="F34" s="67"/>
      <c r="G34" s="67"/>
      <c r="H34" s="67"/>
      <c r="I34" s="67"/>
      <c r="J34" s="67"/>
    </row>
    <row r="35" spans="1:11" ht="162" customHeight="1" x14ac:dyDescent="0.25">
      <c r="A35" s="20" t="s">
        <v>61</v>
      </c>
      <c r="B35" s="79" t="s">
        <v>96</v>
      </c>
      <c r="C35" s="79"/>
      <c r="D35" s="79"/>
      <c r="E35" s="79"/>
      <c r="F35" s="79"/>
      <c r="G35" s="79"/>
      <c r="H35" s="79"/>
      <c r="I35" s="79"/>
      <c r="J35" s="79"/>
    </row>
    <row r="36" spans="1:11" ht="15.75" x14ac:dyDescent="0.25">
      <c r="A36" s="62" t="s">
        <v>62</v>
      </c>
      <c r="B36" s="62"/>
      <c r="C36" s="62"/>
      <c r="D36" s="62"/>
      <c r="E36" s="62"/>
      <c r="F36" s="62"/>
      <c r="G36" s="62"/>
      <c r="H36" s="62"/>
      <c r="I36" s="62"/>
      <c r="J36" s="62"/>
    </row>
    <row r="37" spans="1:11" ht="15.75" x14ac:dyDescent="0.25">
      <c r="A37" s="78" t="s">
        <v>63</v>
      </c>
      <c r="B37" s="78"/>
      <c r="C37" s="78"/>
      <c r="D37" s="78"/>
      <c r="E37" s="78"/>
      <c r="F37" s="78"/>
      <c r="G37" s="78"/>
      <c r="H37" s="78"/>
      <c r="I37" s="78"/>
      <c r="J37" s="78"/>
      <c r="K37" s="30"/>
    </row>
    <row r="38" spans="1:11" ht="51.75" customHeight="1" x14ac:dyDescent="0.25">
      <c r="A38" s="67"/>
      <c r="B38" s="67"/>
      <c r="C38" s="67"/>
      <c r="D38" s="67"/>
      <c r="E38" s="67"/>
      <c r="F38" s="67"/>
      <c r="G38" s="67"/>
      <c r="H38" s="67"/>
      <c r="I38" s="67"/>
      <c r="J38" s="67"/>
    </row>
    <row r="39" spans="1:11" x14ac:dyDescent="0.25">
      <c r="A39" s="37"/>
      <c r="B39" s="37"/>
      <c r="C39" s="37"/>
      <c r="D39" s="37"/>
      <c r="E39" s="37"/>
      <c r="F39" s="37"/>
      <c r="G39" s="37"/>
      <c r="H39" s="37"/>
      <c r="I39" s="37"/>
      <c r="J39" s="37"/>
    </row>
    <row r="40" spans="1:11" x14ac:dyDescent="0.25">
      <c r="A40" s="37"/>
      <c r="B40" s="37"/>
      <c r="C40" s="37"/>
      <c r="D40" s="37"/>
      <c r="E40" s="37"/>
      <c r="F40" s="37"/>
      <c r="G40" s="37"/>
      <c r="H40" s="37"/>
      <c r="I40" s="37"/>
      <c r="J40" s="37"/>
    </row>
    <row r="41" spans="1:11" x14ac:dyDescent="0.25">
      <c r="A41" s="37"/>
      <c r="B41" s="37"/>
      <c r="C41" s="37"/>
      <c r="D41" s="37"/>
      <c r="E41" s="37"/>
      <c r="F41" s="37"/>
      <c r="G41" s="37"/>
      <c r="H41" s="37"/>
      <c r="I41" s="37"/>
      <c r="J41" s="37"/>
    </row>
    <row r="42" spans="1:11" x14ac:dyDescent="0.25">
      <c r="A42" s="37"/>
      <c r="B42" s="37"/>
      <c r="C42" s="37"/>
      <c r="D42" s="37"/>
      <c r="E42" s="37"/>
      <c r="F42" s="37"/>
      <c r="G42" s="37"/>
      <c r="H42" s="37"/>
      <c r="I42" s="37"/>
      <c r="J42" s="37"/>
    </row>
    <row r="43" spans="1:11" x14ac:dyDescent="0.25">
      <c r="A43" s="37"/>
      <c r="B43" s="37"/>
      <c r="C43" s="37"/>
      <c r="D43" s="37"/>
      <c r="E43" s="37"/>
      <c r="F43" s="37"/>
      <c r="G43" s="37"/>
      <c r="H43" s="37"/>
      <c r="I43" s="37"/>
      <c r="J43" s="37"/>
    </row>
    <row r="44" spans="1:11" x14ac:dyDescent="0.25">
      <c r="A44" s="37"/>
      <c r="B44" s="37"/>
      <c r="C44" s="37"/>
      <c r="D44" s="37"/>
      <c r="E44" s="37"/>
      <c r="F44" s="37"/>
      <c r="G44" s="37"/>
      <c r="H44" s="37"/>
      <c r="I44" s="37"/>
      <c r="J44" s="37"/>
    </row>
    <row r="45" spans="1:11" x14ac:dyDescent="0.25">
      <c r="A45" s="37"/>
      <c r="B45" s="37"/>
      <c r="C45" s="37"/>
      <c r="D45" s="37"/>
      <c r="E45" s="37"/>
      <c r="F45" s="37"/>
      <c r="G45" s="37"/>
      <c r="H45" s="37"/>
      <c r="I45" s="37"/>
      <c r="J45" s="37"/>
    </row>
    <row r="46" spans="1:11" x14ac:dyDescent="0.25">
      <c r="A46" s="37"/>
      <c r="B46" s="37"/>
      <c r="C46" s="37"/>
      <c r="D46" s="37"/>
      <c r="E46" s="37"/>
      <c r="F46" s="37"/>
      <c r="G46" s="37"/>
      <c r="H46" s="37"/>
      <c r="I46" s="37"/>
      <c r="J46" s="37"/>
    </row>
    <row r="47" spans="1:11" ht="15.75" x14ac:dyDescent="0.25">
      <c r="A47" s="37"/>
      <c r="B47" s="37"/>
      <c r="C47" s="37"/>
      <c r="D47" s="37"/>
      <c r="E47" s="37"/>
      <c r="F47" s="36"/>
      <c r="G47" s="36"/>
      <c r="H47" s="36"/>
      <c r="I47" s="36"/>
      <c r="J47" s="36"/>
    </row>
    <row r="48" spans="1:11" ht="15.75" x14ac:dyDescent="0.25">
      <c r="A48" s="37"/>
      <c r="B48" s="37"/>
      <c r="C48" s="37"/>
      <c r="D48" s="37"/>
      <c r="E48" s="37"/>
      <c r="F48" s="36"/>
      <c r="G48" s="57"/>
      <c r="H48" s="57"/>
      <c r="I48" s="57"/>
      <c r="J48" s="57"/>
    </row>
    <row r="49" spans="1:10" ht="15.75" x14ac:dyDescent="0.25">
      <c r="A49" s="37"/>
      <c r="B49" s="37"/>
      <c r="C49" s="37"/>
      <c r="D49" s="37"/>
      <c r="E49" s="37"/>
      <c r="F49" s="36"/>
      <c r="G49" s="58"/>
      <c r="H49" s="58"/>
      <c r="I49" s="58"/>
      <c r="J49" s="58"/>
    </row>
    <row r="50" spans="1:10" ht="15.75" x14ac:dyDescent="0.25">
      <c r="A50" s="37"/>
      <c r="B50" s="37"/>
      <c r="C50" s="37"/>
      <c r="D50" s="37"/>
      <c r="E50" s="37"/>
      <c r="F50" s="36"/>
      <c r="G50" s="58"/>
      <c r="H50" s="58"/>
      <c r="I50" s="58"/>
      <c r="J50" s="58"/>
    </row>
    <row r="51" spans="1:10" ht="15.75" x14ac:dyDescent="0.25">
      <c r="A51" s="37"/>
      <c r="B51" s="37"/>
      <c r="C51" s="37"/>
      <c r="D51" s="37"/>
      <c r="E51" s="37"/>
      <c r="F51" s="36"/>
      <c r="G51" s="36"/>
      <c r="H51" s="36"/>
      <c r="I51" s="36"/>
      <c r="J51" s="36"/>
    </row>
    <row r="52" spans="1:10" ht="15.75" x14ac:dyDescent="0.25">
      <c r="A52" s="37"/>
      <c r="B52" s="37"/>
      <c r="C52" s="37"/>
      <c r="D52" s="37"/>
      <c r="E52" s="37"/>
      <c r="F52" s="36"/>
      <c r="G52" s="36"/>
      <c r="H52" s="36"/>
      <c r="I52" s="36"/>
      <c r="J52" s="36"/>
    </row>
  </sheetData>
  <mergeCells count="52">
    <mergeCell ref="A1:A3"/>
    <mergeCell ref="B1:J1"/>
    <mergeCell ref="B2:C2"/>
    <mergeCell ref="D2:H2"/>
    <mergeCell ref="B3:C3"/>
    <mergeCell ref="D3:H3"/>
    <mergeCell ref="A27:B27"/>
    <mergeCell ref="A37:J37"/>
    <mergeCell ref="A38:J38"/>
    <mergeCell ref="A31:J31"/>
    <mergeCell ref="B32:J32"/>
    <mergeCell ref="B33:J33"/>
    <mergeCell ref="B34:J34"/>
    <mergeCell ref="B35:J35"/>
    <mergeCell ref="A36:J36"/>
    <mergeCell ref="B21:J21"/>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C16:J16"/>
    <mergeCell ref="A17:J17"/>
    <mergeCell ref="B18:J18"/>
    <mergeCell ref="B19:J19"/>
    <mergeCell ref="B20:J20"/>
    <mergeCell ref="G48:J48"/>
    <mergeCell ref="G49:J49"/>
    <mergeCell ref="G50:J50"/>
    <mergeCell ref="B10:J10"/>
    <mergeCell ref="A4:J4"/>
    <mergeCell ref="A5:J5"/>
    <mergeCell ref="A6:J6"/>
    <mergeCell ref="A7:J7"/>
    <mergeCell ref="B8:J8"/>
    <mergeCell ref="B9:J9"/>
    <mergeCell ref="A22:J22"/>
    <mergeCell ref="B11:J11"/>
    <mergeCell ref="B12:J12"/>
    <mergeCell ref="A13:J13"/>
    <mergeCell ref="C14:J14"/>
    <mergeCell ref="C15:J15"/>
  </mergeCells>
  <dataValidations count="16">
    <dataValidation allowBlank="1" showInputMessage="1" showErrorMessage="1" prompt="Monto ejecutado en el trimestre" sqref="H28:H29"/>
    <dataValidation allowBlank="1" showInputMessage="1" showErrorMessage="1" prompt="Meta alcanzada en el trimestre" sqref="G28:G29"/>
    <dataValidation allowBlank="1" showInputMessage="1" showErrorMessage="1" prompt="Monto presupuestado para el producto" sqref="D28:D29 F28 E29"/>
    <dataValidation allowBlank="1" showInputMessage="1" showErrorMessage="1" prompt="Meta anual del indicador" sqref="C28:C29 E28"/>
    <dataValidation allowBlank="1" showInputMessage="1" showErrorMessage="1" prompt="Nombre del indicador" sqref="B28:B29"/>
    <dataValidation allowBlank="1" showInputMessage="1" showErrorMessage="1" prompt="Nombre de cada producto" sqref="A28:A29"/>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8:J38"/>
    <dataValidation allowBlank="1" showInputMessage="1" showErrorMessage="1" prompt="De existir desvío, explicar razones." sqref="B35:J35"/>
    <dataValidation allowBlank="1" showInputMessage="1" showErrorMessage="1" prompt="1. Describir lo plasmado en el presupuesto_x000a_2. Describir lo alcanzado en términos financieros y de producción " sqref="B34:J34"/>
    <dataValidation allowBlank="1" showInputMessage="1" showErrorMessage="1" prompt="¿En qué consiste el producto? su objetivo" sqref="B33:J33"/>
    <dataValidation allowBlank="1" showInputMessage="1" showErrorMessage="1" prompt="Nombre del producto" sqref="B32:J32"/>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50"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L52"/>
  <sheetViews>
    <sheetView tabSelected="1" zoomScale="70" zoomScaleNormal="70" zoomScaleSheetLayoutView="70" workbookViewId="0">
      <selection activeCell="G48" sqref="G48"/>
    </sheetView>
  </sheetViews>
  <sheetFormatPr baseColWidth="10" defaultColWidth="11.42578125" defaultRowHeight="15" x14ac:dyDescent="0.25"/>
  <cols>
    <col min="1" max="1" width="29.28515625" style="27" customWidth="1"/>
    <col min="2" max="2" width="21.42578125" style="27" customWidth="1"/>
    <col min="3" max="3" width="12.7109375" style="27" customWidth="1"/>
    <col min="4" max="4" width="16.85546875" style="27" customWidth="1"/>
    <col min="5" max="5" width="12.7109375" style="27" customWidth="1"/>
    <col min="6" max="6" width="16.85546875" style="27" customWidth="1"/>
    <col min="7" max="7" width="12.7109375" style="27" customWidth="1"/>
    <col min="8" max="8" width="15.42578125" style="27" customWidth="1"/>
    <col min="9" max="9" width="17.28515625" style="27" customWidth="1"/>
    <col min="10" max="10" width="16.42578125" style="27" customWidth="1"/>
    <col min="11" max="11" width="11.42578125" style="27"/>
    <col min="12" max="12" width="36.5703125" style="29" bestFit="1" customWidth="1"/>
    <col min="13" max="16384" width="11.42578125" style="29"/>
  </cols>
  <sheetData>
    <row r="1" spans="1:11" s="2" customFormat="1" ht="29.25" customHeight="1" x14ac:dyDescent="0.25">
      <c r="A1" s="80"/>
      <c r="B1" s="83" t="s">
        <v>100</v>
      </c>
      <c r="C1" s="84"/>
      <c r="D1" s="84"/>
      <c r="E1" s="84"/>
      <c r="F1" s="84"/>
      <c r="G1" s="84"/>
      <c r="H1" s="84"/>
      <c r="I1" s="84"/>
      <c r="J1" s="85"/>
      <c r="K1" s="1"/>
    </row>
    <row r="2" spans="1:11" s="2" customFormat="1" ht="30" customHeight="1" x14ac:dyDescent="0.25">
      <c r="A2" s="81"/>
      <c r="B2" s="86" t="s">
        <v>0</v>
      </c>
      <c r="C2" s="87"/>
      <c r="D2" s="86" t="s">
        <v>1</v>
      </c>
      <c r="E2" s="88"/>
      <c r="F2" s="88"/>
      <c r="G2" s="88"/>
      <c r="H2" s="87"/>
      <c r="I2" s="40" t="s">
        <v>2</v>
      </c>
      <c r="J2" s="40" t="s">
        <v>3</v>
      </c>
      <c r="K2" s="1"/>
    </row>
    <row r="3" spans="1:11" s="2" customFormat="1" ht="25.5" customHeight="1" x14ac:dyDescent="0.25">
      <c r="A3" s="82"/>
      <c r="B3" s="89" t="s">
        <v>4</v>
      </c>
      <c r="C3" s="90"/>
      <c r="D3" s="91"/>
      <c r="E3" s="92"/>
      <c r="F3" s="92"/>
      <c r="G3" s="92"/>
      <c r="H3" s="93"/>
      <c r="I3" s="41"/>
      <c r="J3" s="41"/>
      <c r="K3" s="1"/>
    </row>
    <row r="4" spans="1:11" ht="15.75" x14ac:dyDescent="0.25">
      <c r="A4" s="117"/>
      <c r="B4" s="117"/>
      <c r="C4" s="117"/>
      <c r="D4" s="117"/>
      <c r="E4" s="117"/>
      <c r="F4" s="117"/>
      <c r="G4" s="117"/>
      <c r="H4" s="117"/>
      <c r="I4" s="117"/>
      <c r="J4" s="117"/>
      <c r="K4" s="30"/>
    </row>
    <row r="5" spans="1:11" ht="3" customHeight="1" x14ac:dyDescent="0.25">
      <c r="A5" s="118"/>
      <c r="B5" s="118"/>
      <c r="C5" s="118"/>
      <c r="D5" s="118"/>
      <c r="E5" s="118"/>
      <c r="F5" s="118"/>
      <c r="G5" s="118"/>
      <c r="H5" s="118"/>
      <c r="I5" s="118"/>
      <c r="J5" s="118"/>
      <c r="K5" s="30"/>
    </row>
    <row r="6" spans="1:11" ht="15.75" x14ac:dyDescent="0.25">
      <c r="A6" s="62" t="s">
        <v>5</v>
      </c>
      <c r="B6" s="62"/>
      <c r="C6" s="62"/>
      <c r="D6" s="62"/>
      <c r="E6" s="62"/>
      <c r="F6" s="62"/>
      <c r="G6" s="62"/>
      <c r="H6" s="62"/>
      <c r="I6" s="62"/>
      <c r="J6" s="62"/>
      <c r="K6" s="30"/>
    </row>
    <row r="7" spans="1:11" ht="15.75" x14ac:dyDescent="0.25">
      <c r="A7" s="63" t="s">
        <v>6</v>
      </c>
      <c r="B7" s="63"/>
      <c r="C7" s="63"/>
      <c r="D7" s="63"/>
      <c r="E7" s="63"/>
      <c r="F7" s="63"/>
      <c r="G7" s="63"/>
      <c r="H7" s="63"/>
      <c r="I7" s="63"/>
      <c r="J7" s="63"/>
      <c r="K7" s="30"/>
    </row>
    <row r="8" spans="1:11" ht="18" customHeight="1" x14ac:dyDescent="0.25">
      <c r="A8" s="7" t="s">
        <v>7</v>
      </c>
      <c r="B8" s="116" t="s">
        <v>8</v>
      </c>
      <c r="C8" s="116"/>
      <c r="D8" s="116"/>
      <c r="E8" s="116"/>
      <c r="F8" s="116"/>
      <c r="G8" s="116"/>
      <c r="H8" s="116"/>
      <c r="I8" s="116"/>
      <c r="J8" s="116"/>
      <c r="K8" s="30"/>
    </row>
    <row r="9" spans="1:11" ht="18" customHeight="1" x14ac:dyDescent="0.25">
      <c r="A9" s="31" t="s">
        <v>9</v>
      </c>
      <c r="B9" s="116" t="s">
        <v>10</v>
      </c>
      <c r="C9" s="116"/>
      <c r="D9" s="116"/>
      <c r="E9" s="116"/>
      <c r="F9" s="116"/>
      <c r="G9" s="116"/>
      <c r="H9" s="116"/>
      <c r="I9" s="116"/>
      <c r="J9" s="116"/>
      <c r="K9" s="30"/>
    </row>
    <row r="10" spans="1:11" ht="18" customHeight="1" x14ac:dyDescent="0.25">
      <c r="A10" s="31" t="s">
        <v>11</v>
      </c>
      <c r="B10" s="116" t="s">
        <v>10</v>
      </c>
      <c r="C10" s="116"/>
      <c r="D10" s="116"/>
      <c r="E10" s="116"/>
      <c r="F10" s="116"/>
      <c r="G10" s="116"/>
      <c r="H10" s="116"/>
      <c r="I10" s="116"/>
      <c r="J10" s="116"/>
      <c r="K10" s="30"/>
    </row>
    <row r="11" spans="1:11" ht="47.25" customHeight="1" x14ac:dyDescent="0.25">
      <c r="A11" s="7" t="s">
        <v>12</v>
      </c>
      <c r="B11" s="68" t="s">
        <v>13</v>
      </c>
      <c r="C11" s="68"/>
      <c r="D11" s="68"/>
      <c r="E11" s="68"/>
      <c r="F11" s="68"/>
      <c r="G11" s="68"/>
      <c r="H11" s="68"/>
      <c r="I11" s="68"/>
      <c r="J11" s="68"/>
    </row>
    <row r="12" spans="1:11" ht="42" customHeight="1" x14ac:dyDescent="0.25">
      <c r="A12" s="7" t="s">
        <v>14</v>
      </c>
      <c r="B12" s="68" t="s">
        <v>15</v>
      </c>
      <c r="C12" s="68"/>
      <c r="D12" s="68"/>
      <c r="E12" s="68"/>
      <c r="F12" s="68"/>
      <c r="G12" s="68"/>
      <c r="H12" s="68"/>
      <c r="I12" s="68"/>
      <c r="J12" s="68"/>
    </row>
    <row r="13" spans="1:11" ht="15.75" x14ac:dyDescent="0.25">
      <c r="A13" s="62" t="s">
        <v>16</v>
      </c>
      <c r="B13" s="62"/>
      <c r="C13" s="62"/>
      <c r="D13" s="62"/>
      <c r="E13" s="62"/>
      <c r="F13" s="62"/>
      <c r="G13" s="62"/>
      <c r="H13" s="62"/>
      <c r="I13" s="62"/>
      <c r="J13" s="62"/>
    </row>
    <row r="14" spans="1:11" ht="15.75" x14ac:dyDescent="0.25">
      <c r="A14" s="7" t="s">
        <v>17</v>
      </c>
      <c r="B14" s="15">
        <f>_xlfn.NUMBERVALUE(LEFT($B$16,1))</f>
        <v>3</v>
      </c>
      <c r="C14" s="66" t="str">
        <f>IFERROR(VLOOKUP(B14,'[1]Validacion datos'!A2:B5,2,FALSE),"")</f>
        <v>DESARROLLO PRODUCTIVO</v>
      </c>
      <c r="D14" s="66"/>
      <c r="E14" s="66"/>
      <c r="F14" s="66"/>
      <c r="G14" s="66"/>
      <c r="H14" s="66"/>
      <c r="I14" s="66"/>
      <c r="J14" s="66"/>
    </row>
    <row r="15" spans="1:11" ht="26.25" customHeight="1" x14ac:dyDescent="0.25">
      <c r="A15" s="7" t="s">
        <v>18</v>
      </c>
      <c r="B15" s="35">
        <f>_xlfn.NUMBERVALUE(LEFT(B16,3))</f>
        <v>3.3</v>
      </c>
      <c r="C15" s="66" t="s">
        <v>19</v>
      </c>
      <c r="D15" s="66"/>
      <c r="E15" s="66"/>
      <c r="F15" s="66"/>
      <c r="G15" s="66"/>
      <c r="H15" s="66"/>
      <c r="I15" s="66"/>
      <c r="J15" s="66"/>
    </row>
    <row r="16" spans="1:11" ht="54" customHeight="1" x14ac:dyDescent="0.25">
      <c r="A16" s="7" t="s">
        <v>20</v>
      </c>
      <c r="B16" s="16" t="s">
        <v>21</v>
      </c>
      <c r="C16" s="66"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66"/>
      <c r="E16" s="66"/>
      <c r="F16" s="66"/>
      <c r="G16" s="66"/>
      <c r="H16" s="66"/>
      <c r="I16" s="66"/>
      <c r="J16" s="66"/>
    </row>
    <row r="17" spans="1:12" ht="15.75" x14ac:dyDescent="0.25">
      <c r="A17" s="62" t="s">
        <v>22</v>
      </c>
      <c r="B17" s="62"/>
      <c r="C17" s="62"/>
      <c r="D17" s="62"/>
      <c r="E17" s="62"/>
      <c r="F17" s="62"/>
      <c r="G17" s="62"/>
      <c r="H17" s="62"/>
      <c r="I17" s="62"/>
      <c r="J17" s="62"/>
    </row>
    <row r="18" spans="1:12" ht="29.25" customHeight="1" x14ac:dyDescent="0.25">
      <c r="A18" s="7" t="s">
        <v>23</v>
      </c>
      <c r="B18" s="67" t="s">
        <v>24</v>
      </c>
      <c r="C18" s="67"/>
      <c r="D18" s="67"/>
      <c r="E18" s="67"/>
      <c r="F18" s="67"/>
      <c r="G18" s="67"/>
      <c r="H18" s="67"/>
      <c r="I18" s="67"/>
      <c r="J18" s="67"/>
    </row>
    <row r="19" spans="1:12" ht="79.5" customHeight="1" x14ac:dyDescent="0.25">
      <c r="A19" s="9" t="s">
        <v>25</v>
      </c>
      <c r="B19" s="68" t="s">
        <v>77</v>
      </c>
      <c r="C19" s="68"/>
      <c r="D19" s="68"/>
      <c r="E19" s="68"/>
      <c r="F19" s="68"/>
      <c r="G19" s="68"/>
      <c r="H19" s="68"/>
      <c r="I19" s="68"/>
      <c r="J19" s="68"/>
    </row>
    <row r="20" spans="1:12" ht="30" customHeight="1" x14ac:dyDescent="0.25">
      <c r="A20" s="9" t="s">
        <v>27</v>
      </c>
      <c r="B20" s="68" t="s">
        <v>80</v>
      </c>
      <c r="C20" s="68"/>
      <c r="D20" s="68"/>
      <c r="E20" s="68"/>
      <c r="F20" s="68"/>
      <c r="G20" s="68"/>
      <c r="H20" s="68"/>
      <c r="I20" s="68"/>
      <c r="J20" s="68"/>
    </row>
    <row r="21" spans="1:12" ht="31.5" customHeight="1" x14ac:dyDescent="0.25">
      <c r="A21" s="9" t="s">
        <v>29</v>
      </c>
      <c r="B21" s="119" t="s">
        <v>30</v>
      </c>
      <c r="C21" s="68"/>
      <c r="D21" s="68"/>
      <c r="E21" s="68"/>
      <c r="F21" s="68"/>
      <c r="G21" s="68"/>
      <c r="H21" s="68"/>
      <c r="I21" s="68"/>
      <c r="J21" s="68"/>
      <c r="K21" s="30"/>
    </row>
    <row r="22" spans="1:12" ht="15.75" x14ac:dyDescent="0.25">
      <c r="A22" s="62" t="s">
        <v>31</v>
      </c>
      <c r="B22" s="62"/>
      <c r="C22" s="62"/>
      <c r="D22" s="62"/>
      <c r="E22" s="62"/>
      <c r="F22" s="62"/>
      <c r="G22" s="62"/>
      <c r="H22" s="62"/>
      <c r="I22" s="62"/>
      <c r="J22" s="62"/>
    </row>
    <row r="23" spans="1:12" ht="15.75" x14ac:dyDescent="0.25">
      <c r="A23" s="63" t="s">
        <v>32</v>
      </c>
      <c r="B23" s="63"/>
      <c r="C23" s="63"/>
      <c r="D23" s="63"/>
      <c r="E23" s="63"/>
      <c r="F23" s="63"/>
      <c r="G23" s="63"/>
      <c r="H23" s="63"/>
      <c r="I23" s="63"/>
      <c r="J23" s="63"/>
      <c r="K23" s="30"/>
    </row>
    <row r="24" spans="1:12" ht="15.75" x14ac:dyDescent="0.25">
      <c r="A24" s="70" t="s">
        <v>33</v>
      </c>
      <c r="B24" s="70"/>
      <c r="C24" s="70" t="s">
        <v>34</v>
      </c>
      <c r="D24" s="70"/>
      <c r="E24" s="70"/>
      <c r="F24" s="70" t="s">
        <v>35</v>
      </c>
      <c r="G24" s="70"/>
      <c r="H24" s="70"/>
      <c r="I24" s="70" t="s">
        <v>36</v>
      </c>
      <c r="J24" s="70"/>
    </row>
    <row r="25" spans="1:12" s="33" customFormat="1" ht="23.25" customHeight="1" x14ac:dyDescent="0.25">
      <c r="A25" s="71">
        <v>700000</v>
      </c>
      <c r="B25" s="71"/>
      <c r="C25" s="71">
        <v>70000</v>
      </c>
      <c r="D25" s="71"/>
      <c r="E25" s="71"/>
      <c r="F25" s="71">
        <v>98432.5</v>
      </c>
      <c r="G25" s="71"/>
      <c r="H25" s="71"/>
      <c r="I25" s="72">
        <f>F25/C25</f>
        <v>1.4061785714285715</v>
      </c>
      <c r="J25" s="72"/>
      <c r="K25" s="32"/>
    </row>
    <row r="26" spans="1:12" ht="15.75" x14ac:dyDescent="0.25">
      <c r="A26" s="63" t="s">
        <v>37</v>
      </c>
      <c r="B26" s="63"/>
      <c r="C26" s="63"/>
      <c r="D26" s="63"/>
      <c r="E26" s="63"/>
      <c r="F26" s="63"/>
      <c r="G26" s="63"/>
      <c r="H26" s="63"/>
      <c r="I26" s="63"/>
      <c r="J26" s="63"/>
      <c r="K26" s="30"/>
    </row>
    <row r="27" spans="1:12" ht="15" customHeight="1" x14ac:dyDescent="0.25">
      <c r="A27" s="121"/>
      <c r="B27" s="121"/>
      <c r="C27" s="73" t="s">
        <v>38</v>
      </c>
      <c r="D27" s="74"/>
      <c r="E27" s="75" t="s">
        <v>39</v>
      </c>
      <c r="F27" s="74"/>
      <c r="G27" s="75" t="s">
        <v>40</v>
      </c>
      <c r="H27" s="74"/>
      <c r="I27" s="76" t="s">
        <v>41</v>
      </c>
      <c r="J27" s="120"/>
    </row>
    <row r="28" spans="1:12" ht="31.5" x14ac:dyDescent="0.25">
      <c r="A28" s="34" t="s">
        <v>42</v>
      </c>
      <c r="B28" s="34" t="s">
        <v>43</v>
      </c>
      <c r="C28" s="34" t="s">
        <v>44</v>
      </c>
      <c r="D28" s="34" t="s">
        <v>45</v>
      </c>
      <c r="E28" s="34" t="s">
        <v>46</v>
      </c>
      <c r="F28" s="34" t="s">
        <v>47</v>
      </c>
      <c r="G28" s="34" t="s">
        <v>48</v>
      </c>
      <c r="H28" s="34" t="s">
        <v>49</v>
      </c>
      <c r="I28" s="34" t="s">
        <v>50</v>
      </c>
      <c r="J28" s="34" t="s">
        <v>51</v>
      </c>
    </row>
    <row r="29" spans="1:12" ht="78.75" customHeight="1" x14ac:dyDescent="0.25">
      <c r="A29" s="24" t="s">
        <v>81</v>
      </c>
      <c r="B29" s="26" t="s">
        <v>86</v>
      </c>
      <c r="C29" s="48">
        <v>120000</v>
      </c>
      <c r="D29" s="43">
        <v>700000</v>
      </c>
      <c r="E29" s="43">
        <v>42278</v>
      </c>
      <c r="F29" s="43">
        <v>233333.33</v>
      </c>
      <c r="G29" s="46">
        <v>36693</v>
      </c>
      <c r="H29" s="43">
        <v>76282.5</v>
      </c>
      <c r="I29" s="25">
        <f>G29/E29</f>
        <v>0.86789819764416476</v>
      </c>
      <c r="J29" s="13">
        <f>+Tabla13459101112133[[#This Row],[Financiera  (F)]]/Tabla13459101112133[[#This Row],[Financiera (D)]]</f>
        <v>0.32692500467035723</v>
      </c>
      <c r="L29" s="28"/>
    </row>
    <row r="30" spans="1:12" ht="15.75" x14ac:dyDescent="0.25">
      <c r="A30" s="62" t="s">
        <v>54</v>
      </c>
      <c r="B30" s="62"/>
      <c r="C30" s="62"/>
      <c r="D30" s="62"/>
      <c r="E30" s="62"/>
      <c r="F30" s="62"/>
      <c r="G30" s="62"/>
      <c r="H30" s="62"/>
      <c r="I30" s="62"/>
      <c r="J30" s="62"/>
      <c r="L30" s="54"/>
    </row>
    <row r="31" spans="1:12" ht="15.75" x14ac:dyDescent="0.25">
      <c r="A31" s="63" t="s">
        <v>55</v>
      </c>
      <c r="B31" s="63"/>
      <c r="C31" s="63"/>
      <c r="D31" s="63"/>
      <c r="E31" s="63"/>
      <c r="F31" s="63"/>
      <c r="G31" s="63"/>
      <c r="H31" s="63"/>
      <c r="I31" s="63"/>
      <c r="J31" s="63"/>
      <c r="K31" s="30"/>
    </row>
    <row r="32" spans="1:12" ht="26.25" customHeight="1" x14ac:dyDescent="0.25">
      <c r="A32" s="10" t="s">
        <v>56</v>
      </c>
      <c r="B32" s="67" t="s">
        <v>82</v>
      </c>
      <c r="C32" s="67"/>
      <c r="D32" s="67"/>
      <c r="E32" s="67"/>
      <c r="F32" s="67"/>
      <c r="G32" s="67"/>
      <c r="H32" s="67"/>
      <c r="I32" s="67"/>
      <c r="J32" s="67"/>
    </row>
    <row r="33" spans="1:12" ht="29.25" customHeight="1" x14ac:dyDescent="0.25">
      <c r="A33" s="10" t="s">
        <v>58</v>
      </c>
      <c r="B33" s="67" t="s">
        <v>83</v>
      </c>
      <c r="C33" s="67"/>
      <c r="D33" s="67"/>
      <c r="E33" s="67"/>
      <c r="F33" s="67"/>
      <c r="G33" s="67"/>
      <c r="H33" s="67"/>
      <c r="I33" s="67"/>
      <c r="J33" s="67"/>
      <c r="L33" s="29">
        <f>100-86.79</f>
        <v>13.209999999999994</v>
      </c>
    </row>
    <row r="34" spans="1:12" ht="75" customHeight="1" x14ac:dyDescent="0.25">
      <c r="A34" s="10" t="s">
        <v>60</v>
      </c>
      <c r="B34" s="66" t="s">
        <v>98</v>
      </c>
      <c r="C34" s="66"/>
      <c r="D34" s="66"/>
      <c r="E34" s="66"/>
      <c r="F34" s="66"/>
      <c r="G34" s="66"/>
      <c r="H34" s="66"/>
      <c r="I34" s="66"/>
      <c r="J34" s="66"/>
    </row>
    <row r="35" spans="1:12" ht="152.25" customHeight="1" x14ac:dyDescent="0.25">
      <c r="A35" s="20" t="s">
        <v>61</v>
      </c>
      <c r="B35" s="79" t="s">
        <v>99</v>
      </c>
      <c r="C35" s="79"/>
      <c r="D35" s="79"/>
      <c r="E35" s="79"/>
      <c r="F35" s="79"/>
      <c r="G35" s="79"/>
      <c r="H35" s="79"/>
      <c r="I35" s="79"/>
      <c r="J35" s="79"/>
    </row>
    <row r="36" spans="1:12" ht="15.75" x14ac:dyDescent="0.25">
      <c r="A36" s="62" t="s">
        <v>62</v>
      </c>
      <c r="B36" s="62"/>
      <c r="C36" s="62"/>
      <c r="D36" s="62"/>
      <c r="E36" s="62"/>
      <c r="F36" s="62"/>
      <c r="G36" s="62"/>
      <c r="H36" s="62"/>
      <c r="I36" s="62"/>
      <c r="J36" s="62"/>
    </row>
    <row r="37" spans="1:12" ht="15.75" x14ac:dyDescent="0.25">
      <c r="A37" s="78" t="s">
        <v>63</v>
      </c>
      <c r="B37" s="78"/>
      <c r="C37" s="78"/>
      <c r="D37" s="78"/>
      <c r="E37" s="78"/>
      <c r="F37" s="78"/>
      <c r="G37" s="78"/>
      <c r="H37" s="78"/>
      <c r="I37" s="78"/>
      <c r="J37" s="78"/>
      <c r="K37" s="30"/>
    </row>
    <row r="38" spans="1:12" ht="42.75" customHeight="1" x14ac:dyDescent="0.25">
      <c r="A38" s="67" t="s">
        <v>97</v>
      </c>
      <c r="B38" s="67"/>
      <c r="C38" s="67"/>
      <c r="D38" s="67"/>
      <c r="E38" s="67"/>
      <c r="F38" s="67"/>
      <c r="G38" s="67"/>
      <c r="H38" s="67"/>
      <c r="I38" s="67"/>
      <c r="J38" s="67"/>
    </row>
    <row r="39" spans="1:12" x14ac:dyDescent="0.25">
      <c r="A39" s="37"/>
      <c r="B39" s="37"/>
      <c r="C39" s="37"/>
      <c r="D39" s="37"/>
      <c r="E39" s="37"/>
      <c r="F39" s="37"/>
      <c r="G39" s="37"/>
      <c r="H39" s="37"/>
      <c r="I39" s="37"/>
      <c r="J39" s="37"/>
    </row>
    <row r="40" spans="1:12" x14ac:dyDescent="0.25">
      <c r="A40" s="37"/>
      <c r="B40" s="37"/>
      <c r="C40" s="37"/>
      <c r="D40" s="37"/>
      <c r="E40" s="37"/>
      <c r="F40" s="37"/>
      <c r="G40" s="37"/>
      <c r="H40" s="37"/>
      <c r="I40" s="37"/>
      <c r="J40" s="37"/>
    </row>
    <row r="41" spans="1:12" x14ac:dyDescent="0.25">
      <c r="A41" s="37"/>
      <c r="B41" s="37"/>
      <c r="C41" s="37"/>
      <c r="D41" s="37"/>
      <c r="E41" s="37"/>
      <c r="F41" s="37"/>
      <c r="G41" s="37"/>
      <c r="H41" s="37"/>
      <c r="I41" s="37"/>
      <c r="J41" s="37"/>
    </row>
    <row r="42" spans="1:12" x14ac:dyDescent="0.25">
      <c r="A42" s="37"/>
      <c r="B42" s="37"/>
      <c r="C42" s="37"/>
      <c r="D42" s="37"/>
      <c r="E42" s="37"/>
      <c r="F42" s="37"/>
      <c r="G42" s="37"/>
      <c r="H42" s="37"/>
      <c r="I42" s="37"/>
      <c r="J42" s="37"/>
    </row>
    <row r="43" spans="1:12" x14ac:dyDescent="0.25">
      <c r="A43" s="37"/>
      <c r="B43" s="37"/>
      <c r="C43" s="37"/>
      <c r="D43" s="37"/>
      <c r="E43" s="37"/>
      <c r="F43" s="37"/>
      <c r="G43" s="37"/>
      <c r="H43" s="37"/>
      <c r="I43" s="37"/>
      <c r="J43" s="37"/>
    </row>
    <row r="44" spans="1:12" ht="15.75" x14ac:dyDescent="0.25">
      <c r="A44" s="37"/>
      <c r="B44" s="37"/>
      <c r="C44" s="37"/>
      <c r="D44" s="37"/>
      <c r="E44" s="37"/>
      <c r="F44" s="36"/>
      <c r="G44" s="36"/>
      <c r="H44" s="36"/>
      <c r="I44" s="36"/>
      <c r="J44" s="36"/>
    </row>
    <row r="45" spans="1:12" ht="15.75" x14ac:dyDescent="0.25">
      <c r="A45" s="37"/>
      <c r="B45" s="37"/>
      <c r="C45" s="37"/>
      <c r="D45" s="37"/>
      <c r="E45" s="37"/>
      <c r="F45" s="36"/>
      <c r="G45" s="112"/>
      <c r="H45" s="112"/>
      <c r="I45" s="112"/>
      <c r="J45" s="112"/>
    </row>
    <row r="46" spans="1:12" ht="15.75" x14ac:dyDescent="0.25">
      <c r="A46" s="37"/>
      <c r="B46" s="37"/>
      <c r="C46" s="37"/>
      <c r="D46" s="37"/>
      <c r="E46" s="37"/>
      <c r="F46" s="36"/>
      <c r="G46" s="58"/>
      <c r="H46" s="58"/>
      <c r="I46" s="58"/>
      <c r="J46" s="58"/>
    </row>
    <row r="47" spans="1:12" ht="15.75" x14ac:dyDescent="0.25">
      <c r="A47" s="37"/>
      <c r="B47" s="37"/>
      <c r="C47" s="37"/>
      <c r="D47" s="37"/>
      <c r="E47" s="37"/>
      <c r="F47" s="36"/>
      <c r="G47" s="58"/>
      <c r="H47" s="58"/>
      <c r="I47" s="58"/>
      <c r="J47" s="58"/>
    </row>
    <row r="48" spans="1:12" ht="15.75" x14ac:dyDescent="0.25">
      <c r="A48" s="37"/>
      <c r="B48" s="37"/>
      <c r="C48" s="37"/>
      <c r="D48" s="37"/>
      <c r="E48" s="37"/>
      <c r="F48" s="36"/>
      <c r="G48" s="36"/>
      <c r="H48" s="36"/>
      <c r="I48" s="36"/>
      <c r="J48" s="36"/>
    </row>
    <row r="49" spans="1:10" ht="15.75" x14ac:dyDescent="0.25">
      <c r="A49" s="37"/>
      <c r="B49" s="37"/>
      <c r="C49" s="37"/>
      <c r="D49" s="37"/>
      <c r="E49" s="37"/>
      <c r="F49" s="36"/>
      <c r="G49" s="36"/>
      <c r="H49" s="36"/>
      <c r="I49" s="36"/>
      <c r="J49" s="36"/>
    </row>
    <row r="50" spans="1:10" x14ac:dyDescent="0.25">
      <c r="A50" s="37"/>
      <c r="B50" s="37"/>
      <c r="C50" s="37"/>
      <c r="D50" s="37"/>
      <c r="E50" s="37"/>
      <c r="F50" s="37"/>
      <c r="G50" s="37"/>
      <c r="H50" s="37"/>
      <c r="I50" s="37"/>
      <c r="J50" s="37"/>
    </row>
    <row r="51" spans="1:10" x14ac:dyDescent="0.25">
      <c r="A51" s="37"/>
      <c r="B51" s="37"/>
      <c r="C51" s="37"/>
      <c r="D51" s="37"/>
      <c r="E51" s="37"/>
      <c r="F51" s="37"/>
      <c r="G51" s="37"/>
      <c r="H51" s="37"/>
      <c r="I51" s="37"/>
      <c r="J51" s="37"/>
    </row>
    <row r="52" spans="1:10" x14ac:dyDescent="0.25">
      <c r="A52" s="37"/>
      <c r="B52" s="37"/>
      <c r="C52" s="37"/>
      <c r="D52" s="37"/>
      <c r="E52" s="37"/>
      <c r="F52" s="37"/>
      <c r="G52" s="37"/>
      <c r="H52" s="37"/>
      <c r="I52" s="37"/>
      <c r="J52" s="37"/>
    </row>
  </sheetData>
  <mergeCells count="52">
    <mergeCell ref="B9:J9"/>
    <mergeCell ref="A1:A3"/>
    <mergeCell ref="B1:J1"/>
    <mergeCell ref="B2:C2"/>
    <mergeCell ref="D2:H2"/>
    <mergeCell ref="B3:C3"/>
    <mergeCell ref="D3:H3"/>
    <mergeCell ref="A4:J4"/>
    <mergeCell ref="A5:J5"/>
    <mergeCell ref="A6:J6"/>
    <mergeCell ref="A7:J7"/>
    <mergeCell ref="B8:J8"/>
    <mergeCell ref="B21:J21"/>
    <mergeCell ref="B10:J10"/>
    <mergeCell ref="B11:J11"/>
    <mergeCell ref="B12:J12"/>
    <mergeCell ref="A13:J13"/>
    <mergeCell ref="C14:J14"/>
    <mergeCell ref="C15:J15"/>
    <mergeCell ref="C16:J16"/>
    <mergeCell ref="A17:J17"/>
    <mergeCell ref="B18:J18"/>
    <mergeCell ref="B19:J19"/>
    <mergeCell ref="B20:J20"/>
    <mergeCell ref="A22:J22"/>
    <mergeCell ref="A23:J23"/>
    <mergeCell ref="A24:B24"/>
    <mergeCell ref="C24:E24"/>
    <mergeCell ref="F24:H24"/>
    <mergeCell ref="I24:J24"/>
    <mergeCell ref="B35:J35"/>
    <mergeCell ref="A25:B25"/>
    <mergeCell ref="C25:E25"/>
    <mergeCell ref="F25:H25"/>
    <mergeCell ref="I25:J25"/>
    <mergeCell ref="A26:J26"/>
    <mergeCell ref="A27:B27"/>
    <mergeCell ref="C27:D27"/>
    <mergeCell ref="E27:F27"/>
    <mergeCell ref="G27:H27"/>
    <mergeCell ref="I27:J27"/>
    <mergeCell ref="A30:J30"/>
    <mergeCell ref="A31:J31"/>
    <mergeCell ref="B32:J32"/>
    <mergeCell ref="B33:J33"/>
    <mergeCell ref="B34:J34"/>
    <mergeCell ref="G45:J45"/>
    <mergeCell ref="G46:J46"/>
    <mergeCell ref="G47:J47"/>
    <mergeCell ref="A36:J36"/>
    <mergeCell ref="A37:J37"/>
    <mergeCell ref="A38:J38"/>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2:J32"/>
    <dataValidation allowBlank="1" showInputMessage="1" showErrorMessage="1" prompt="¿En qué consiste el producto? su objetivo" sqref="B33:J33"/>
    <dataValidation allowBlank="1" showInputMessage="1" showErrorMessage="1" prompt="1. Describir lo plasmado en el presupuesto_x000a_2. Describir lo alcanzado en términos financieros y de producción " sqref="B34:J34"/>
    <dataValidation allowBlank="1" showInputMessage="1" showErrorMessage="1" prompt="De existir desvío, explicar razones." sqref="B35:J35"/>
    <dataValidation allowBlank="1" showInputMessage="1" showErrorMessage="1" prompt="Oportunidades de mejora identificadas" sqref="A38:J38"/>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29"/>
    <dataValidation allowBlank="1" showInputMessage="1" showErrorMessage="1" prompt="Nombre del indicador" sqref="B28:B29"/>
    <dataValidation allowBlank="1" showInputMessage="1" showErrorMessage="1" prompt="Meta anual del indicador" sqref="C28:C29 E28"/>
    <dataValidation allowBlank="1" showInputMessage="1" showErrorMessage="1" prompt="Monto presupuestado para el producto" sqref="D28:D29 F28:F29"/>
    <dataValidation allowBlank="1" showInputMessage="1" showErrorMessage="1" prompt="Meta alcanzada en el trimestre" sqref="G28:G29"/>
    <dataValidation allowBlank="1" showInputMessage="1" showErrorMessage="1" prompt="Monto ejecutado en el trimestre" sqref="H28:H29"/>
  </dataValidations>
  <pageMargins left="0.7" right="0.7" top="0.75" bottom="0.75" header="0.3" footer="0.3"/>
  <pageSetup scale="51"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5879</vt:lpstr>
      <vt:lpstr>6916</vt:lpstr>
      <vt:lpstr>7990</vt:lpstr>
      <vt:lpstr>6927</vt:lpstr>
      <vt:lpstr>7927</vt:lpstr>
      <vt:lpstr>'5879'!Área_de_impresión</vt:lpstr>
      <vt:lpstr>'6916'!Área_de_impresión</vt:lpstr>
      <vt:lpstr>'6927'!Área_de_impresión</vt:lpstr>
      <vt:lpstr>'7927'!Área_de_impresión</vt:lpstr>
      <vt:lpstr>'7990'!Área_de_impresión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Cecilia Guzman</cp:lastModifiedBy>
  <cp:revision/>
  <cp:lastPrinted>2025-07-17T02:51:21Z</cp:lastPrinted>
  <dcterms:created xsi:type="dcterms:W3CDTF">2021-03-22T15:50:10Z</dcterms:created>
  <dcterms:modified xsi:type="dcterms:W3CDTF">2025-07-17T15:07:05Z</dcterms:modified>
  <cp:category/>
  <cp:contentStatus/>
</cp:coreProperties>
</file>