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guzman\Desktop\WEB NUEVA\PRESUPUESTO APROBADO\Metas Fisicas Financieras\Metas Fisicas Finansieras - Semestral\semestral 2024\"/>
    </mc:Choice>
  </mc:AlternateContent>
  <bookViews>
    <workbookView xWindow="0" yWindow="0" windowWidth="28800" windowHeight="12210" tabRatio="749"/>
  </bookViews>
  <sheets>
    <sheet name="5879" sheetId="4" r:id="rId1"/>
    <sheet name="6916" sheetId="6" r:id="rId2"/>
    <sheet name="6918" sheetId="8" r:id="rId3"/>
    <sheet name="6919" sheetId="9" r:id="rId4"/>
    <sheet name="7927" sheetId="13" r:id="rId5"/>
    <sheet name="Hoja1" sheetId="19" state="hidden" r:id="rId6"/>
  </sheets>
  <externalReferences>
    <externalReference r:id="rId7"/>
  </externalReferences>
  <definedNames>
    <definedName name="_xlnm.Print_Area" localSheetId="0">'5879'!$A$1:$J$49</definedName>
    <definedName name="_xlnm.Print_Area" localSheetId="1">'6916'!$A$1:$J$49</definedName>
    <definedName name="_xlnm.Print_Area" localSheetId="2">'6918'!$A$1:$J$49</definedName>
    <definedName name="_xlnm.Print_Area" localSheetId="3">'6919'!$A$1:$J$46</definedName>
    <definedName name="_xlnm.Print_Area" localSheetId="4">'7927'!$A$1:$J$52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8" l="1"/>
  <c r="J29" i="8"/>
  <c r="J29" i="6"/>
  <c r="I29" i="9" l="1"/>
  <c r="J29" i="9"/>
  <c r="I25" i="8" l="1"/>
  <c r="I29" i="6" l="1"/>
  <c r="I25" i="6"/>
  <c r="J29" i="13"/>
  <c r="I29" i="13"/>
  <c r="I29" i="4"/>
  <c r="J29" i="4"/>
  <c r="I25" i="13" l="1"/>
  <c r="I25" i="9"/>
  <c r="I25" i="4"/>
  <c r="C16" i="13" l="1"/>
  <c r="B15" i="13"/>
  <c r="B14" i="13"/>
  <c r="C14" i="13" s="1"/>
  <c r="C16" i="9"/>
  <c r="B15" i="9"/>
  <c r="B14" i="9"/>
  <c r="C14" i="9" s="1"/>
  <c r="C16" i="8"/>
  <c r="B15" i="8"/>
  <c r="B14" i="8"/>
  <c r="C14" i="8" s="1"/>
  <c r="C16" i="6" l="1"/>
  <c r="B15" i="6"/>
  <c r="B14" i="6"/>
  <c r="C14" i="6" s="1"/>
  <c r="C16" i="4"/>
  <c r="B15" i="4"/>
  <c r="B14" i="4"/>
  <c r="C14" i="4" s="1"/>
</calcChain>
</file>

<file path=xl/sharedStrings.xml><?xml version="1.0" encoding="utf-8"?>
<sst xmlns="http://schemas.openxmlformats.org/spreadsheetml/2006/main" count="344" uniqueCount="103">
  <si>
    <t>Código</t>
  </si>
  <si>
    <t>Documento Relacionado</t>
  </si>
  <si>
    <t>Fecha Versión</t>
  </si>
  <si>
    <t>Versión</t>
  </si>
  <si>
    <t>DEC-FOR013</t>
  </si>
  <si>
    <t>I -Información Institucional</t>
  </si>
  <si>
    <t>I.I - Completar los datos requeridos sobre la institución</t>
  </si>
  <si>
    <t>Capítulo</t>
  </si>
  <si>
    <t>5182-Instituto Nacional de Tránsito y Transporte Terrestre</t>
  </si>
  <si>
    <t>Subcapítulo</t>
  </si>
  <si>
    <t>Instituto Nacional de Tránsito y Transporte Terrestre</t>
  </si>
  <si>
    <t>Unidad Ejecutora</t>
  </si>
  <si>
    <t>Misión</t>
  </si>
  <si>
    <t>Gestionar la rectoría nacional de la movilidad, el transporte terrestre, el tránsito y la seguridad vial, con un enfoque integral para la transformación de los diferentes sectores, requeridos para el desarrollo socioeconómico de la República Dominicana</t>
  </si>
  <si>
    <t>Visión</t>
  </si>
  <si>
    <t>Ser un referente internacional en la gestión de un modelo de movilidad terrestre sostenible, eficiente, accesible y seguro contribuyendo a mejorar la calidad de vida de los ciudadanos.</t>
  </si>
  <si>
    <t>II. Contribución a la Estrategia Nacional de Desarrollo</t>
  </si>
  <si>
    <t>Eje estratégico:</t>
  </si>
  <si>
    <t>Objetivo general:</t>
  </si>
  <si>
    <t>Objetivo(s) específico(s):</t>
  </si>
  <si>
    <t>3.3.6</t>
  </si>
  <si>
    <t>III. Información del Programa</t>
  </si>
  <si>
    <t>Nombre:</t>
  </si>
  <si>
    <t>12-Seguridad Vial Integral y Movilidad Sostenible</t>
  </si>
  <si>
    <t>Descripción:</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</si>
  <si>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</si>
  <si>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r>
      <t>Beneficiarios:</t>
    </r>
    <r>
      <rPr>
        <sz val="12"/>
        <color rgb="FF000000"/>
        <rFont val="Century Gothic"/>
        <family val="2"/>
      </rPr>
      <t xml:space="preserve"> </t>
    </r>
  </si>
  <si>
    <t>Ciudadanos, Operadores del Sector Transporte, Sector Público y Sector Privado.</t>
  </si>
  <si>
    <t>Resultado Asociado:</t>
  </si>
  <si>
    <t>Reducción de las muertes y morbilidad asociadas a los siniestros viales</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</si>
  <si>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</si>
  <si>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</si>
  <si>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</si>
  <si>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</si>
  <si>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</si>
  <si>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</si>
  <si>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</si>
  <si>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</si>
  <si>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 xml:space="preserve">Programación Semestral </t>
  </si>
  <si>
    <t>Ejecución Semestral</t>
  </si>
  <si>
    <t>Avance</t>
  </si>
  <si>
    <t>Producto</t>
  </si>
  <si>
    <t>Indicador</t>
  </si>
  <si>
    <t>Física (A)</t>
  </si>
  <si>
    <t>Financiera (B)</t>
  </si>
  <si>
    <t>Física (C)</t>
  </si>
  <si>
    <t>Financiera (D)</t>
  </si>
  <si>
    <t>Física (E)</t>
  </si>
  <si>
    <t>Financiera  (F)</t>
  </si>
  <si>
    <t>Física (%)
 G=E/C</t>
  </si>
  <si>
    <t>Financiero (%) 
H=F/D</t>
  </si>
  <si>
    <t>5879-Ciudadanos reciben licencia de conducir</t>
  </si>
  <si>
    <t>Cantidad de servicios de licencias emitidas</t>
  </si>
  <si>
    <t>V. Análisis de los Logros y Desviaciones</t>
  </si>
  <si>
    <t>V.I - Información de Logros y Desviaciones por Producto</t>
  </si>
  <si>
    <t xml:space="preserve">Producto: </t>
  </si>
  <si>
    <t>Ciudadanos reciben licencia de conducir</t>
  </si>
  <si>
    <t xml:space="preserve">Descripción del producto: </t>
  </si>
  <si>
    <t>Es la entrega del documento que autoriza a ciudadanos dominicanos y a  extranjeros  a conducir en la República Dominicana</t>
  </si>
  <si>
    <t>Logros alcanzados:</t>
  </si>
  <si>
    <t>Causas y justificación del desvío:</t>
  </si>
  <si>
    <r>
      <t xml:space="preserve">VI. </t>
    </r>
    <r>
      <rPr>
        <b/>
        <sz val="12"/>
        <color theme="0"/>
        <rFont val="Century Gothic"/>
        <family val="2"/>
      </rPr>
      <t>Oportunidades de Mejora</t>
    </r>
  </si>
  <si>
    <t xml:space="preserve">VI. I - De acuerdo a los eventos presentados durante la ejecución del producto, ¿qué aspecto puede mejorarse? </t>
  </si>
  <si>
    <t>Ser un referente internacional en la gestión de un modelo de movilidad terrestre sostenible, eficiente, accesible y seguro contribuyendo a mejorar la calidad de vida de los ciudadanos</t>
  </si>
  <si>
    <t>11-Transporte y Tránsito Terrestre</t>
  </si>
  <si>
    <t>Dentro de las actividades que se ejecutan en este programa se pueden destacar las siguientes: regularización el tránsito y el transporte terrestre; la gestión de las licencias de operaciones de transporte de carga y la gestión de las licencias de operaciones  de transportes de pasajeros</t>
  </si>
  <si>
    <t>Ciudadanos, Empresas y Operadores de Transporte</t>
  </si>
  <si>
    <t>Programación Semestral</t>
  </si>
  <si>
    <t>6916-Prestadores de servicio reciben licencia de operación de transporte de  pasajeros</t>
  </si>
  <si>
    <t>Licencias de operaciones otorgadas</t>
  </si>
  <si>
    <t xml:space="preserve">Empresas transportistas reciben licencias de operaciones de transporte de pasajeros </t>
  </si>
  <si>
    <t>Son las autorizaciones otorgadas a los prestadores de servicios de transporte de pasajeros para sus operaciones</t>
  </si>
  <si>
    <t>Gestionar la rectoría nacional de la movilidad, el transporte terrestre, el tránsito y la seguridad vial, con un enfoque integral para la transformación de los diferentes sectores, requeridos para el desarrollo socioeconómico de la República Dominicana.</t>
  </si>
  <si>
    <t xml:space="preserve">Ejecución Semestral </t>
  </si>
  <si>
    <t>6918-Prestadores de servicio reciben permisos de operación de transporte de carga</t>
  </si>
  <si>
    <t>Empresas Transportistas reciben Licencias de operaciones de transporte de carga.</t>
  </si>
  <si>
    <t>Son las autorizaciones otorgadas a los prestadores de servicios de transporte de carga para sus operaciones.</t>
  </si>
  <si>
    <t>6919-Conductores reciben inspección técnica vehicular</t>
  </si>
  <si>
    <t>Cantidad de inspecciones técnica realizadas</t>
  </si>
  <si>
    <t>Conductores reciben inspección técnica vehicular</t>
  </si>
  <si>
    <t>Vehículos de motor reciben inspección técnica vehicular: tiene por objeto comprobar si los mismos cumplen las condiciones técnicas exigidas por la Ley 63-17 y la Normativa Técnica para su circulación por las vías pública</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</si>
  <si>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</si>
  <si>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7927-Población  recibe cursos y talleres de educación y formación vial</t>
  </si>
  <si>
    <t>Sumatoria de personas capacitados en programa de conciencia vial</t>
  </si>
  <si>
    <t>Población recibe cursos y talleres de educación y formación vial</t>
  </si>
  <si>
    <t>Procesos formativos en materia de educación vial</t>
  </si>
  <si>
    <t xml:space="preserve">Licdo. Waldys Robles </t>
  </si>
  <si>
    <t>Director de Planificación  y Desarrollo.</t>
  </si>
  <si>
    <t>Informe de Evaluación Semestral de las Metas Físicas-Financieras Julio-Diciembre 2024</t>
  </si>
  <si>
    <t>Durante este semestre fueron emitidas a nivel nacional un total de 468,384 licencias de conducir, logrando un porcentaje de avance del 115.04%, superando la meta planificada en la ejecución física programada del semestre en un 15.04%, producido por el aumento de las solicitudes en los diferentes módulos.</t>
  </si>
  <si>
    <t>Fueron realizadas durante este semestre 7,416 inspecciones a nivel nacional que resultaron de los operativos programados para las festividades de Navidad, así como de inspecciones puntuales que fueron solicitadas para el otorgamiento de las licencias de operación de transporte de pasajeros.</t>
  </si>
  <si>
    <t>Durante el segundo semestre del 2024 fueron capacitados a nivel nacional 63,206 personas, cifra que se encuentra por encima de la meta programada en un 5.34%.</t>
  </si>
  <si>
    <t>Durante este semestre fueron emitidas dieciocho (18) licencias de operación de transporte de pasajeros a las prestadoras del servicio que complementaron exitosamente los requisitos exigidos.</t>
  </si>
  <si>
    <t>Competitividad e innovavión en un ambiente favorable a la cooperación y la responsabilidad social</t>
  </si>
  <si>
    <t>En relación al desvío en la meta física, resalta que el servicio de licencias de conducir ha sufrido un incremento durante este semestre causado por el número de servicios de renovaciones de licencias de conducir en sus diferentes categorías.
En cuanto al desvío financiero, el mismo representó una diferencia marginal que responde a situaciones operativas puntuales, las cuales fueron gestionadas con enfoque en garantizar la calidad y disponibilidad del servicio.</t>
  </si>
  <si>
    <t>En relación al desvío físico, persisten expedientes en proceso de complementación y depuración. De los expedientes rezagados iniciados en el semestre anterior, se está trabajando en el completado los requisitos exigidos para el otorgamiento de la licencia, lo cual impide que desde INTRANT se puedan emitir las mismas hasta tanto se completen.
En cuanto al desvío financiero, se registraron y ejecutaron gastos de este producto en objetos del gasto pertenecientes a actividades centrales, por lo cual no se evidencia el gasto real ejecutado de este producto.</t>
  </si>
  <si>
    <t>Se está trabajando desde la Dirección Jurídica y las áreas técnicas la agilización de los procesos de cara a la mejora de este servicio, así como con el área administrativa y financiera a los fines de establecer una coordinación interna para que los gastos emanados de las operativas para la consecución de los productos sean registrados correctamente en la ejecucion del gasto.</t>
  </si>
  <si>
    <t xml:space="preserve">En relación a la ejecución financiera, no fueron realizados operativos fuera de las oficinas, lo que se reflejó en no haber ejecutado montos financieros presupuestados en este semestre y no se registraron gastos asociados a la emisión de permisos. </t>
  </si>
  <si>
    <t>Dentro de las actividades que se ejecutan en este programa podemos destacar las siguientes: regularización el tránsito y el transporte terrestre; la gestión de las licencias de operaciones de transporte de carga y la gestión de las licencias de operaciones  de transportes de pasajeros.</t>
  </si>
  <si>
    <t>Fueron otorgados a prestadores del servicio durante este semestre a través de la plataforma digital unos 54,966 permisos de operación de transporte de carga a nivel nacional, logrando alcanzar un 91.61% de la meta establecida para este semestre.</t>
  </si>
  <si>
    <t xml:space="preserve">En cuanto al desvío financiero, se ejecutaron montos relacionados a los operativos de campo (viáticos y demás) que fueron registrados en actividades centrales por lo cual no fueron generados costos operacionales. Algunos viáticos asociados a este producto y solicitados por las áreas no han sido procesados.							</t>
  </si>
  <si>
    <t>Se estará trabajando con el área administrativa y financiera a los fines de establecer una coordinación interna para que los gastos emanados de las operativas para la consecución de los productos sean registrados correctamente en la ejecucion del gasto.</t>
  </si>
  <si>
    <t>El incremento en la ejecución física de este producto se justifica esta relacionado con el incremento significativo de servicios de emisión de licencias de conducir, lo que ha traído como resultado un incremento porcentual casi directamente proporcional en el servicio de ciudadanos que reciben formación en la Escuela Nacional de Educación Vial (ENEVIAL). En cuanto al desvío financiero, se ejecutaron montos relacionados a este producto que fueron registrados en actividades centrales, por lo cual no se refleja el gasto directamente en el mismo.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</si>
</sst>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10409]#,##0;\-#,##0"/>
    <numFmt numFmtId="166" formatCode="[$-10409]#,##0.00;\-#,##0.00"/>
    <numFmt numFmtId="167" formatCode="[$-10409]0.00%"/>
    <numFmt numFmtId="168" formatCode="#,##0.00_ ;\-#,##0.00\ "/>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2"/>
      <color rgb="FF000000"/>
      <name val="Calibri"/>
      <family val="2"/>
      <scheme val="minor"/>
    </font>
    <font>
      <b/>
      <sz val="12"/>
      <color theme="0"/>
      <name val="Calibri"/>
      <family val="2"/>
      <scheme val="minor"/>
    </font>
    <font>
      <b/>
      <sz val="12"/>
      <color theme="1"/>
      <name val="Calibri"/>
      <family val="2"/>
      <scheme val="minor"/>
    </font>
    <font>
      <sz val="11"/>
      <name val="Calibri"/>
      <family val="2"/>
    </font>
    <font>
      <sz val="12"/>
      <color rgb="FF000000"/>
      <name val="Century Gothic"/>
      <family val="2"/>
    </font>
    <font>
      <sz val="11"/>
      <color rgb="FFFF0000"/>
      <name val="Calibri"/>
      <family val="2"/>
      <scheme val="minor"/>
    </font>
    <font>
      <sz val="11"/>
      <color rgb="FFFF0000"/>
      <name val="Calibri"/>
      <family val="2"/>
    </font>
    <font>
      <sz val="12"/>
      <color theme="1"/>
      <name val="Calibri"/>
      <family val="2"/>
      <scheme val="minor"/>
    </font>
    <font>
      <sz val="12"/>
      <color rgb="FF000000"/>
      <name val="Calibri"/>
      <family val="2"/>
      <scheme val="minor"/>
    </font>
    <font>
      <sz val="12"/>
      <name val="Calibri"/>
      <family val="2"/>
    </font>
    <font>
      <b/>
      <sz val="12"/>
      <name val="Calibri"/>
      <family val="2"/>
    </font>
    <font>
      <sz val="12"/>
      <color theme="1"/>
      <name val="Calibri"/>
      <family val="2"/>
    </font>
    <font>
      <sz val="12"/>
      <color rgb="FFFF0000"/>
      <name val="Calibri"/>
      <family val="2"/>
    </font>
    <font>
      <sz val="12"/>
      <color rgb="FFFF0000"/>
      <name val="Calibri"/>
      <family val="2"/>
      <scheme val="minor"/>
    </font>
    <font>
      <b/>
      <sz val="12"/>
      <color rgb="FF000000"/>
      <name val="Calibri"/>
      <family val="2"/>
    </font>
    <font>
      <b/>
      <sz val="12"/>
      <color theme="0"/>
      <name val="Century Gothic"/>
      <family val="2"/>
    </font>
    <font>
      <b/>
      <sz val="14"/>
      <color rgb="FF000000"/>
      <name val="Calibri"/>
      <family val="2"/>
      <scheme val="minor"/>
    </font>
    <font>
      <sz val="12"/>
      <name val="Calibri"/>
      <family val="2"/>
      <scheme val="minor"/>
    </font>
    <font>
      <i/>
      <sz val="12"/>
      <color theme="1"/>
      <name val="Calibri"/>
      <family val="2"/>
      <scheme val="minor"/>
    </font>
    <font>
      <b/>
      <sz val="12"/>
      <name val="Calibri"/>
      <family val="2"/>
      <scheme val="minor"/>
    </font>
    <font>
      <sz val="10"/>
      <color rgb="FF000000"/>
      <name val="Times New Roman"/>
      <family val="1"/>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ECECEC"/>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3" fillId="0" borderId="0"/>
  </cellStyleXfs>
  <cellXfs count="102">
    <xf numFmtId="0" fontId="0" fillId="0" borderId="0" xfId="0"/>
    <xf numFmtId="0" fontId="10" fillId="0" borderId="0" xfId="0" applyFont="1" applyProtection="1">
      <protection locked="0"/>
    </xf>
    <xf numFmtId="0" fontId="10" fillId="0" borderId="0" xfId="0" applyFont="1"/>
    <xf numFmtId="0" fontId="12" fillId="0" borderId="0" xfId="0" applyFont="1" applyProtection="1">
      <protection locked="0"/>
    </xf>
    <xf numFmtId="0" fontId="15" fillId="0" borderId="0" xfId="0" applyFont="1" applyProtection="1">
      <protection locked="0"/>
    </xf>
    <xf numFmtId="0" fontId="16" fillId="0" borderId="0" xfId="0" applyFont="1"/>
    <xf numFmtId="164" fontId="11" fillId="0" borderId="1" xfId="0" applyNumberFormat="1" applyFont="1" applyBorder="1" applyAlignment="1">
      <alignment horizontal="center" vertical="center" wrapText="1"/>
    </xf>
    <xf numFmtId="0" fontId="3" fillId="0" borderId="1" xfId="0" applyFont="1" applyBorder="1" applyAlignment="1">
      <alignment vertical="center"/>
    </xf>
    <xf numFmtId="0" fontId="5" fillId="0" borderId="1" xfId="0" applyFont="1" applyBorder="1"/>
    <xf numFmtId="0" fontId="3" fillId="0" borderId="1" xfId="0" applyFont="1" applyBorder="1" applyAlignment="1">
      <alignment vertical="center" wrapText="1"/>
    </xf>
    <xf numFmtId="0" fontId="3" fillId="0" borderId="1" xfId="0" applyFont="1" applyBorder="1" applyAlignment="1" applyProtection="1">
      <alignment vertical="center" wrapText="1"/>
      <protection locked="0"/>
    </xf>
    <xf numFmtId="0" fontId="10" fillId="6" borderId="1" xfId="0" applyFont="1" applyFill="1" applyBorder="1"/>
    <xf numFmtId="0" fontId="12" fillId="0" borderId="1" xfId="0" applyFont="1" applyBorder="1" applyAlignment="1" applyProtection="1">
      <alignment horizontal="center" vertical="top" wrapText="1"/>
      <protection locked="0"/>
    </xf>
    <xf numFmtId="10" fontId="12" fillId="7" borderId="1" xfId="2" applyNumberFormat="1" applyFont="1" applyFill="1" applyBorder="1" applyAlignment="1" applyProtection="1">
      <alignment horizontal="center" vertical="center" wrapText="1" readingOrder="1"/>
      <protection locked="0"/>
    </xf>
    <xf numFmtId="167" fontId="12" fillId="7" borderId="1" xfId="0" applyNumberFormat="1" applyFont="1" applyFill="1" applyBorder="1" applyAlignment="1" applyProtection="1">
      <alignment horizontal="center" vertical="center" wrapText="1" readingOrder="1"/>
      <protection locked="0"/>
    </xf>
    <xf numFmtId="10" fontId="12" fillId="0" borderId="0" xfId="0" applyNumberFormat="1" applyFont="1" applyProtection="1">
      <protection locked="0"/>
    </xf>
    <xf numFmtId="0" fontId="10" fillId="0" borderId="1" xfId="0" applyFont="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12" fillId="0" borderId="0" xfId="0" applyFont="1" applyAlignment="1" applyProtection="1">
      <alignment horizontal="center"/>
      <protection locked="0"/>
    </xf>
    <xf numFmtId="0" fontId="10" fillId="0" borderId="0" xfId="0" applyFont="1" applyAlignment="1">
      <alignment horizontal="center"/>
    </xf>
    <xf numFmtId="0" fontId="20" fillId="0" borderId="0" xfId="0" applyFont="1" applyAlignment="1">
      <alignment horizontal="center"/>
    </xf>
    <xf numFmtId="10" fontId="10" fillId="0" borderId="0" xfId="0" applyNumberFormat="1" applyFont="1" applyAlignment="1">
      <alignment horizontal="center"/>
    </xf>
    <xf numFmtId="10" fontId="15" fillId="0" borderId="0" xfId="0" applyNumberFormat="1" applyFont="1" applyProtection="1">
      <protection locked="0"/>
    </xf>
    <xf numFmtId="0" fontId="12" fillId="0" borderId="0" xfId="0" applyFont="1" applyAlignment="1" applyProtection="1">
      <alignment vertical="top"/>
      <protection locked="0"/>
    </xf>
    <xf numFmtId="0" fontId="10" fillId="0" borderId="0" xfId="0" applyFont="1" applyAlignment="1">
      <alignment vertical="top"/>
    </xf>
    <xf numFmtId="0" fontId="3" fillId="0" borderId="1" xfId="0" applyFont="1" applyBorder="1" applyAlignment="1" applyProtection="1">
      <alignment vertical="top" wrapText="1"/>
      <protection locked="0"/>
    </xf>
    <xf numFmtId="0" fontId="22" fillId="0" borderId="1" xfId="0" applyFont="1" applyBorder="1" applyAlignment="1" applyProtection="1">
      <alignment vertical="center" wrapText="1"/>
      <protection locked="0"/>
    </xf>
    <xf numFmtId="0" fontId="10" fillId="9" borderId="1" xfId="0" applyFont="1" applyFill="1" applyBorder="1" applyAlignment="1">
      <alignment horizontal="center" vertical="center" wrapText="1"/>
    </xf>
    <xf numFmtId="0" fontId="10" fillId="9" borderId="1" xfId="0" applyFont="1" applyFill="1" applyBorder="1" applyAlignment="1">
      <alignment horizontal="center" vertical="center"/>
    </xf>
    <xf numFmtId="0" fontId="10" fillId="9"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10" fillId="0" borderId="0" xfId="0" applyFont="1" applyAlignment="1">
      <alignment horizontal="center" vertical="center"/>
    </xf>
    <xf numFmtId="0" fontId="11" fillId="0" borderId="0" xfId="3" applyFont="1" applyAlignment="1">
      <alignment horizontal="center" vertical="center"/>
    </xf>
    <xf numFmtId="0" fontId="20" fillId="0" borderId="1" xfId="3" applyFont="1" applyBorder="1" applyAlignment="1">
      <alignment horizontal="center" vertical="center" wrapText="1"/>
    </xf>
    <xf numFmtId="10" fontId="11" fillId="10" borderId="1" xfId="3" applyNumberFormat="1" applyFont="1" applyFill="1" applyBorder="1" applyAlignment="1">
      <alignment horizontal="center" vertical="center" shrinkToFit="1"/>
    </xf>
    <xf numFmtId="168" fontId="14" fillId="0" borderId="1" xfId="0" applyNumberFormat="1" applyFont="1" applyBorder="1" applyAlignment="1" applyProtection="1">
      <alignment horizontal="center" vertical="center" wrapText="1" readingOrder="1"/>
      <protection locked="0"/>
    </xf>
    <xf numFmtId="166" fontId="14" fillId="0" borderId="1" xfId="0" applyNumberFormat="1" applyFont="1" applyBorder="1" applyAlignment="1" applyProtection="1">
      <alignment horizontal="center" vertical="center" wrapText="1" readingOrder="1"/>
      <protection locked="0"/>
    </xf>
    <xf numFmtId="165" fontId="14" fillId="0" borderId="1" xfId="0" applyNumberFormat="1" applyFont="1" applyBorder="1" applyAlignment="1" applyProtection="1">
      <alignment horizontal="center" vertical="center" wrapText="1"/>
      <protection locked="0"/>
    </xf>
    <xf numFmtId="10" fontId="14" fillId="7" borderId="1" xfId="2" applyNumberFormat="1" applyFont="1" applyFill="1" applyBorder="1" applyAlignment="1" applyProtection="1">
      <alignment horizontal="center" vertical="center" wrapText="1" readingOrder="1"/>
      <protection locked="0"/>
    </xf>
    <xf numFmtId="165" fontId="14" fillId="0" borderId="1" xfId="0" applyNumberFormat="1" applyFont="1" applyBorder="1" applyAlignment="1" applyProtection="1">
      <alignment horizontal="center" vertical="center" wrapText="1" readingOrder="1"/>
      <protection locked="0"/>
    </xf>
    <xf numFmtId="3" fontId="10" fillId="0" borderId="1" xfId="3" applyNumberFormat="1" applyFont="1" applyBorder="1" applyAlignment="1">
      <alignment horizontal="center" vertical="center" shrinkToFit="1"/>
    </xf>
    <xf numFmtId="4" fontId="10" fillId="0" borderId="1" xfId="3" applyNumberFormat="1" applyFont="1" applyBorder="1" applyAlignment="1">
      <alignment horizontal="center" vertical="center" shrinkToFit="1"/>
    </xf>
    <xf numFmtId="10" fontId="10" fillId="10" borderId="1" xfId="3" applyNumberFormat="1" applyFont="1" applyFill="1" applyBorder="1" applyAlignment="1">
      <alignment horizontal="center" vertical="center" shrinkToFit="1"/>
    </xf>
    <xf numFmtId="0" fontId="14" fillId="0" borderId="1" xfId="0" applyFont="1" applyBorder="1" applyAlignment="1" applyProtection="1">
      <alignment horizontal="center" vertical="center" wrapText="1"/>
      <protection locked="0"/>
    </xf>
    <xf numFmtId="0" fontId="6" fillId="0" borderId="0" xfId="0" applyFont="1" applyAlignment="1" applyProtection="1">
      <alignment vertical="center"/>
      <protection locked="0"/>
    </xf>
    <xf numFmtId="10" fontId="0" fillId="0" borderId="0" xfId="0" applyNumberFormat="1" applyAlignment="1">
      <alignment vertical="center"/>
    </xf>
    <xf numFmtId="0" fontId="0" fillId="0" borderId="0" xfId="0" applyAlignment="1">
      <alignment vertical="center"/>
    </xf>
    <xf numFmtId="0" fontId="0" fillId="0" borderId="0" xfId="0" applyAlignment="1" applyProtection="1">
      <alignment vertical="center"/>
      <protection locked="0"/>
    </xf>
    <xf numFmtId="0" fontId="5" fillId="0" borderId="1" xfId="0" applyFont="1" applyBorder="1" applyAlignment="1">
      <alignment vertical="center"/>
    </xf>
    <xf numFmtId="10" fontId="9" fillId="0" borderId="0" xfId="0" applyNumberFormat="1" applyFont="1" applyAlignment="1" applyProtection="1">
      <alignment vertical="center"/>
      <protection locked="0"/>
    </xf>
    <xf numFmtId="0" fontId="8" fillId="0" borderId="0" xfId="0" applyFont="1" applyAlignment="1">
      <alignment vertical="center"/>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7" fillId="8" borderId="1" xfId="0" applyFont="1" applyFill="1" applyBorder="1" applyAlignment="1">
      <alignment horizontal="center" vertical="center" wrapText="1" readingOrder="1"/>
    </xf>
    <xf numFmtId="0" fontId="10" fillId="0" borderId="1" xfId="0" applyFont="1" applyBorder="1" applyAlignment="1">
      <alignment horizontal="center" vertical="center"/>
    </xf>
    <xf numFmtId="166" fontId="14" fillId="0" borderId="1" xfId="0" applyNumberFormat="1" applyFont="1" applyBorder="1" applyAlignment="1" applyProtection="1">
      <alignment horizontal="center" vertical="center" wrapText="1"/>
      <protection locked="0"/>
    </xf>
    <xf numFmtId="0" fontId="12" fillId="9" borderId="0" xfId="0" applyFont="1" applyFill="1" applyProtection="1">
      <protection locked="0"/>
    </xf>
    <xf numFmtId="0" fontId="21" fillId="9" borderId="0" xfId="0" applyFont="1" applyFill="1" applyAlignment="1" applyProtection="1">
      <alignment horizontal="left" vertical="center" wrapText="1"/>
      <protection locked="0"/>
    </xf>
    <xf numFmtId="0" fontId="6" fillId="9" borderId="0" xfId="0" applyFont="1" applyFill="1" applyAlignment="1" applyProtection="1">
      <alignment vertical="center"/>
      <protection locked="0"/>
    </xf>
    <xf numFmtId="0" fontId="5" fillId="5" borderId="1" xfId="0" applyFont="1" applyFill="1" applyBorder="1" applyAlignment="1">
      <alignment horizontal="left" vertical="center" wrapText="1"/>
    </xf>
    <xf numFmtId="0" fontId="10" fillId="0" borderId="1" xfId="0" applyFont="1" applyBorder="1" applyAlignment="1" applyProtection="1">
      <alignment horizontal="justify" vertical="center" wrapText="1"/>
      <protection locked="0"/>
    </xf>
    <xf numFmtId="0" fontId="5" fillId="5" borderId="1" xfId="0" applyFont="1" applyFill="1" applyBorder="1" applyAlignment="1">
      <alignment horizontal="left" vertical="center"/>
    </xf>
    <xf numFmtId="0" fontId="10" fillId="0" borderId="1" xfId="0" applyFont="1" applyBorder="1" applyAlignment="1" applyProtection="1">
      <alignment horizontal="left" vertical="center" wrapText="1"/>
      <protection locked="0"/>
    </xf>
    <xf numFmtId="0" fontId="20"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4" fillId="4" borderId="1" xfId="0" applyFont="1" applyFill="1" applyBorder="1" applyAlignment="1">
      <alignment horizontal="left" vertical="center"/>
    </xf>
    <xf numFmtId="0" fontId="13" fillId="6" borderId="1" xfId="0" applyFont="1" applyFill="1" applyBorder="1" applyAlignment="1">
      <alignment horizontal="center" vertical="center" wrapText="1" readingOrder="1"/>
    </xf>
    <xf numFmtId="39" fontId="12" fillId="9" borderId="1" xfId="1" applyNumberFormat="1" applyFont="1" applyFill="1" applyBorder="1" applyAlignment="1" applyProtection="1">
      <alignment horizontal="center" vertical="center" wrapText="1" readingOrder="1"/>
      <protection locked="0"/>
    </xf>
    <xf numFmtId="10" fontId="12" fillId="9" borderId="1" xfId="2" applyNumberFormat="1" applyFont="1" applyFill="1" applyBorder="1" applyAlignment="1" applyProtection="1">
      <alignment horizontal="center" vertical="center" wrapText="1" readingOrder="1"/>
    </xf>
    <xf numFmtId="0" fontId="17" fillId="8" borderId="1" xfId="0" applyFont="1" applyFill="1" applyBorder="1" applyAlignment="1">
      <alignment horizontal="center" vertical="center" wrapText="1" readingOrder="1"/>
    </xf>
    <xf numFmtId="0" fontId="12" fillId="6" borderId="1" xfId="0" applyFont="1" applyFill="1" applyBorder="1" applyAlignment="1">
      <alignment vertical="top" wrapText="1"/>
    </xf>
    <xf numFmtId="0" fontId="10" fillId="0" borderId="1" xfId="0" applyFont="1" applyBorder="1" applyAlignment="1" applyProtection="1">
      <alignment horizontal="justify" vertical="top" wrapText="1"/>
      <protection locked="0"/>
    </xf>
    <xf numFmtId="0" fontId="10" fillId="0" borderId="1" xfId="0" applyFont="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Border="1" applyAlignment="1">
      <alignment horizontal="justify" vertical="center" wrapText="1"/>
    </xf>
    <xf numFmtId="3" fontId="10" fillId="0" borderId="1" xfId="0" applyNumberFormat="1" applyFont="1" applyBorder="1" applyAlignment="1" applyProtection="1">
      <alignment horizontal="left" vertical="center" wrapText="1"/>
      <protection locked="0"/>
    </xf>
    <xf numFmtId="49" fontId="10" fillId="0" borderId="1" xfId="0" quotePrefix="1" applyNumberFormat="1" applyFont="1" applyBorder="1" applyAlignment="1" applyProtection="1">
      <alignment horizontal="left" vertical="center" wrapText="1"/>
      <protection locked="0"/>
    </xf>
    <xf numFmtId="0" fontId="19"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xf>
    <xf numFmtId="0" fontId="10" fillId="3" borderId="1" xfId="0" applyFont="1" applyFill="1" applyBorder="1" applyAlignment="1">
      <alignment horizontal="center"/>
    </xf>
    <xf numFmtId="0" fontId="3" fillId="9" borderId="1" xfId="0" applyFont="1" applyFill="1" applyBorder="1" applyAlignment="1">
      <alignment horizontal="center" vertical="top" wrapText="1"/>
    </xf>
    <xf numFmtId="39" fontId="14" fillId="9" borderId="1" xfId="1" applyNumberFormat="1" applyFont="1" applyFill="1" applyBorder="1" applyAlignment="1" applyProtection="1">
      <alignment horizontal="center" vertical="center" wrapText="1" readingOrder="1"/>
      <protection locked="0"/>
    </xf>
    <xf numFmtId="10" fontId="14" fillId="9" borderId="1" xfId="2" applyNumberFormat="1" applyFont="1" applyFill="1" applyBorder="1" applyAlignment="1" applyProtection="1">
      <alignment horizontal="center" vertical="center" wrapText="1" readingOrder="1"/>
    </xf>
    <xf numFmtId="0" fontId="12" fillId="6" borderId="1" xfId="0" applyFont="1" applyFill="1" applyBorder="1" applyAlignment="1">
      <alignment horizontal="center" vertical="top" wrapText="1"/>
    </xf>
    <xf numFmtId="0" fontId="10" fillId="6" borderId="1" xfId="0" applyFont="1" applyFill="1" applyBorder="1" applyAlignment="1">
      <alignment horizontal="center"/>
    </xf>
    <xf numFmtId="0" fontId="10" fillId="0" borderId="1" xfId="0" applyFont="1" applyBorder="1" applyAlignment="1" applyProtection="1">
      <alignment horizontal="left" vertical="top" wrapText="1"/>
      <protection locked="0"/>
    </xf>
    <xf numFmtId="0" fontId="10" fillId="9" borderId="1" xfId="0" applyFont="1" applyFill="1" applyBorder="1" applyAlignment="1">
      <alignment horizontal="left" vertical="center" wrapText="1"/>
    </xf>
    <xf numFmtId="0" fontId="10" fillId="9" borderId="1" xfId="0" applyFont="1" applyFill="1" applyBorder="1" applyAlignment="1">
      <alignment horizontal="justify" vertical="center" wrapText="1"/>
    </xf>
    <xf numFmtId="49" fontId="10" fillId="0" borderId="1" xfId="0" quotePrefix="1" applyNumberFormat="1" applyFont="1" applyBorder="1" applyAlignment="1" applyProtection="1">
      <alignment horizontal="justify" vertical="center" wrapText="1"/>
      <protection locked="0"/>
    </xf>
    <xf numFmtId="0" fontId="12" fillId="9" borderId="0" xfId="0" applyFont="1" applyFill="1" applyAlignment="1">
      <alignment horizontal="left" vertical="center" wrapText="1"/>
    </xf>
    <xf numFmtId="3" fontId="10" fillId="0" borderId="1" xfId="0" applyNumberFormat="1" applyFont="1" applyBorder="1" applyAlignment="1" applyProtection="1">
      <alignment horizontal="justify" vertical="center" wrapText="1"/>
      <protection locked="0"/>
    </xf>
    <xf numFmtId="0" fontId="12" fillId="6" borderId="1" xfId="0" applyFont="1" applyFill="1" applyBorder="1" applyAlignment="1">
      <alignment vertical="center" wrapText="1"/>
    </xf>
    <xf numFmtId="0" fontId="10" fillId="6" borderId="1" xfId="0" applyFont="1" applyFill="1" applyBorder="1" applyAlignment="1">
      <alignment horizontal="center" vertical="center"/>
    </xf>
    <xf numFmtId="0" fontId="10" fillId="0" borderId="1" xfId="0" applyFont="1" applyBorder="1" applyAlignment="1">
      <alignment horizontal="center" vertical="center"/>
    </xf>
    <xf numFmtId="0" fontId="10" fillId="3" borderId="1" xfId="0" applyFont="1" applyFill="1" applyBorder="1" applyAlignment="1">
      <alignment horizontal="center" vertical="center"/>
    </xf>
    <xf numFmtId="0" fontId="3" fillId="9" borderId="1" xfId="0" applyFont="1" applyFill="1" applyBorder="1" applyAlignment="1">
      <alignment horizontal="center" vertical="center" wrapText="1"/>
    </xf>
    <xf numFmtId="0" fontId="0" fillId="0" borderId="2" xfId="0" applyBorder="1" applyAlignment="1">
      <alignment horizontal="center"/>
    </xf>
    <xf numFmtId="0" fontId="2" fillId="0" borderId="3" xfId="0" applyFont="1" applyBorder="1" applyAlignment="1">
      <alignment horizontal="center"/>
    </xf>
    <xf numFmtId="0" fontId="0" fillId="0" borderId="0" xfId="0" applyAlignment="1">
      <alignment horizontal="center" vertical="top" wrapText="1"/>
    </xf>
  </cellXfs>
  <cellStyles count="4">
    <cellStyle name="Millares" xfId="1" builtinId="3"/>
    <cellStyle name="Normal" xfId="0" builtinId="0"/>
    <cellStyle name="Normal 2" xfId="3"/>
    <cellStyle name="Porcentaje" xfId="2" builtinId="5"/>
  </cellStyles>
  <dxfs count="74">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rgb="FF000000"/>
        <name val="Calibri"/>
        <scheme val="minor"/>
      </font>
      <numFmt numFmtId="14" formatCode="0.00%"/>
      <fill>
        <patternFill patternType="solid">
          <fgColor indexed="64"/>
          <bgColor rgb="FFECECEC"/>
        </patternFill>
      </fill>
      <alignment horizontal="center" vertical="center" textRotation="0" wrapText="0" indent="0" justifyLastLine="0" shrinkToFit="1"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numFmt numFmtId="14" formatCode="0.00%"/>
      <fill>
        <patternFill patternType="solid">
          <fgColor indexed="64"/>
          <bgColor rgb="FFECECEC"/>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numFmt numFmtId="4" formatCode="#,##0.00"/>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numFmt numFmtId="3" formatCode="#,##0"/>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numFmt numFmtId="3" formatCode="#,##0"/>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numFmt numFmtId="4" formatCode="#,##0.00"/>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numFmt numFmtId="4" formatCode="#,##0.00"/>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numFmt numFmtId="3" formatCode="#,##0"/>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123265</xdr:rowOff>
    </xdr:from>
    <xdr:to>
      <xdr:col>0</xdr:col>
      <xdr:colOff>1496344</xdr:colOff>
      <xdr:row>2</xdr:row>
      <xdr:rowOff>0</xdr:rowOff>
    </xdr:to>
    <xdr:pic>
      <xdr:nvPicPr>
        <xdr:cNvPr id="3" name="Imagen 2">
          <a:extLst>
            <a:ext uri="{FF2B5EF4-FFF2-40B4-BE49-F238E27FC236}">
              <a16:creationId xmlns:a16="http://schemas.microsoft.com/office/drawing/2014/main" id="{7E3616E5-6F6C-481E-8EC0-B8D951431335}"/>
            </a:ext>
          </a:extLst>
        </xdr:cNvPr>
        <xdr:cNvPicPr>
          <a:picLocks noChangeAspect="1"/>
        </xdr:cNvPicPr>
      </xdr:nvPicPr>
      <xdr:blipFill rotWithShape="1">
        <a:blip xmlns:r="http://schemas.openxmlformats.org/officeDocument/2006/relationships" r:embed="rId1"/>
        <a:srcRect l="1633" t="29612" r="3200" b="35466"/>
        <a:stretch/>
      </xdr:blipFill>
      <xdr:spPr>
        <a:xfrm>
          <a:off x="0" y="123265"/>
          <a:ext cx="1496344" cy="549088"/>
        </a:xfrm>
        <a:prstGeom prst="rect">
          <a:avLst/>
        </a:prstGeom>
      </xdr:spPr>
    </xdr:pic>
    <xdr:clientData/>
  </xdr:twoCellAnchor>
  <xdr:twoCellAnchor editAs="oneCell">
    <xdr:from>
      <xdr:col>5</xdr:col>
      <xdr:colOff>22412</xdr:colOff>
      <xdr:row>38</xdr:row>
      <xdr:rowOff>56030</xdr:rowOff>
    </xdr:from>
    <xdr:to>
      <xdr:col>7</xdr:col>
      <xdr:colOff>647700</xdr:colOff>
      <xdr:row>48</xdr:row>
      <xdr:rowOff>134666</xdr:rowOff>
    </xdr:to>
    <xdr:pic>
      <xdr:nvPicPr>
        <xdr:cNvPr id="4" name="Imagen 3">
          <a:extLst>
            <a:ext uri="{FF2B5EF4-FFF2-40B4-BE49-F238E27FC236}">
              <a16:creationId xmlns:a16="http://schemas.microsoft.com/office/drawing/2014/main" id="{B369632A-95F9-4332-848D-5C1FE17BB9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38265" y="13458265"/>
          <a:ext cx="2552700" cy="2095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116416</xdr:colOff>
      <xdr:row>0</xdr:row>
      <xdr:rowOff>116417</xdr:rowOff>
    </xdr:from>
    <xdr:to>
      <xdr:col>0</xdr:col>
      <xdr:colOff>1551684</xdr:colOff>
      <xdr:row>1</xdr:row>
      <xdr:rowOff>273922</xdr:rowOff>
    </xdr:to>
    <xdr:pic>
      <xdr:nvPicPr>
        <xdr:cNvPr id="3" name="Imagen 2">
          <a:extLst>
            <a:ext uri="{FF2B5EF4-FFF2-40B4-BE49-F238E27FC236}">
              <a16:creationId xmlns:a16="http://schemas.microsoft.com/office/drawing/2014/main" id="{BAB260DF-6F00-4458-B4A3-D0B6E0111F5E}"/>
            </a:ext>
          </a:extLst>
        </xdr:cNvPr>
        <xdr:cNvPicPr>
          <a:picLocks noChangeAspect="1"/>
        </xdr:cNvPicPr>
      </xdr:nvPicPr>
      <xdr:blipFill rotWithShape="1">
        <a:blip xmlns:r="http://schemas.openxmlformats.org/officeDocument/2006/relationships" r:embed="rId1"/>
        <a:srcRect l="1633" t="29612" r="3200" b="35466"/>
        <a:stretch/>
      </xdr:blipFill>
      <xdr:spPr>
        <a:xfrm>
          <a:off x="116416" y="116417"/>
          <a:ext cx="1435268" cy="526676"/>
        </a:xfrm>
        <a:prstGeom prst="rect">
          <a:avLst/>
        </a:prstGeom>
      </xdr:spPr>
    </xdr:pic>
    <xdr:clientData/>
  </xdr:twoCellAnchor>
  <xdr:twoCellAnchor editAs="oneCell">
    <xdr:from>
      <xdr:col>5</xdr:col>
      <xdr:colOff>47625</xdr:colOff>
      <xdr:row>38</xdr:row>
      <xdr:rowOff>28575</xdr:rowOff>
    </xdr:from>
    <xdr:to>
      <xdr:col>7</xdr:col>
      <xdr:colOff>628650</xdr:colOff>
      <xdr:row>48</xdr:row>
      <xdr:rowOff>124020</xdr:rowOff>
    </xdr:to>
    <xdr:pic>
      <xdr:nvPicPr>
        <xdr:cNvPr id="4" name="Imagen 3">
          <a:extLst>
            <a:ext uri="{FF2B5EF4-FFF2-40B4-BE49-F238E27FC236}">
              <a16:creationId xmlns:a16="http://schemas.microsoft.com/office/drawing/2014/main" id="{1834C792-BAD3-456B-B416-EA7240DDD0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53075" y="11887200"/>
          <a:ext cx="2476500" cy="2095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19050</xdr:rowOff>
    </xdr:from>
    <xdr:to>
      <xdr:col>0</xdr:col>
      <xdr:colOff>1520993</xdr:colOff>
      <xdr:row>2</xdr:row>
      <xdr:rowOff>0</xdr:rowOff>
    </xdr:to>
    <xdr:pic>
      <xdr:nvPicPr>
        <xdr:cNvPr id="3" name="Imagen 2">
          <a:extLst>
            <a:ext uri="{FF2B5EF4-FFF2-40B4-BE49-F238E27FC236}">
              <a16:creationId xmlns:a16="http://schemas.microsoft.com/office/drawing/2014/main" id="{979B7E9D-705E-4F6F-8A1C-9A75AF2EA271}"/>
            </a:ext>
          </a:extLst>
        </xdr:cNvPr>
        <xdr:cNvPicPr>
          <a:picLocks noChangeAspect="1"/>
        </xdr:cNvPicPr>
      </xdr:nvPicPr>
      <xdr:blipFill rotWithShape="1">
        <a:blip xmlns:r="http://schemas.openxmlformats.org/officeDocument/2006/relationships" r:embed="rId1"/>
        <a:srcRect l="1633" t="29612" r="3200" b="35466"/>
        <a:stretch/>
      </xdr:blipFill>
      <xdr:spPr>
        <a:xfrm>
          <a:off x="85725" y="19050"/>
          <a:ext cx="1435268" cy="526676"/>
        </a:xfrm>
        <a:prstGeom prst="rect">
          <a:avLst/>
        </a:prstGeom>
      </xdr:spPr>
    </xdr:pic>
    <xdr:clientData/>
  </xdr:twoCellAnchor>
  <xdr:twoCellAnchor editAs="oneCell">
    <xdr:from>
      <xdr:col>5</xdr:col>
      <xdr:colOff>163286</xdr:colOff>
      <xdr:row>38</xdr:row>
      <xdr:rowOff>40822</xdr:rowOff>
    </xdr:from>
    <xdr:to>
      <xdr:col>7</xdr:col>
      <xdr:colOff>764722</xdr:colOff>
      <xdr:row>48</xdr:row>
      <xdr:rowOff>136267</xdr:rowOff>
    </xdr:to>
    <xdr:pic>
      <xdr:nvPicPr>
        <xdr:cNvPr id="4" name="Imagen 3">
          <a:extLst>
            <a:ext uri="{FF2B5EF4-FFF2-40B4-BE49-F238E27FC236}">
              <a16:creationId xmlns:a16="http://schemas.microsoft.com/office/drawing/2014/main" id="{89751485-445A-4693-9154-DF46BA4846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91893" y="12287251"/>
          <a:ext cx="2438400" cy="2136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67236</xdr:colOff>
      <xdr:row>0</xdr:row>
      <xdr:rowOff>38100</xdr:rowOff>
    </xdr:from>
    <xdr:to>
      <xdr:col>0</xdr:col>
      <xdr:colOff>1502504</xdr:colOff>
      <xdr:row>2</xdr:row>
      <xdr:rowOff>34738</xdr:rowOff>
    </xdr:to>
    <xdr:pic>
      <xdr:nvPicPr>
        <xdr:cNvPr id="3" name="Imagen 2">
          <a:extLst>
            <a:ext uri="{FF2B5EF4-FFF2-40B4-BE49-F238E27FC236}">
              <a16:creationId xmlns:a16="http://schemas.microsoft.com/office/drawing/2014/main" id="{7B9009EC-F5C7-41B1-AF58-D371355C2CB3}"/>
            </a:ext>
          </a:extLst>
        </xdr:cNvPr>
        <xdr:cNvPicPr>
          <a:picLocks noChangeAspect="1"/>
        </xdr:cNvPicPr>
      </xdr:nvPicPr>
      <xdr:blipFill rotWithShape="1">
        <a:blip xmlns:r="http://schemas.openxmlformats.org/officeDocument/2006/relationships" r:embed="rId1"/>
        <a:srcRect l="1633" t="29612" r="3200" b="35466"/>
        <a:stretch/>
      </xdr:blipFill>
      <xdr:spPr>
        <a:xfrm>
          <a:off x="67236" y="38100"/>
          <a:ext cx="1435268" cy="534520"/>
        </a:xfrm>
        <a:prstGeom prst="rect">
          <a:avLst/>
        </a:prstGeom>
      </xdr:spPr>
    </xdr:pic>
    <xdr:clientData/>
  </xdr:twoCellAnchor>
  <xdr:twoCellAnchor editAs="oneCell">
    <xdr:from>
      <xdr:col>4</xdr:col>
      <xdr:colOff>68036</xdr:colOff>
      <xdr:row>38</xdr:row>
      <xdr:rowOff>13607</xdr:rowOff>
    </xdr:from>
    <xdr:to>
      <xdr:col>6</xdr:col>
      <xdr:colOff>669471</xdr:colOff>
      <xdr:row>45</xdr:row>
      <xdr:rowOff>190499</xdr:rowOff>
    </xdr:to>
    <xdr:pic>
      <xdr:nvPicPr>
        <xdr:cNvPr id="5" name="Imagen 4">
          <a:extLst>
            <a:ext uri="{FF2B5EF4-FFF2-40B4-BE49-F238E27FC236}">
              <a16:creationId xmlns:a16="http://schemas.microsoft.com/office/drawing/2014/main" id="{77D61324-C07F-4952-97B9-6A13533ED9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1036" y="14137821"/>
          <a:ext cx="2492828" cy="2204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163045</xdr:colOff>
      <xdr:row>0</xdr:row>
      <xdr:rowOff>21852</xdr:rowOff>
    </xdr:from>
    <xdr:to>
      <xdr:col>0</xdr:col>
      <xdr:colOff>1664110</xdr:colOff>
      <xdr:row>2</xdr:row>
      <xdr:rowOff>11206</xdr:rowOff>
    </xdr:to>
    <xdr:pic>
      <xdr:nvPicPr>
        <xdr:cNvPr id="3" name="Imagen 2">
          <a:extLst>
            <a:ext uri="{FF2B5EF4-FFF2-40B4-BE49-F238E27FC236}">
              <a16:creationId xmlns:a16="http://schemas.microsoft.com/office/drawing/2014/main" id="{FD16EE3E-6468-41F7-BFA9-D1E0AFEB6F3B}"/>
            </a:ext>
          </a:extLst>
        </xdr:cNvPr>
        <xdr:cNvPicPr>
          <a:picLocks noChangeAspect="1"/>
        </xdr:cNvPicPr>
      </xdr:nvPicPr>
      <xdr:blipFill rotWithShape="1">
        <a:blip xmlns:r="http://schemas.openxmlformats.org/officeDocument/2006/relationships" r:embed="rId1"/>
        <a:srcRect l="1633" t="29612" r="3200" b="35466"/>
        <a:stretch/>
      </xdr:blipFill>
      <xdr:spPr>
        <a:xfrm>
          <a:off x="163045" y="21852"/>
          <a:ext cx="1501065" cy="549648"/>
        </a:xfrm>
        <a:prstGeom prst="rect">
          <a:avLst/>
        </a:prstGeom>
      </xdr:spPr>
    </xdr:pic>
    <xdr:clientData/>
  </xdr:twoCellAnchor>
  <xdr:twoCellAnchor editAs="oneCell">
    <xdr:from>
      <xdr:col>4</xdr:col>
      <xdr:colOff>353786</xdr:colOff>
      <xdr:row>38</xdr:row>
      <xdr:rowOff>81643</xdr:rowOff>
    </xdr:from>
    <xdr:to>
      <xdr:col>7</xdr:col>
      <xdr:colOff>43543</xdr:colOff>
      <xdr:row>48</xdr:row>
      <xdr:rowOff>177088</xdr:rowOff>
    </xdr:to>
    <xdr:pic>
      <xdr:nvPicPr>
        <xdr:cNvPr id="4" name="Imagen 3">
          <a:extLst>
            <a:ext uri="{FF2B5EF4-FFF2-40B4-BE49-F238E27FC236}">
              <a16:creationId xmlns:a16="http://schemas.microsoft.com/office/drawing/2014/main" id="{B19ECE74-3E5C-4054-9B10-6804A91FE7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0" y="13906500"/>
          <a:ext cx="2506436" cy="2000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8.1.8\Planificacion%20y%20Desarollo\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D13" t="str">
            <v>1.3.2</v>
          </cell>
          <cell r="E13" t="str">
            <v>Promover la consolidación del sistema electoral y de partidos políticos para garantizar la actuación responsable, democrática y transparente de los actores e instituciones del sistema político</v>
          </cell>
        </row>
        <row r="14">
          <cell r="D14" t="str">
            <v>1.3.3</v>
          </cell>
          <cell r="E14" t="str">
            <v>Fortalecer las capacidades de control y fiscalización del Congreso Nacional para proteger los recursos públicos y asegurar su uso eficiente, eficaz y transparente</v>
          </cell>
        </row>
        <row r="15">
          <cell r="D15" t="str">
            <v>1.4.1</v>
          </cell>
          <cell r="E15" t="str">
            <v>Garantizar la defensa de los intereses nacionales en los espacios terrestre, marítimo y aéreo</v>
          </cell>
        </row>
        <row r="16">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D17" t="str">
            <v>2.1.1</v>
          </cell>
          <cell r="E17" t="str">
            <v>Implantar y garantizar un sistema educativo nacional de calidad</v>
          </cell>
        </row>
        <row r="18">
          <cell r="D18" t="str">
            <v>2.1.2</v>
          </cell>
          <cell r="E18" t="str">
            <v>Universalizar la educación desde el nivel inicial hasta completar el nivel medio</v>
          </cell>
        </row>
        <row r="19">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D20" t="str">
            <v>2.2.2</v>
          </cell>
          <cell r="E20" t="str">
            <v>Universalizar el aseguramiento en salud para garantizar el acceso a servicios de salud y reducir el gasto de bolsillo</v>
          </cell>
        </row>
        <row r="21">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D22" t="str">
            <v>2.3.1</v>
          </cell>
          <cell r="E22" t="str">
            <v>Construir una cultura de igualdad y equidad entre hombres y mujeres</v>
          </cell>
        </row>
        <row r="23">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D24" t="str">
            <v>2.3.3</v>
          </cell>
          <cell r="E24" t="str">
            <v>Disminuir la pobreza mediante un efectivo y eficiente sistema de protección social, que tome en cuenta las necesidades y vulnerabilidades a lo largo del ciclo de vida</v>
          </cell>
        </row>
        <row r="25">
          <cell r="D25" t="str">
            <v>2.3.4</v>
          </cell>
          <cell r="E25" t="str">
            <v>Proteger a los niños, niñas, adolescentes y jóvenes desde la primera infancia para propiciar su desarrollo integral e inclusión social</v>
          </cell>
        </row>
        <row r="26">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4" name="Tabla1345" displayName="Tabla1345" ref="A28:J29" totalsRowShown="0" headerRowDxfId="73" dataDxfId="71" headerRowBorderDxfId="72" tableBorderDxfId="70" totalsRowBorderDxfId="69">
  <tableColumns count="10">
    <tableColumn id="1" name="Producto" dataDxfId="68"/>
    <tableColumn id="2" name="Indicador" dataDxfId="67"/>
    <tableColumn id="3" name="Física (A)" dataDxfId="66"/>
    <tableColumn id="4" name="Financiera (B)" dataDxfId="65"/>
    <tableColumn id="9" name="Física (C)" dataDxfId="64"/>
    <tableColumn id="10" name="Financiera (D)" dataDxfId="63"/>
    <tableColumn id="5" name="Física (E)" dataDxfId="62"/>
    <tableColumn id="6" name="Financiera  (F)" dataDxfId="61"/>
    <tableColumn id="7" name="Física (%)_x000a_ G=E/C" dataDxfId="60">
      <calculatedColumnFormula>+Tabla1345[[#This Row],[Física (E)]]/Tabla1345[[#This Row],[Física (C)]]</calculatedColumnFormula>
    </tableColumn>
    <tableColumn id="8" name="Financiero (%) _x000a_H=F/D" dataDxfId="59">
      <calculatedColumnFormula>+Tabla1345[[#This Row],[Financiera  (F)]]/Tabla1345[[#This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6" name="Tabla17" displayName="Tabla17" ref="A28:J29" totalsRowShown="0" headerRowDxfId="58" dataDxfId="56" headerRowBorderDxfId="57" tableBorderDxfId="55" totalsRowBorderDxfId="54">
  <tableColumns count="10">
    <tableColumn id="1" name="Producto" dataDxfId="53"/>
    <tableColumn id="2" name="Indicador" dataDxfId="52"/>
    <tableColumn id="3" name="Física (A)" dataDxfId="51"/>
    <tableColumn id="4" name="Financiera (B)" dataDxfId="50"/>
    <tableColumn id="9" name="Física (C)" dataDxfId="49"/>
    <tableColumn id="10" name="Financiera (D)" dataDxfId="48"/>
    <tableColumn id="5" name="Física (E)" dataDxfId="47"/>
    <tableColumn id="6" name="Financiera  (F)" dataDxfId="46"/>
    <tableColumn id="7" name="Física (%)_x000a_ G=E/C" dataDxfId="45">
      <calculatedColumnFormula>+Tabla17[[#This Row],[Física (E)]]/Tabla17[[#This Row],[Física (C)]]</calculatedColumnFormula>
    </tableColumn>
    <tableColumn id="8" name="Financiero (%) _x000a_H=F/D" dataDxfId="44">
      <calculatedColumnFormula>+Tabla17[Financiera  (F)]/Tabla17[Financiera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7" name="Tabla18" displayName="Tabla18" ref="A28:J29" totalsRowShown="0" headerRowDxfId="43" dataDxfId="41" headerRowBorderDxfId="42" tableBorderDxfId="40" totalsRowBorderDxfId="39">
  <tableColumns count="10">
    <tableColumn id="1" name="Producto" dataDxfId="38"/>
    <tableColumn id="2" name="Indicador" dataDxfId="37"/>
    <tableColumn id="3" name="Física (A)" dataDxfId="36"/>
    <tableColumn id="4" name="Financiera (B)" dataDxfId="35"/>
    <tableColumn id="9" name="Física (C)" dataDxfId="34">
      <calculatedColumnFormula>SUM(23200,22099)</calculatedColumnFormula>
    </tableColumn>
    <tableColumn id="10" name="Financiera (D)" dataDxfId="33"/>
    <tableColumn id="5" name="Física (E)" dataDxfId="32"/>
    <tableColumn id="6" name="Financiera  (F)" dataDxfId="31"/>
    <tableColumn id="7" name="Física (%)_x000a_ G=E/C" dataDxfId="30">
      <calculatedColumnFormula>+Tabla18[[#This Row],[Física (E)]]/Tabla18[[#This Row],[Física (C)]]</calculatedColumnFormula>
    </tableColumn>
    <tableColumn id="8" name="Financiero (%) _x000a_H=F/D" dataDxfId="29">
      <calculatedColumnFormula>+Tabla18[[#This Row],[Financiera  (F)]]/Tabla18[[#This Row],[Financiera (D)]]</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8" name="Tabla13459" displayName="Tabla13459" ref="A28:J29" totalsRowShown="0" headerRowDxfId="28" headerRowBorderDxfId="27" tableBorderDxfId="26" totalsRowBorderDxfId="25">
  <tableColumns count="10">
    <tableColumn id="1" name="Producto" dataDxfId="24" dataCellStyle="Normal 2"/>
    <tableColumn id="2" name="Indicador" dataDxfId="23" dataCellStyle="Normal 2"/>
    <tableColumn id="3" name="Física (A)" dataDxfId="22" dataCellStyle="Normal 2"/>
    <tableColumn id="4" name="Financiera (B)" dataDxfId="21" dataCellStyle="Normal 2"/>
    <tableColumn id="9" name="Física (C)" dataDxfId="20" dataCellStyle="Normal 2"/>
    <tableColumn id="10" name="Financiera (D)" dataDxfId="19" dataCellStyle="Normal 2"/>
    <tableColumn id="5" name="Física (E)" dataDxfId="18" dataCellStyle="Normal 2"/>
    <tableColumn id="6" name="Financiera  (F)" dataDxfId="17" dataCellStyle="Normal 2"/>
    <tableColumn id="7" name="Física (%)_x000a_ G=E/C" dataDxfId="16" dataCellStyle="Normal 2"/>
    <tableColumn id="8" name="Financiero (%) _x000a_H=F/D" dataDxfId="15" dataCellStyle="Normal 2"/>
  </tableColumns>
  <tableStyleInfo name="Estilo de tabla 1" showFirstColumn="0" showLastColumn="0" showRowStripes="1" showColumnStripes="0"/>
</table>
</file>

<file path=xl/tables/table5.xml><?xml version="1.0" encoding="utf-8"?>
<table xmlns="http://schemas.openxmlformats.org/spreadsheetml/2006/main" id="12" name="Tabla1345910111213" displayName="Tabla1345910111213" ref="A28:J29" totalsRowShown="0" headerRowDxfId="14" dataDxfId="12" headerRowBorderDxfId="13" tableBorderDxfId="11" totalsRowBorderDxfId="10">
  <tableColumns count="10">
    <tableColumn id="1" name="Producto" dataDxfId="9"/>
    <tableColumn id="2" name="Indicador" dataDxfId="8"/>
    <tableColumn id="3" name="Física (A)" dataDxfId="7"/>
    <tableColumn id="4" name="Financiera (B)" dataDxfId="6"/>
    <tableColumn id="9" name="Física (C)" dataDxfId="5"/>
    <tableColumn id="10" name="Financiera (D)" dataDxfId="4"/>
    <tableColumn id="5" name="Física (E)" dataDxfId="3"/>
    <tableColumn id="6" name="Financiera  (F)" dataDxfId="2"/>
    <tableColumn id="7" name="Física (%)_x000a_ G=E/C" dataDxfId="1">
      <calculatedColumnFormula>+Tabla1345910111213[[#This Row],[Física (E)]]/Tabla1345910111213[[#This Row],[Física (C)]]</calculatedColumnFormula>
    </tableColumn>
    <tableColumn id="8" name="Financiero (%) _x000a_H=F/D" dataDxfId="0">
      <calculatedColumnFormula>+Tabla1345910111213[[#This Row],[Financiera  (F)]]/Tabla1345910111213[[#This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M54"/>
  <sheetViews>
    <sheetView tabSelected="1" view="pageBreakPreview" zoomScaleNormal="100" zoomScaleSheetLayoutView="100" workbookViewId="0">
      <selection activeCell="D41" sqref="D41"/>
    </sheetView>
  </sheetViews>
  <sheetFormatPr baseColWidth="10" defaultColWidth="11.42578125" defaultRowHeight="15.75" x14ac:dyDescent="0.25"/>
  <cols>
    <col min="1" max="1" width="22.85546875" style="3" customWidth="1"/>
    <col min="2" max="2" width="20.7109375" style="3" customWidth="1"/>
    <col min="3" max="3" width="12.7109375" style="3" customWidth="1"/>
    <col min="4" max="4" width="18.140625" style="3" bestFit="1" customWidth="1"/>
    <col min="5" max="5" width="12.7109375" style="3" customWidth="1"/>
    <col min="6" max="6" width="16.140625" style="3" bestFit="1" customWidth="1"/>
    <col min="7" max="7" width="12.7109375" style="3" customWidth="1"/>
    <col min="8" max="8" width="16.140625" style="3" bestFit="1" customWidth="1"/>
    <col min="9" max="9" width="12.7109375" style="3" customWidth="1"/>
    <col min="10" max="10" width="14.7109375" style="3" customWidth="1"/>
    <col min="11" max="11" width="11.42578125" style="3"/>
    <col min="12" max="16384" width="11.42578125" style="2"/>
  </cols>
  <sheetData>
    <row r="1" spans="1:11" ht="21" customHeight="1" x14ac:dyDescent="0.25">
      <c r="A1" s="83"/>
      <c r="B1" s="78" t="s">
        <v>88</v>
      </c>
      <c r="C1" s="78"/>
      <c r="D1" s="78"/>
      <c r="E1" s="78"/>
      <c r="F1" s="78"/>
      <c r="G1" s="78"/>
      <c r="H1" s="78"/>
      <c r="I1" s="78"/>
      <c r="J1" s="78"/>
      <c r="K1" s="1"/>
    </row>
    <row r="2" spans="1:11" ht="31.5" x14ac:dyDescent="0.25">
      <c r="A2" s="83"/>
      <c r="B2" s="79" t="s">
        <v>0</v>
      </c>
      <c r="C2" s="79"/>
      <c r="D2" s="79" t="s">
        <v>1</v>
      </c>
      <c r="E2" s="79"/>
      <c r="F2" s="79"/>
      <c r="G2" s="79"/>
      <c r="H2" s="79"/>
      <c r="I2" s="52" t="s">
        <v>2</v>
      </c>
      <c r="J2" s="52" t="s">
        <v>3</v>
      </c>
      <c r="K2" s="1"/>
    </row>
    <row r="3" spans="1:11" x14ac:dyDescent="0.25">
      <c r="A3" s="83"/>
      <c r="B3" s="80" t="s">
        <v>4</v>
      </c>
      <c r="C3" s="80"/>
      <c r="D3" s="80"/>
      <c r="E3" s="80"/>
      <c r="F3" s="80"/>
      <c r="G3" s="80"/>
      <c r="H3" s="80"/>
      <c r="I3" s="6"/>
      <c r="J3" s="53"/>
      <c r="K3" s="1"/>
    </row>
    <row r="4" spans="1:11" x14ac:dyDescent="0.25">
      <c r="A4" s="81"/>
      <c r="B4" s="81"/>
      <c r="C4" s="81"/>
      <c r="D4" s="81"/>
      <c r="E4" s="81"/>
      <c r="F4" s="81"/>
      <c r="G4" s="81"/>
      <c r="H4" s="81"/>
      <c r="I4" s="81"/>
      <c r="J4" s="81"/>
      <c r="K4" s="1"/>
    </row>
    <row r="5" spans="1:11" ht="3" customHeight="1" x14ac:dyDescent="0.25">
      <c r="A5" s="82"/>
      <c r="B5" s="82"/>
      <c r="C5" s="82"/>
      <c r="D5" s="82"/>
      <c r="E5" s="82"/>
      <c r="F5" s="82"/>
      <c r="G5" s="82"/>
      <c r="H5" s="82"/>
      <c r="I5" s="82"/>
      <c r="J5" s="82"/>
      <c r="K5" s="1"/>
    </row>
    <row r="6" spans="1:11" x14ac:dyDescent="0.25">
      <c r="A6" s="66" t="s">
        <v>5</v>
      </c>
      <c r="B6" s="66"/>
      <c r="C6" s="66"/>
      <c r="D6" s="66"/>
      <c r="E6" s="66"/>
      <c r="F6" s="66"/>
      <c r="G6" s="66"/>
      <c r="H6" s="66"/>
      <c r="I6" s="66"/>
      <c r="J6" s="66"/>
      <c r="K6" s="1"/>
    </row>
    <row r="7" spans="1:11" x14ac:dyDescent="0.25">
      <c r="A7" s="62" t="s">
        <v>6</v>
      </c>
      <c r="B7" s="62"/>
      <c r="C7" s="62"/>
      <c r="D7" s="62"/>
      <c r="E7" s="62"/>
      <c r="F7" s="62"/>
      <c r="G7" s="62"/>
      <c r="H7" s="62"/>
      <c r="I7" s="62"/>
      <c r="J7" s="62"/>
      <c r="K7" s="1"/>
    </row>
    <row r="8" spans="1:11" ht="21" customHeight="1" x14ac:dyDescent="0.25">
      <c r="A8" s="7" t="s">
        <v>7</v>
      </c>
      <c r="B8" s="77" t="s">
        <v>8</v>
      </c>
      <c r="C8" s="77"/>
      <c r="D8" s="77"/>
      <c r="E8" s="77"/>
      <c r="F8" s="77"/>
      <c r="G8" s="77"/>
      <c r="H8" s="77"/>
      <c r="I8" s="77"/>
      <c r="J8" s="77"/>
      <c r="K8" s="1"/>
    </row>
    <row r="9" spans="1:11" ht="21" customHeight="1" x14ac:dyDescent="0.25">
      <c r="A9" s="8" t="s">
        <v>9</v>
      </c>
      <c r="B9" s="77" t="s">
        <v>10</v>
      </c>
      <c r="C9" s="77"/>
      <c r="D9" s="77"/>
      <c r="E9" s="77"/>
      <c r="F9" s="77"/>
      <c r="G9" s="77"/>
      <c r="H9" s="77"/>
      <c r="I9" s="77"/>
      <c r="J9" s="77"/>
      <c r="K9" s="1"/>
    </row>
    <row r="10" spans="1:11" ht="21" customHeight="1" x14ac:dyDescent="0.25">
      <c r="A10" s="8" t="s">
        <v>11</v>
      </c>
      <c r="B10" s="77" t="s">
        <v>10</v>
      </c>
      <c r="C10" s="77"/>
      <c r="D10" s="77"/>
      <c r="E10" s="77"/>
      <c r="F10" s="77"/>
      <c r="G10" s="77"/>
      <c r="H10" s="77"/>
      <c r="I10" s="77"/>
      <c r="J10" s="77"/>
      <c r="K10" s="1"/>
    </row>
    <row r="11" spans="1:11" ht="45" customHeight="1" x14ac:dyDescent="0.25">
      <c r="A11" s="7" t="s">
        <v>12</v>
      </c>
      <c r="B11" s="72" t="s">
        <v>13</v>
      </c>
      <c r="C11" s="72"/>
      <c r="D11" s="72"/>
      <c r="E11" s="72"/>
      <c r="F11" s="72"/>
      <c r="G11" s="72"/>
      <c r="H11" s="72"/>
      <c r="I11" s="72"/>
      <c r="J11" s="72"/>
    </row>
    <row r="12" spans="1:11" ht="45" customHeight="1" x14ac:dyDescent="0.25">
      <c r="A12" s="7" t="s">
        <v>14</v>
      </c>
      <c r="B12" s="72" t="s">
        <v>15</v>
      </c>
      <c r="C12" s="72"/>
      <c r="D12" s="72"/>
      <c r="E12" s="72"/>
      <c r="F12" s="72"/>
      <c r="G12" s="72"/>
      <c r="H12" s="72"/>
      <c r="I12" s="72"/>
      <c r="J12" s="72"/>
    </row>
    <row r="13" spans="1:11" x14ac:dyDescent="0.25">
      <c r="A13" s="66" t="s">
        <v>16</v>
      </c>
      <c r="B13" s="66"/>
      <c r="C13" s="66"/>
      <c r="D13" s="66"/>
      <c r="E13" s="66"/>
      <c r="F13" s="66"/>
      <c r="G13" s="66"/>
      <c r="H13" s="66"/>
      <c r="I13" s="66"/>
      <c r="J13" s="66"/>
    </row>
    <row r="14" spans="1:11" ht="27.75" customHeight="1" x14ac:dyDescent="0.25">
      <c r="A14" s="7" t="s">
        <v>17</v>
      </c>
      <c r="B14" s="16">
        <f>_xlfn.NUMBERVALUE(LEFT($B$16,1))</f>
        <v>3</v>
      </c>
      <c r="C14" s="73" t="str">
        <f>IFERROR(VLOOKUP(B14,'[1]Validacion datos'!A2:B5,2,FALSE),"")</f>
        <v>DESARROLLO PRODUCTIVO</v>
      </c>
      <c r="D14" s="73"/>
      <c r="E14" s="73"/>
      <c r="F14" s="73"/>
      <c r="G14" s="73"/>
      <c r="H14" s="73"/>
      <c r="I14" s="73"/>
      <c r="J14" s="73"/>
    </row>
    <row r="15" spans="1:11" ht="26.25" customHeight="1" x14ac:dyDescent="0.25">
      <c r="A15" s="7" t="s">
        <v>18</v>
      </c>
      <c r="B15" s="55">
        <f>_xlfn.NUMBERVALUE(LEFT(B16,3))</f>
        <v>33</v>
      </c>
      <c r="C15" s="74" t="s">
        <v>93</v>
      </c>
      <c r="D15" s="74"/>
      <c r="E15" s="74"/>
      <c r="F15" s="74"/>
      <c r="G15" s="74"/>
      <c r="H15" s="74"/>
      <c r="I15" s="74"/>
      <c r="J15" s="74"/>
    </row>
    <row r="16" spans="1:11" ht="53.25" customHeight="1" x14ac:dyDescent="0.25">
      <c r="A16" s="7" t="s">
        <v>19</v>
      </c>
      <c r="B16" s="17" t="s">
        <v>20</v>
      </c>
      <c r="C16" s="7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75"/>
      <c r="E16" s="75"/>
      <c r="F16" s="75"/>
      <c r="G16" s="75"/>
      <c r="H16" s="75"/>
      <c r="I16" s="75"/>
      <c r="J16" s="75"/>
    </row>
    <row r="17" spans="1:13" x14ac:dyDescent="0.25">
      <c r="A17" s="66" t="s">
        <v>21</v>
      </c>
      <c r="B17" s="66"/>
      <c r="C17" s="66"/>
      <c r="D17" s="66"/>
      <c r="E17" s="66"/>
      <c r="F17" s="66"/>
      <c r="G17" s="66"/>
      <c r="H17" s="66"/>
      <c r="I17" s="66"/>
      <c r="J17" s="66"/>
    </row>
    <row r="18" spans="1:13" ht="23.25" customHeight="1" x14ac:dyDescent="0.25">
      <c r="A18" s="7" t="s">
        <v>22</v>
      </c>
      <c r="B18" s="63" t="s">
        <v>23</v>
      </c>
      <c r="C18" s="63"/>
      <c r="D18" s="63"/>
      <c r="E18" s="63"/>
      <c r="F18" s="63"/>
      <c r="G18" s="63"/>
      <c r="H18" s="63"/>
      <c r="I18" s="63"/>
      <c r="J18" s="63"/>
    </row>
    <row r="19" spans="1:13" ht="82.5" customHeight="1" x14ac:dyDescent="0.25">
      <c r="A19" s="9" t="s">
        <v>24</v>
      </c>
      <c r="B19" s="61" t="s">
        <v>25</v>
      </c>
      <c r="C19" s="61"/>
      <c r="D19" s="61"/>
      <c r="E19" s="61"/>
      <c r="F19" s="61"/>
      <c r="G19" s="61"/>
      <c r="H19" s="61"/>
      <c r="I19" s="61"/>
      <c r="J19" s="61"/>
    </row>
    <row r="20" spans="1:13" ht="16.5" customHeight="1" x14ac:dyDescent="0.25">
      <c r="A20" s="9" t="s">
        <v>26</v>
      </c>
      <c r="B20" s="63" t="s">
        <v>27</v>
      </c>
      <c r="C20" s="63"/>
      <c r="D20" s="63"/>
      <c r="E20" s="63"/>
      <c r="F20" s="63"/>
      <c r="G20" s="63"/>
      <c r="H20" s="63"/>
      <c r="I20" s="63"/>
      <c r="J20" s="63"/>
    </row>
    <row r="21" spans="1:13" ht="24.75" customHeight="1" x14ac:dyDescent="0.25">
      <c r="A21" s="9" t="s">
        <v>28</v>
      </c>
      <c r="B21" s="76" t="s">
        <v>29</v>
      </c>
      <c r="C21" s="63"/>
      <c r="D21" s="63"/>
      <c r="E21" s="63"/>
      <c r="F21" s="63"/>
      <c r="G21" s="63"/>
      <c r="H21" s="63"/>
      <c r="I21" s="63"/>
      <c r="J21" s="63"/>
      <c r="K21" s="1"/>
    </row>
    <row r="22" spans="1:13" x14ac:dyDescent="0.25">
      <c r="A22" s="66" t="s">
        <v>30</v>
      </c>
      <c r="B22" s="66"/>
      <c r="C22" s="66"/>
      <c r="D22" s="66"/>
      <c r="E22" s="66"/>
      <c r="F22" s="66"/>
      <c r="G22" s="66"/>
      <c r="H22" s="66"/>
      <c r="I22" s="66"/>
      <c r="J22" s="66"/>
    </row>
    <row r="23" spans="1:13" x14ac:dyDescent="0.25">
      <c r="A23" s="62" t="s">
        <v>31</v>
      </c>
      <c r="B23" s="62"/>
      <c r="C23" s="62"/>
      <c r="D23" s="62"/>
      <c r="E23" s="62"/>
      <c r="F23" s="62"/>
      <c r="G23" s="62"/>
      <c r="H23" s="62"/>
      <c r="I23" s="62"/>
      <c r="J23" s="62"/>
      <c r="K23" s="1"/>
    </row>
    <row r="24" spans="1:13" ht="15" customHeight="1" x14ac:dyDescent="0.25">
      <c r="A24" s="67" t="s">
        <v>32</v>
      </c>
      <c r="B24" s="67"/>
      <c r="C24" s="67" t="s">
        <v>33</v>
      </c>
      <c r="D24" s="67"/>
      <c r="E24" s="67"/>
      <c r="F24" s="67" t="s">
        <v>34</v>
      </c>
      <c r="G24" s="67"/>
      <c r="H24" s="67"/>
      <c r="I24" s="67" t="s">
        <v>35</v>
      </c>
      <c r="J24" s="67"/>
    </row>
    <row r="25" spans="1:13" ht="20.25" customHeight="1" x14ac:dyDescent="0.25">
      <c r="A25" s="68">
        <v>1841192176</v>
      </c>
      <c r="B25" s="68"/>
      <c r="C25" s="68">
        <v>1841192176</v>
      </c>
      <c r="D25" s="68"/>
      <c r="E25" s="68"/>
      <c r="F25" s="68">
        <v>845233770.80999994</v>
      </c>
      <c r="G25" s="68"/>
      <c r="H25" s="68"/>
      <c r="I25" s="69">
        <f>F25/C25</f>
        <v>0.45906873917217861</v>
      </c>
      <c r="J25" s="69"/>
      <c r="K25" s="15"/>
    </row>
    <row r="26" spans="1:13" x14ac:dyDescent="0.25">
      <c r="A26" s="62" t="s">
        <v>36</v>
      </c>
      <c r="B26" s="62"/>
      <c r="C26" s="62"/>
      <c r="D26" s="62"/>
      <c r="E26" s="62"/>
      <c r="F26" s="62"/>
      <c r="G26" s="62"/>
      <c r="H26" s="62"/>
      <c r="I26" s="62"/>
      <c r="J26" s="62"/>
      <c r="K26" s="1"/>
    </row>
    <row r="27" spans="1:13" ht="15" customHeight="1" x14ac:dyDescent="0.25">
      <c r="A27" s="11"/>
      <c r="B27" s="11"/>
      <c r="C27" s="70" t="s">
        <v>37</v>
      </c>
      <c r="D27" s="71"/>
      <c r="E27" s="70" t="s">
        <v>38</v>
      </c>
      <c r="F27" s="71"/>
      <c r="G27" s="70" t="s">
        <v>39</v>
      </c>
      <c r="H27" s="70"/>
      <c r="I27" s="70" t="s">
        <v>40</v>
      </c>
      <c r="J27" s="71"/>
    </row>
    <row r="28" spans="1:13" s="19" customFormat="1" ht="47.25" x14ac:dyDescent="0.25">
      <c r="A28" s="54" t="s">
        <v>41</v>
      </c>
      <c r="B28" s="54" t="s">
        <v>42</v>
      </c>
      <c r="C28" s="54" t="s">
        <v>43</v>
      </c>
      <c r="D28" s="54" t="s">
        <v>44</v>
      </c>
      <c r="E28" s="54" t="s">
        <v>45</v>
      </c>
      <c r="F28" s="54" t="s">
        <v>46</v>
      </c>
      <c r="G28" s="54" t="s">
        <v>47</v>
      </c>
      <c r="H28" s="54" t="s">
        <v>48</v>
      </c>
      <c r="I28" s="54" t="s">
        <v>49</v>
      </c>
      <c r="J28" s="54" t="s">
        <v>50</v>
      </c>
      <c r="K28" s="18"/>
      <c r="M28" s="20"/>
    </row>
    <row r="29" spans="1:13" s="19" customFormat="1" ht="54" customHeight="1" x14ac:dyDescent="0.25">
      <c r="A29" s="12" t="s">
        <v>51</v>
      </c>
      <c r="B29" s="12" t="s">
        <v>52</v>
      </c>
      <c r="C29" s="36">
        <v>750000</v>
      </c>
      <c r="D29" s="37">
        <v>1841192176</v>
      </c>
      <c r="E29" s="37">
        <v>407149</v>
      </c>
      <c r="F29" s="37">
        <v>499505753.89999998</v>
      </c>
      <c r="G29" s="38">
        <v>468384</v>
      </c>
      <c r="H29" s="37">
        <v>500598500.08999997</v>
      </c>
      <c r="I29" s="39">
        <f>+Tabla1345[[#This Row],[Física (E)]]/Tabla1345[[#This Row],[Física (C)]]</f>
        <v>1.1503994852007495</v>
      </c>
      <c r="J29" s="14">
        <f>+Tabla1345[[#This Row],[Financiera  (F)]]/Tabla1345[[#This Row],[Financiera (D)]]</f>
        <v>1.0021876548597652</v>
      </c>
      <c r="K29" s="18"/>
      <c r="L29" s="21"/>
    </row>
    <row r="30" spans="1:13" x14ac:dyDescent="0.25">
      <c r="A30" s="66" t="s">
        <v>53</v>
      </c>
      <c r="B30" s="66"/>
      <c r="C30" s="66"/>
      <c r="D30" s="66"/>
      <c r="E30" s="66"/>
      <c r="F30" s="66"/>
      <c r="G30" s="66"/>
      <c r="H30" s="66"/>
      <c r="I30" s="66"/>
      <c r="J30" s="66"/>
    </row>
    <row r="31" spans="1:13" x14ac:dyDescent="0.25">
      <c r="A31" s="62" t="s">
        <v>54</v>
      </c>
      <c r="B31" s="62"/>
      <c r="C31" s="62"/>
      <c r="D31" s="62"/>
      <c r="E31" s="62"/>
      <c r="F31" s="62"/>
      <c r="G31" s="62"/>
      <c r="H31" s="62"/>
      <c r="I31" s="62"/>
      <c r="J31" s="62"/>
      <c r="K31" s="1"/>
    </row>
    <row r="32" spans="1:13" ht="24.75" customHeight="1" x14ac:dyDescent="0.25">
      <c r="A32" s="10" t="s">
        <v>55</v>
      </c>
      <c r="B32" s="63" t="s">
        <v>56</v>
      </c>
      <c r="C32" s="63"/>
      <c r="D32" s="63"/>
      <c r="E32" s="63"/>
      <c r="F32" s="63"/>
      <c r="G32" s="63"/>
      <c r="H32" s="63"/>
      <c r="I32" s="63"/>
      <c r="J32" s="63"/>
    </row>
    <row r="33" spans="1:11" ht="31.5" x14ac:dyDescent="0.25">
      <c r="A33" s="10" t="s">
        <v>57</v>
      </c>
      <c r="B33" s="63" t="s">
        <v>58</v>
      </c>
      <c r="C33" s="63"/>
      <c r="D33" s="63"/>
      <c r="E33" s="63"/>
      <c r="F33" s="63"/>
      <c r="G33" s="63"/>
      <c r="H33" s="63"/>
      <c r="I33" s="63"/>
      <c r="J33" s="63"/>
    </row>
    <row r="34" spans="1:11" ht="57.75" customHeight="1" x14ac:dyDescent="0.25">
      <c r="A34" s="10" t="s">
        <v>59</v>
      </c>
      <c r="B34" s="64" t="s">
        <v>89</v>
      </c>
      <c r="C34" s="64"/>
      <c r="D34" s="64"/>
      <c r="E34" s="64"/>
      <c r="F34" s="64"/>
      <c r="G34" s="64"/>
      <c r="H34" s="64"/>
      <c r="I34" s="64"/>
      <c r="J34" s="64"/>
    </row>
    <row r="35" spans="1:11" ht="80.25" customHeight="1" x14ac:dyDescent="0.25">
      <c r="A35" s="10" t="s">
        <v>60</v>
      </c>
      <c r="B35" s="65" t="s">
        <v>94</v>
      </c>
      <c r="C35" s="65"/>
      <c r="D35" s="65"/>
      <c r="E35" s="65"/>
      <c r="F35" s="65"/>
      <c r="G35" s="65"/>
      <c r="H35" s="65"/>
      <c r="I35" s="65"/>
      <c r="J35" s="65"/>
    </row>
    <row r="36" spans="1:11" x14ac:dyDescent="0.25">
      <c r="A36" s="66" t="s">
        <v>61</v>
      </c>
      <c r="B36" s="66"/>
      <c r="C36" s="66"/>
      <c r="D36" s="66"/>
      <c r="E36" s="66"/>
      <c r="F36" s="66"/>
      <c r="G36" s="66"/>
      <c r="H36" s="66"/>
      <c r="I36" s="66"/>
      <c r="J36" s="66"/>
    </row>
    <row r="37" spans="1:11" x14ac:dyDescent="0.25">
      <c r="A37" s="60" t="s">
        <v>62</v>
      </c>
      <c r="B37" s="60"/>
      <c r="C37" s="60"/>
      <c r="D37" s="60"/>
      <c r="E37" s="60"/>
      <c r="F37" s="60"/>
      <c r="G37" s="60"/>
      <c r="H37" s="60"/>
      <c r="I37" s="60"/>
      <c r="J37" s="60"/>
      <c r="K37" s="1"/>
    </row>
    <row r="38" spans="1:11" ht="39.75" customHeight="1" x14ac:dyDescent="0.25">
      <c r="A38" s="61"/>
      <c r="B38" s="61"/>
      <c r="C38" s="61"/>
      <c r="D38" s="61"/>
      <c r="E38" s="61"/>
      <c r="F38" s="61"/>
      <c r="G38" s="61"/>
      <c r="H38" s="61"/>
      <c r="I38" s="61"/>
      <c r="J38" s="61"/>
    </row>
    <row r="39" spans="1:11" x14ac:dyDescent="0.25">
      <c r="A39" s="57"/>
      <c r="B39" s="57"/>
      <c r="C39" s="57"/>
      <c r="D39" s="57"/>
      <c r="E39" s="57"/>
      <c r="F39" s="57"/>
      <c r="G39" s="57"/>
      <c r="H39" s="57"/>
      <c r="I39" s="57"/>
      <c r="J39" s="57"/>
    </row>
    <row r="40" spans="1:11" x14ac:dyDescent="0.25">
      <c r="A40" s="57"/>
      <c r="B40" s="57"/>
      <c r="C40" s="57"/>
      <c r="D40" s="57"/>
      <c r="E40" s="57"/>
      <c r="F40" s="57"/>
      <c r="G40" s="57"/>
      <c r="H40" s="57"/>
      <c r="I40" s="57"/>
      <c r="J40" s="57"/>
    </row>
    <row r="41" spans="1:11" x14ac:dyDescent="0.25">
      <c r="A41" s="57"/>
      <c r="B41" s="57"/>
      <c r="C41" s="57"/>
      <c r="D41" s="57"/>
      <c r="E41" s="57"/>
      <c r="F41" s="57"/>
      <c r="G41" s="57"/>
      <c r="H41" s="57"/>
      <c r="I41" s="57"/>
      <c r="J41" s="57"/>
    </row>
    <row r="42" spans="1:11" x14ac:dyDescent="0.25">
      <c r="A42" s="57"/>
      <c r="B42" s="57"/>
      <c r="C42" s="57"/>
      <c r="D42" s="57"/>
      <c r="E42" s="57"/>
      <c r="F42" s="57"/>
      <c r="G42" s="57"/>
      <c r="H42" s="57"/>
      <c r="I42" s="57"/>
      <c r="J42" s="57"/>
    </row>
    <row r="43" spans="1:11" x14ac:dyDescent="0.25">
      <c r="A43" s="57"/>
      <c r="B43" s="57"/>
      <c r="C43" s="57"/>
      <c r="D43" s="57"/>
      <c r="E43" s="57"/>
      <c r="F43" s="57"/>
      <c r="G43" s="57"/>
      <c r="H43" s="57"/>
      <c r="I43" s="57"/>
      <c r="J43" s="57"/>
    </row>
    <row r="44" spans="1:11" x14ac:dyDescent="0.25">
      <c r="A44" s="57"/>
      <c r="B44" s="57"/>
      <c r="C44" s="57"/>
      <c r="D44" s="57"/>
      <c r="E44" s="57"/>
      <c r="F44" s="57"/>
      <c r="G44" s="57"/>
      <c r="H44" s="57"/>
      <c r="I44" s="57"/>
      <c r="J44" s="57"/>
    </row>
    <row r="45" spans="1:11" x14ac:dyDescent="0.25">
      <c r="A45" s="57"/>
      <c r="B45" s="57"/>
      <c r="C45" s="57"/>
      <c r="D45" s="57"/>
      <c r="E45" s="57"/>
      <c r="F45" s="57"/>
      <c r="G45" s="57"/>
      <c r="H45" s="57"/>
      <c r="I45" s="57"/>
      <c r="J45" s="57"/>
    </row>
    <row r="46" spans="1:11" x14ac:dyDescent="0.25">
      <c r="A46" s="57"/>
      <c r="B46" s="57"/>
      <c r="C46" s="57"/>
      <c r="D46" s="57"/>
      <c r="E46" s="57"/>
      <c r="F46" s="57"/>
      <c r="G46" s="57"/>
      <c r="H46" s="57"/>
      <c r="I46" s="57"/>
      <c r="J46" s="57"/>
    </row>
    <row r="47" spans="1:11" x14ac:dyDescent="0.25">
      <c r="A47" s="57"/>
      <c r="B47" s="57"/>
      <c r="C47" s="57"/>
      <c r="D47" s="57"/>
      <c r="E47" s="57"/>
      <c r="F47" s="57"/>
      <c r="G47" s="57"/>
      <c r="H47" s="57"/>
      <c r="I47" s="57"/>
      <c r="J47" s="57"/>
    </row>
    <row r="48" spans="1:11" x14ac:dyDescent="0.25">
      <c r="A48" s="57"/>
      <c r="B48" s="57"/>
      <c r="C48" s="57"/>
      <c r="D48" s="57"/>
      <c r="E48" s="57"/>
      <c r="F48" s="57"/>
      <c r="G48" s="57"/>
      <c r="H48" s="57"/>
      <c r="I48" s="57"/>
      <c r="J48" s="57"/>
    </row>
    <row r="49" spans="1:10" x14ac:dyDescent="0.25">
      <c r="A49" s="57"/>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s="57"/>
      <c r="B51" s="57"/>
      <c r="C51" s="57"/>
      <c r="D51" s="57"/>
      <c r="E51" s="57"/>
      <c r="F51" s="57"/>
      <c r="G51" s="57"/>
      <c r="H51" s="57"/>
      <c r="I51" s="57"/>
      <c r="J51" s="57"/>
    </row>
    <row r="52" spans="1:10" x14ac:dyDescent="0.25">
      <c r="A52" s="57"/>
      <c r="B52" s="57"/>
      <c r="C52" s="57"/>
      <c r="D52" s="57"/>
      <c r="E52" s="57"/>
      <c r="F52" s="57"/>
      <c r="G52" s="57"/>
      <c r="H52" s="57"/>
      <c r="I52" s="57"/>
      <c r="J52" s="57"/>
    </row>
    <row r="53" spans="1:10" x14ac:dyDescent="0.25">
      <c r="A53" s="57"/>
      <c r="B53" s="57"/>
      <c r="C53" s="57"/>
      <c r="D53" s="57"/>
      <c r="E53" s="57"/>
      <c r="F53" s="57"/>
      <c r="G53" s="57"/>
      <c r="H53" s="57"/>
      <c r="I53" s="57"/>
      <c r="J53" s="57"/>
    </row>
    <row r="54" spans="1:10" x14ac:dyDescent="0.25">
      <c r="A54" s="57"/>
      <c r="B54" s="57"/>
      <c r="C54" s="57"/>
      <c r="D54" s="57"/>
      <c r="E54" s="57"/>
      <c r="F54" s="57"/>
      <c r="G54" s="57"/>
      <c r="H54" s="57"/>
      <c r="I54" s="57"/>
      <c r="J54" s="57"/>
    </row>
  </sheetData>
  <mergeCells count="48">
    <mergeCell ref="B10:J10"/>
    <mergeCell ref="B1:J1"/>
    <mergeCell ref="B2:C2"/>
    <mergeCell ref="D2:H2"/>
    <mergeCell ref="B3:C3"/>
    <mergeCell ref="D3:H3"/>
    <mergeCell ref="A4:J4"/>
    <mergeCell ref="A5:J5"/>
    <mergeCell ref="A6:J6"/>
    <mergeCell ref="A7:J7"/>
    <mergeCell ref="B8:J8"/>
    <mergeCell ref="B9:J9"/>
    <mergeCell ref="A1:A3"/>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7:J37"/>
    <mergeCell ref="A38:J38"/>
    <mergeCell ref="A31:J31"/>
    <mergeCell ref="B32:J32"/>
    <mergeCell ref="B33:J33"/>
    <mergeCell ref="B34:J34"/>
    <mergeCell ref="B35:J35"/>
    <mergeCell ref="A36:J36"/>
  </mergeCells>
  <dataValidations xWindow="992" yWindow="516"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2"/>
    <dataValidation allowBlank="1" showInputMessage="1" showErrorMessage="1" prompt="¿En qué consiste el producto? su objetivo" sqref="B33: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J38"/>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C28:C29 E28"/>
    <dataValidation allowBlank="1" showInputMessage="1" showErrorMessage="1" prompt="Monto presupuestado para el producto" sqref="D28:D29 E29:F29 F28"/>
    <dataValidation allowBlank="1" showInputMessage="1" showErrorMessage="1" prompt="Meta alcanzada en el trimestre" sqref="G28:G29"/>
    <dataValidation allowBlank="1" showInputMessage="1" showErrorMessage="1" prompt="Monto ejecutado en el trimestre" sqref="H28:H29"/>
  </dataValidations>
  <pageMargins left="0.7" right="0.7" top="0.68" bottom="0.75" header="0.3" footer="0.3"/>
  <pageSetup scale="56"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57"/>
  <sheetViews>
    <sheetView view="pageBreakPreview" topLeftCell="A35" zoomScale="70" zoomScaleNormal="85" zoomScaleSheetLayoutView="70" zoomScalePageLayoutView="85" workbookViewId="0">
      <selection activeCell="C43" sqref="C43"/>
    </sheetView>
  </sheetViews>
  <sheetFormatPr baseColWidth="10" defaultColWidth="11.42578125" defaultRowHeight="15.75" x14ac:dyDescent="0.25"/>
  <cols>
    <col min="1" max="1" width="29.7109375" style="3" customWidth="1"/>
    <col min="2" max="2" width="13.140625" style="3" customWidth="1"/>
    <col min="3" max="3" width="12.5703125" style="3" customWidth="1"/>
    <col min="4" max="4" width="14.42578125" style="3" customWidth="1"/>
    <col min="5" max="5" width="12.7109375" style="3" customWidth="1"/>
    <col min="6" max="6" width="15.7109375" style="3" customWidth="1"/>
    <col min="7" max="7" width="12.7109375" style="3" customWidth="1"/>
    <col min="8" max="8" width="15" style="3" customWidth="1"/>
    <col min="9" max="9" width="15.7109375" style="3" customWidth="1"/>
    <col min="10" max="10" width="16.85546875" style="3" customWidth="1"/>
    <col min="11" max="11" width="11.42578125" style="3"/>
    <col min="12" max="16384" width="11.42578125" style="2"/>
  </cols>
  <sheetData>
    <row r="1" spans="1:11" ht="29.25" customHeight="1" x14ac:dyDescent="0.25">
      <c r="A1" s="83"/>
      <c r="B1" s="78" t="s">
        <v>88</v>
      </c>
      <c r="C1" s="78"/>
      <c r="D1" s="78"/>
      <c r="E1" s="78"/>
      <c r="F1" s="78"/>
      <c r="G1" s="78"/>
      <c r="H1" s="78"/>
      <c r="I1" s="78"/>
      <c r="J1" s="78"/>
      <c r="K1" s="1"/>
    </row>
    <row r="2" spans="1:11" ht="30" customHeight="1" x14ac:dyDescent="0.25">
      <c r="A2" s="83"/>
      <c r="B2" s="79" t="s">
        <v>0</v>
      </c>
      <c r="C2" s="79"/>
      <c r="D2" s="79" t="s">
        <v>1</v>
      </c>
      <c r="E2" s="79"/>
      <c r="F2" s="79"/>
      <c r="G2" s="79"/>
      <c r="H2" s="79"/>
      <c r="I2" s="52" t="s">
        <v>2</v>
      </c>
      <c r="J2" s="52" t="s">
        <v>3</v>
      </c>
      <c r="K2" s="1"/>
    </row>
    <row r="3" spans="1:11" x14ac:dyDescent="0.25">
      <c r="A3" s="83"/>
      <c r="B3" s="80" t="s">
        <v>4</v>
      </c>
      <c r="C3" s="80"/>
      <c r="D3" s="80"/>
      <c r="E3" s="80"/>
      <c r="F3" s="80"/>
      <c r="G3" s="80"/>
      <c r="H3" s="80"/>
      <c r="I3" s="6"/>
      <c r="J3" s="53"/>
      <c r="K3" s="1"/>
    </row>
    <row r="4" spans="1:11" x14ac:dyDescent="0.25">
      <c r="A4" s="81"/>
      <c r="B4" s="81"/>
      <c r="C4" s="81"/>
      <c r="D4" s="81"/>
      <c r="E4" s="81"/>
      <c r="F4" s="81"/>
      <c r="G4" s="81"/>
      <c r="H4" s="81"/>
      <c r="I4" s="81"/>
      <c r="J4" s="81"/>
      <c r="K4" s="1"/>
    </row>
    <row r="5" spans="1:11" ht="3" customHeight="1" x14ac:dyDescent="0.25">
      <c r="A5" s="82"/>
      <c r="B5" s="82"/>
      <c r="C5" s="82"/>
      <c r="D5" s="82"/>
      <c r="E5" s="82"/>
      <c r="F5" s="82"/>
      <c r="G5" s="82"/>
      <c r="H5" s="82"/>
      <c r="I5" s="82"/>
      <c r="J5" s="82"/>
      <c r="K5" s="1"/>
    </row>
    <row r="6" spans="1:11" x14ac:dyDescent="0.25">
      <c r="A6" s="66" t="s">
        <v>5</v>
      </c>
      <c r="B6" s="66"/>
      <c r="C6" s="66"/>
      <c r="D6" s="66"/>
      <c r="E6" s="66"/>
      <c r="F6" s="66"/>
      <c r="G6" s="66"/>
      <c r="H6" s="66"/>
      <c r="I6" s="66"/>
      <c r="J6" s="66"/>
      <c r="K6" s="1"/>
    </row>
    <row r="7" spans="1:11" x14ac:dyDescent="0.25">
      <c r="A7" s="62" t="s">
        <v>6</v>
      </c>
      <c r="B7" s="62"/>
      <c r="C7" s="62"/>
      <c r="D7" s="62"/>
      <c r="E7" s="62"/>
      <c r="F7" s="62"/>
      <c r="G7" s="62"/>
      <c r="H7" s="62"/>
      <c r="I7" s="62"/>
      <c r="J7" s="62"/>
      <c r="K7" s="1"/>
    </row>
    <row r="8" spans="1:11" x14ac:dyDescent="0.25">
      <c r="A8" s="7" t="s">
        <v>7</v>
      </c>
      <c r="B8" s="77" t="s">
        <v>8</v>
      </c>
      <c r="C8" s="77"/>
      <c r="D8" s="77"/>
      <c r="E8" s="77"/>
      <c r="F8" s="77"/>
      <c r="G8" s="77"/>
      <c r="H8" s="77"/>
      <c r="I8" s="77"/>
      <c r="J8" s="77"/>
      <c r="K8" s="1"/>
    </row>
    <row r="9" spans="1:11" ht="15" customHeight="1" x14ac:dyDescent="0.25">
      <c r="A9" s="8" t="s">
        <v>9</v>
      </c>
      <c r="B9" s="77" t="s">
        <v>10</v>
      </c>
      <c r="C9" s="77"/>
      <c r="D9" s="77"/>
      <c r="E9" s="77"/>
      <c r="F9" s="77"/>
      <c r="G9" s="77"/>
      <c r="H9" s="77"/>
      <c r="I9" s="77"/>
      <c r="J9" s="77"/>
      <c r="K9" s="1"/>
    </row>
    <row r="10" spans="1:11" x14ac:dyDescent="0.25">
      <c r="A10" s="8" t="s">
        <v>11</v>
      </c>
      <c r="B10" s="77" t="s">
        <v>10</v>
      </c>
      <c r="C10" s="77"/>
      <c r="D10" s="77"/>
      <c r="E10" s="77"/>
      <c r="F10" s="77"/>
      <c r="G10" s="77"/>
      <c r="H10" s="77"/>
      <c r="I10" s="77"/>
      <c r="J10" s="77"/>
      <c r="K10" s="1"/>
    </row>
    <row r="11" spans="1:11" ht="31.5" customHeight="1" x14ac:dyDescent="0.25">
      <c r="A11" s="7" t="s">
        <v>12</v>
      </c>
      <c r="B11" s="88" t="s">
        <v>13</v>
      </c>
      <c r="C11" s="88"/>
      <c r="D11" s="88"/>
      <c r="E11" s="88"/>
      <c r="F11" s="88"/>
      <c r="G11" s="88"/>
      <c r="H11" s="88"/>
      <c r="I11" s="88"/>
      <c r="J11" s="88"/>
    </row>
    <row r="12" spans="1:11" ht="33.75" customHeight="1" x14ac:dyDescent="0.25">
      <c r="A12" s="7" t="s">
        <v>14</v>
      </c>
      <c r="B12" s="88" t="s">
        <v>63</v>
      </c>
      <c r="C12" s="88"/>
      <c r="D12" s="88"/>
      <c r="E12" s="88"/>
      <c r="F12" s="88"/>
      <c r="G12" s="88"/>
      <c r="H12" s="88"/>
      <c r="I12" s="88"/>
      <c r="J12" s="88"/>
    </row>
    <row r="13" spans="1:11" x14ac:dyDescent="0.25">
      <c r="A13" s="66" t="s">
        <v>16</v>
      </c>
      <c r="B13" s="66"/>
      <c r="C13" s="66"/>
      <c r="D13" s="66"/>
      <c r="E13" s="66"/>
      <c r="F13" s="66"/>
      <c r="G13" s="66"/>
      <c r="H13" s="66"/>
      <c r="I13" s="66"/>
      <c r="J13" s="66"/>
    </row>
    <row r="14" spans="1:11" ht="27.75" customHeight="1" x14ac:dyDescent="0.25">
      <c r="A14" s="7" t="s">
        <v>17</v>
      </c>
      <c r="B14" s="27">
        <f>_xlfn.NUMBERVALUE(LEFT($B$16,1))</f>
        <v>3</v>
      </c>
      <c r="C14" s="89" t="str">
        <f>IFERROR(VLOOKUP(B14,'[1]Validacion datos'!A2:B5,2,FALSE),"")</f>
        <v>DESARROLLO PRODUCTIVO</v>
      </c>
      <c r="D14" s="89"/>
      <c r="E14" s="89"/>
      <c r="F14" s="89"/>
      <c r="G14" s="89"/>
      <c r="H14" s="89"/>
      <c r="I14" s="89"/>
      <c r="J14" s="89"/>
    </row>
    <row r="15" spans="1:11" ht="26.25" customHeight="1" x14ac:dyDescent="0.25">
      <c r="A15" s="7" t="s">
        <v>18</v>
      </c>
      <c r="B15" s="28">
        <f>_xlfn.NUMBERVALUE(LEFT(B16,3))</f>
        <v>33</v>
      </c>
      <c r="C15" s="89" t="s">
        <v>93</v>
      </c>
      <c r="D15" s="89"/>
      <c r="E15" s="89"/>
      <c r="F15" s="89"/>
      <c r="G15" s="89"/>
      <c r="H15" s="89"/>
      <c r="I15" s="89"/>
      <c r="J15" s="89"/>
    </row>
    <row r="16" spans="1:11" ht="31.5" customHeight="1" x14ac:dyDescent="0.25">
      <c r="A16" s="7" t="s">
        <v>19</v>
      </c>
      <c r="B16" s="29" t="s">
        <v>20</v>
      </c>
      <c r="C16" s="89"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9"/>
      <c r="E16" s="89"/>
      <c r="F16" s="89"/>
      <c r="G16" s="89"/>
      <c r="H16" s="89"/>
      <c r="I16" s="89"/>
      <c r="J16" s="89"/>
    </row>
    <row r="17" spans="1:11" x14ac:dyDescent="0.25">
      <c r="A17" s="66" t="s">
        <v>21</v>
      </c>
      <c r="B17" s="66"/>
      <c r="C17" s="66"/>
      <c r="D17" s="66"/>
      <c r="E17" s="66"/>
      <c r="F17" s="66"/>
      <c r="G17" s="66"/>
      <c r="H17" s="66"/>
      <c r="I17" s="66"/>
      <c r="J17" s="66"/>
    </row>
    <row r="18" spans="1:11" ht="21.75" customHeight="1" x14ac:dyDescent="0.25">
      <c r="A18" s="7" t="s">
        <v>22</v>
      </c>
      <c r="B18" s="63" t="s">
        <v>64</v>
      </c>
      <c r="C18" s="63"/>
      <c r="D18" s="63"/>
      <c r="E18" s="63"/>
      <c r="F18" s="63"/>
      <c r="G18" s="63"/>
      <c r="H18" s="63"/>
      <c r="I18" s="63"/>
      <c r="J18" s="63"/>
    </row>
    <row r="19" spans="1:11" ht="54" customHeight="1" x14ac:dyDescent="0.25">
      <c r="A19" s="9" t="s">
        <v>24</v>
      </c>
      <c r="B19" s="63" t="s">
        <v>65</v>
      </c>
      <c r="C19" s="63"/>
      <c r="D19" s="63"/>
      <c r="E19" s="63"/>
      <c r="F19" s="63"/>
      <c r="G19" s="63"/>
      <c r="H19" s="63"/>
      <c r="I19" s="63"/>
      <c r="J19" s="63"/>
    </row>
    <row r="20" spans="1:11" ht="24" customHeight="1" x14ac:dyDescent="0.25">
      <c r="A20" s="9" t="s">
        <v>26</v>
      </c>
      <c r="B20" s="63" t="s">
        <v>66</v>
      </c>
      <c r="C20" s="63"/>
      <c r="D20" s="63"/>
      <c r="E20" s="63"/>
      <c r="F20" s="63"/>
      <c r="G20" s="63"/>
      <c r="H20" s="63"/>
      <c r="I20" s="63"/>
      <c r="J20" s="63"/>
    </row>
    <row r="21" spans="1:11" ht="21.75" customHeight="1" x14ac:dyDescent="0.25">
      <c r="A21" s="9" t="s">
        <v>28</v>
      </c>
      <c r="B21" s="63"/>
      <c r="C21" s="63"/>
      <c r="D21" s="63"/>
      <c r="E21" s="63"/>
      <c r="F21" s="63"/>
      <c r="G21" s="63"/>
      <c r="H21" s="63"/>
      <c r="I21" s="63"/>
      <c r="J21" s="63"/>
      <c r="K21" s="1"/>
    </row>
    <row r="22" spans="1:11" x14ac:dyDescent="0.25">
      <c r="A22" s="66" t="s">
        <v>30</v>
      </c>
      <c r="B22" s="66"/>
      <c r="C22" s="66"/>
      <c r="D22" s="66"/>
      <c r="E22" s="66"/>
      <c r="F22" s="66"/>
      <c r="G22" s="66"/>
      <c r="H22" s="66"/>
      <c r="I22" s="66"/>
      <c r="J22" s="66"/>
    </row>
    <row r="23" spans="1:11" x14ac:dyDescent="0.25">
      <c r="A23" s="62" t="s">
        <v>31</v>
      </c>
      <c r="B23" s="62"/>
      <c r="C23" s="62"/>
      <c r="D23" s="62"/>
      <c r="E23" s="62"/>
      <c r="F23" s="62"/>
      <c r="G23" s="62"/>
      <c r="H23" s="62"/>
      <c r="I23" s="62"/>
      <c r="J23" s="62"/>
      <c r="K23" s="1"/>
    </row>
    <row r="24" spans="1:11" ht="15" customHeight="1" x14ac:dyDescent="0.25">
      <c r="A24" s="67" t="s">
        <v>32</v>
      </c>
      <c r="B24" s="67"/>
      <c r="C24" s="67" t="s">
        <v>33</v>
      </c>
      <c r="D24" s="67"/>
      <c r="E24" s="67"/>
      <c r="F24" s="67" t="s">
        <v>34</v>
      </c>
      <c r="G24" s="67"/>
      <c r="H24" s="67"/>
      <c r="I24" s="67" t="s">
        <v>35</v>
      </c>
      <c r="J24" s="67"/>
    </row>
    <row r="25" spans="1:11" s="5" customFormat="1" x14ac:dyDescent="0.25">
      <c r="A25" s="84">
        <v>100000</v>
      </c>
      <c r="B25" s="84"/>
      <c r="C25" s="84">
        <v>100000</v>
      </c>
      <c r="D25" s="84"/>
      <c r="E25" s="84"/>
      <c r="F25" s="84">
        <v>89535</v>
      </c>
      <c r="G25" s="84"/>
      <c r="H25" s="84"/>
      <c r="I25" s="85">
        <f>+F25/C25</f>
        <v>0.89534999999999998</v>
      </c>
      <c r="J25" s="85"/>
      <c r="K25" s="4"/>
    </row>
    <row r="26" spans="1:11" x14ac:dyDescent="0.25">
      <c r="A26" s="62" t="s">
        <v>36</v>
      </c>
      <c r="B26" s="62"/>
      <c r="C26" s="62"/>
      <c r="D26" s="62"/>
      <c r="E26" s="62"/>
      <c r="F26" s="62"/>
      <c r="G26" s="62"/>
      <c r="H26" s="62"/>
      <c r="I26" s="62"/>
      <c r="J26" s="62"/>
      <c r="K26" s="1"/>
    </row>
    <row r="27" spans="1:11" x14ac:dyDescent="0.25">
      <c r="A27" s="87"/>
      <c r="B27" s="87"/>
      <c r="C27" s="70" t="s">
        <v>37</v>
      </c>
      <c r="D27" s="86"/>
      <c r="E27" s="70" t="s">
        <v>67</v>
      </c>
      <c r="F27" s="86"/>
      <c r="G27" s="70" t="s">
        <v>39</v>
      </c>
      <c r="H27" s="70"/>
      <c r="I27" s="70" t="s">
        <v>40</v>
      </c>
      <c r="J27" s="86"/>
    </row>
    <row r="28" spans="1:11" ht="31.5" x14ac:dyDescent="0.25">
      <c r="A28" s="54" t="s">
        <v>41</v>
      </c>
      <c r="B28" s="54" t="s">
        <v>42</v>
      </c>
      <c r="C28" s="54" t="s">
        <v>43</v>
      </c>
      <c r="D28" s="54" t="s">
        <v>44</v>
      </c>
      <c r="E28" s="54" t="s">
        <v>45</v>
      </c>
      <c r="F28" s="54" t="s">
        <v>46</v>
      </c>
      <c r="G28" s="54" t="s">
        <v>47</v>
      </c>
      <c r="H28" s="54" t="s">
        <v>48</v>
      </c>
      <c r="I28" s="54" t="s">
        <v>49</v>
      </c>
      <c r="J28" s="54" t="s">
        <v>50</v>
      </c>
    </row>
    <row r="29" spans="1:11" ht="51.75" customHeight="1" x14ac:dyDescent="0.25">
      <c r="A29" s="12" t="s">
        <v>68</v>
      </c>
      <c r="B29" s="12" t="s">
        <v>69</v>
      </c>
      <c r="C29" s="40">
        <v>120</v>
      </c>
      <c r="D29" s="40">
        <v>100000</v>
      </c>
      <c r="E29" s="40">
        <v>55</v>
      </c>
      <c r="F29" s="37">
        <v>60000</v>
      </c>
      <c r="G29" s="38">
        <v>18</v>
      </c>
      <c r="H29" s="37">
        <v>6400</v>
      </c>
      <c r="I29" s="13">
        <f>+Tabla17[[#This Row],[Física (E)]]/Tabla17[[#This Row],[Física (C)]]</f>
        <v>0.32727272727272727</v>
      </c>
      <c r="J29" s="14">
        <f>+Tabla17[Financiera  (F)]/Tabla17[Financiera (D)]</f>
        <v>0.10666666666666667</v>
      </c>
    </row>
    <row r="30" spans="1:11" x14ac:dyDescent="0.25">
      <c r="A30" s="66" t="s">
        <v>53</v>
      </c>
      <c r="B30" s="66"/>
      <c r="C30" s="66"/>
      <c r="D30" s="66"/>
      <c r="E30" s="66"/>
      <c r="F30" s="66"/>
      <c r="G30" s="66"/>
      <c r="H30" s="66"/>
      <c r="I30" s="66"/>
      <c r="J30" s="66"/>
    </row>
    <row r="31" spans="1:11" x14ac:dyDescent="0.25">
      <c r="A31" s="62" t="s">
        <v>54</v>
      </c>
      <c r="B31" s="62"/>
      <c r="C31" s="62"/>
      <c r="D31" s="62"/>
      <c r="E31" s="62"/>
      <c r="F31" s="62"/>
      <c r="G31" s="62"/>
      <c r="H31" s="62"/>
      <c r="I31" s="62"/>
      <c r="J31" s="62"/>
      <c r="K31" s="1"/>
    </row>
    <row r="32" spans="1:11" ht="20.25" customHeight="1" x14ac:dyDescent="0.25">
      <c r="A32" s="10" t="s">
        <v>55</v>
      </c>
      <c r="B32" s="63" t="s">
        <v>70</v>
      </c>
      <c r="C32" s="63"/>
      <c r="D32" s="63"/>
      <c r="E32" s="63"/>
      <c r="F32" s="63"/>
      <c r="G32" s="63"/>
      <c r="H32" s="63"/>
      <c r="I32" s="63"/>
      <c r="J32" s="63"/>
    </row>
    <row r="33" spans="1:11" ht="24.75" customHeight="1" x14ac:dyDescent="0.25">
      <c r="A33" s="10" t="s">
        <v>57</v>
      </c>
      <c r="B33" s="63" t="s">
        <v>71</v>
      </c>
      <c r="C33" s="63"/>
      <c r="D33" s="63"/>
      <c r="E33" s="63"/>
      <c r="F33" s="63"/>
      <c r="G33" s="63"/>
      <c r="H33" s="63"/>
      <c r="I33" s="63"/>
      <c r="J33" s="63"/>
    </row>
    <row r="34" spans="1:11" ht="36.75" customHeight="1" x14ac:dyDescent="0.25">
      <c r="A34" s="10" t="s">
        <v>59</v>
      </c>
      <c r="B34" s="64" t="s">
        <v>92</v>
      </c>
      <c r="C34" s="64"/>
      <c r="D34" s="64"/>
      <c r="E34" s="64"/>
      <c r="F34" s="64"/>
      <c r="G34" s="64"/>
      <c r="H34" s="64"/>
      <c r="I34" s="64"/>
      <c r="J34" s="64"/>
    </row>
    <row r="35" spans="1:11" ht="87" customHeight="1" x14ac:dyDescent="0.25">
      <c r="A35" s="10" t="s">
        <v>60</v>
      </c>
      <c r="B35" s="64" t="s">
        <v>95</v>
      </c>
      <c r="C35" s="64"/>
      <c r="D35" s="64"/>
      <c r="E35" s="64"/>
      <c r="F35" s="64"/>
      <c r="G35" s="64"/>
      <c r="H35" s="64"/>
      <c r="I35" s="64"/>
      <c r="J35" s="64"/>
    </row>
    <row r="36" spans="1:11" x14ac:dyDescent="0.25">
      <c r="A36" s="66" t="s">
        <v>61</v>
      </c>
      <c r="B36" s="66"/>
      <c r="C36" s="66"/>
      <c r="D36" s="66"/>
      <c r="E36" s="66"/>
      <c r="F36" s="66"/>
      <c r="G36" s="66"/>
      <c r="H36" s="66"/>
      <c r="I36" s="66"/>
      <c r="J36" s="66"/>
    </row>
    <row r="37" spans="1:11" x14ac:dyDescent="0.25">
      <c r="A37" s="60" t="s">
        <v>62</v>
      </c>
      <c r="B37" s="60"/>
      <c r="C37" s="60"/>
      <c r="D37" s="60"/>
      <c r="E37" s="60"/>
      <c r="F37" s="60"/>
      <c r="G37" s="60"/>
      <c r="H37" s="60"/>
      <c r="I37" s="60"/>
      <c r="J37" s="60"/>
      <c r="K37" s="1"/>
    </row>
    <row r="38" spans="1:11" ht="49.5" customHeight="1" x14ac:dyDescent="0.25">
      <c r="A38" s="63" t="s">
        <v>96</v>
      </c>
      <c r="B38" s="63"/>
      <c r="C38" s="63"/>
      <c r="D38" s="63"/>
      <c r="E38" s="63"/>
      <c r="F38" s="63"/>
      <c r="G38" s="63"/>
      <c r="H38" s="63"/>
      <c r="I38" s="63"/>
      <c r="J38" s="63"/>
    </row>
    <row r="39" spans="1:11" x14ac:dyDescent="0.25">
      <c r="A39" s="57"/>
      <c r="B39" s="57"/>
      <c r="C39" s="57"/>
      <c r="D39" s="57"/>
      <c r="E39" s="57"/>
      <c r="F39" s="57"/>
      <c r="G39" s="57"/>
      <c r="H39" s="57"/>
      <c r="I39" s="57"/>
      <c r="J39" s="57"/>
    </row>
    <row r="40" spans="1:11" x14ac:dyDescent="0.25">
      <c r="A40" s="57"/>
      <c r="B40" s="57"/>
      <c r="C40" s="57"/>
      <c r="D40" s="57"/>
      <c r="E40" s="57"/>
      <c r="F40" s="57"/>
      <c r="G40" s="57"/>
      <c r="H40" s="57"/>
      <c r="I40" s="57"/>
      <c r="J40" s="57"/>
    </row>
    <row r="41" spans="1:11" x14ac:dyDescent="0.25">
      <c r="A41" s="57"/>
      <c r="B41" s="57"/>
      <c r="C41" s="57"/>
      <c r="D41" s="57"/>
      <c r="E41" s="57"/>
      <c r="F41" s="57"/>
      <c r="G41" s="57"/>
      <c r="H41" s="57"/>
      <c r="I41" s="57"/>
      <c r="J41" s="57"/>
    </row>
    <row r="42" spans="1:11" x14ac:dyDescent="0.25">
      <c r="A42" s="57"/>
      <c r="B42" s="57"/>
      <c r="C42" s="57"/>
      <c r="D42" s="57"/>
      <c r="E42" s="57"/>
      <c r="F42" s="57"/>
      <c r="G42" s="57"/>
      <c r="H42" s="57"/>
      <c r="I42" s="57"/>
      <c r="J42" s="57"/>
    </row>
    <row r="43" spans="1:11" x14ac:dyDescent="0.25">
      <c r="A43" s="57"/>
      <c r="B43" s="57"/>
      <c r="C43" s="57"/>
      <c r="D43" s="57"/>
      <c r="E43" s="57"/>
      <c r="F43" s="57"/>
      <c r="G43" s="57"/>
      <c r="H43" s="57"/>
      <c r="I43" s="57"/>
      <c r="J43" s="57"/>
    </row>
    <row r="44" spans="1:11" x14ac:dyDescent="0.25">
      <c r="A44" s="57"/>
      <c r="B44" s="57"/>
      <c r="C44" s="57"/>
      <c r="D44" s="57"/>
      <c r="E44" s="57"/>
      <c r="F44" s="57"/>
      <c r="G44" s="57"/>
      <c r="H44" s="57"/>
      <c r="I44" s="57"/>
      <c r="J44" s="57"/>
    </row>
    <row r="45" spans="1:11" x14ac:dyDescent="0.25">
      <c r="A45" s="57"/>
      <c r="B45" s="57"/>
      <c r="C45" s="57"/>
      <c r="D45" s="57"/>
      <c r="E45" s="57"/>
      <c r="F45" s="57"/>
      <c r="G45" s="57"/>
      <c r="H45" s="57"/>
      <c r="I45" s="57"/>
      <c r="J45" s="57"/>
    </row>
    <row r="46" spans="1:11" x14ac:dyDescent="0.25">
      <c r="A46" s="57"/>
      <c r="B46" s="57"/>
      <c r="C46" s="57"/>
      <c r="D46" s="57"/>
      <c r="E46" s="57"/>
      <c r="F46" s="57"/>
      <c r="G46" s="57"/>
      <c r="H46" s="57"/>
      <c r="I46" s="57"/>
      <c r="J46" s="57"/>
    </row>
    <row r="47" spans="1:11" x14ac:dyDescent="0.25">
      <c r="A47" s="57"/>
      <c r="B47" s="57"/>
      <c r="C47" s="57"/>
      <c r="D47" s="57"/>
      <c r="E47" s="57"/>
      <c r="F47" s="57"/>
      <c r="G47" s="57"/>
      <c r="H47" s="57"/>
      <c r="I47" s="57"/>
      <c r="J47" s="57"/>
    </row>
    <row r="48" spans="1:11" x14ac:dyDescent="0.25">
      <c r="A48" s="57"/>
      <c r="B48" s="57"/>
      <c r="C48" s="57"/>
      <c r="D48" s="57"/>
      <c r="E48" s="57"/>
      <c r="F48" s="57"/>
      <c r="G48" s="57"/>
      <c r="H48" s="57"/>
      <c r="I48" s="57"/>
      <c r="J48" s="57"/>
    </row>
    <row r="49" spans="1:10" x14ac:dyDescent="0.25">
      <c r="A49" s="57"/>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s="57"/>
      <c r="B51" s="57"/>
      <c r="C51" s="57"/>
      <c r="D51" s="57"/>
      <c r="E51" s="57"/>
      <c r="F51" s="57"/>
      <c r="G51" s="57"/>
      <c r="H51" s="57"/>
      <c r="I51" s="57"/>
      <c r="J51" s="57"/>
    </row>
    <row r="52" spans="1:10" x14ac:dyDescent="0.25">
      <c r="A52" s="57"/>
      <c r="B52" s="57"/>
      <c r="C52" s="57"/>
      <c r="D52" s="57"/>
      <c r="E52" s="57"/>
      <c r="F52" s="57"/>
      <c r="G52" s="57"/>
      <c r="H52" s="57"/>
      <c r="I52" s="57"/>
      <c r="J52" s="57"/>
    </row>
    <row r="53" spans="1:10" x14ac:dyDescent="0.25">
      <c r="A53" s="57"/>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s="57"/>
      <c r="B55" s="57"/>
      <c r="C55" s="57"/>
      <c r="D55" s="57"/>
      <c r="E55" s="57"/>
      <c r="F55" s="57"/>
      <c r="G55" s="57"/>
      <c r="H55" s="57"/>
      <c r="I55" s="57"/>
      <c r="J55" s="57"/>
    </row>
    <row r="56" spans="1:10" x14ac:dyDescent="0.25">
      <c r="A56" s="57"/>
      <c r="B56" s="57"/>
      <c r="C56" s="57"/>
      <c r="D56" s="57"/>
      <c r="E56" s="57"/>
      <c r="F56" s="57"/>
      <c r="G56" s="57"/>
      <c r="H56" s="57"/>
      <c r="I56" s="57"/>
      <c r="J56" s="57"/>
    </row>
    <row r="57" spans="1:10" x14ac:dyDescent="0.25">
      <c r="A57" s="57"/>
      <c r="B57" s="57"/>
      <c r="C57" s="57"/>
      <c r="D57" s="57"/>
      <c r="E57" s="57"/>
      <c r="F57" s="57"/>
      <c r="G57" s="57"/>
      <c r="H57" s="57"/>
      <c r="I57" s="57"/>
      <c r="J57" s="57"/>
    </row>
  </sheetData>
  <mergeCells count="49">
    <mergeCell ref="B10:J10"/>
    <mergeCell ref="B1:J1"/>
    <mergeCell ref="B2:C2"/>
    <mergeCell ref="D2:H2"/>
    <mergeCell ref="B3:C3"/>
    <mergeCell ref="D3:H3"/>
    <mergeCell ref="A4:J4"/>
    <mergeCell ref="A5:J5"/>
    <mergeCell ref="A6:J6"/>
    <mergeCell ref="A7:J7"/>
    <mergeCell ref="B8:J8"/>
    <mergeCell ref="B9:J9"/>
    <mergeCell ref="A1:A3"/>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7:B27"/>
    <mergeCell ref="A37:J37"/>
    <mergeCell ref="A38:J38"/>
    <mergeCell ref="A31:J31"/>
    <mergeCell ref="B32:J32"/>
    <mergeCell ref="B33:J33"/>
    <mergeCell ref="B34:J34"/>
    <mergeCell ref="B35:J35"/>
    <mergeCell ref="A36:J36"/>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2"/>
    <dataValidation allowBlank="1" showInputMessage="1" showErrorMessage="1" prompt="¿En qué consiste el producto? su objetivo" sqref="B33: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J38"/>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C28:C29 E28"/>
    <dataValidation allowBlank="1" showInputMessage="1" showErrorMessage="1" prompt="Monto presupuestado para el producto" sqref="D28:D29 E29:F29 F28"/>
    <dataValidation allowBlank="1" showInputMessage="1" showErrorMessage="1" prompt="Meta alcanzada en el trimestre" sqref="G28:G29"/>
    <dataValidation allowBlank="1" showInputMessage="1" showErrorMessage="1" prompt="Monto ejecutado en el trimestre" sqref="H28:H29"/>
  </dataValidations>
  <pageMargins left="0.7" right="0.7" top="0.75" bottom="0.75" header="0.3" footer="0.3"/>
  <pageSetup scale="57" fitToHeight="0"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52"/>
  <sheetViews>
    <sheetView view="pageBreakPreview" topLeftCell="B34" zoomScale="70" zoomScaleNormal="100" zoomScaleSheetLayoutView="70" workbookViewId="0">
      <selection activeCell="J44" sqref="J44"/>
    </sheetView>
  </sheetViews>
  <sheetFormatPr baseColWidth="10" defaultColWidth="11.42578125" defaultRowHeight="15.75" x14ac:dyDescent="0.25"/>
  <cols>
    <col min="1" max="1" width="30.28515625" style="3" customWidth="1"/>
    <col min="2" max="2" width="15.28515625" style="3" customWidth="1"/>
    <col min="3" max="3" width="12.7109375" style="3" customWidth="1"/>
    <col min="4" max="4" width="15.140625" style="3" customWidth="1"/>
    <col min="5" max="5" width="12.7109375" style="3" customWidth="1"/>
    <col min="6" max="6" width="14.85546875" style="3" customWidth="1"/>
    <col min="7" max="7" width="12.7109375" style="3" customWidth="1"/>
    <col min="8" max="8" width="14.42578125" style="3" customWidth="1"/>
    <col min="9" max="9" width="16.28515625" style="3" customWidth="1"/>
    <col min="10" max="10" width="15.28515625" style="3" customWidth="1"/>
    <col min="11" max="11" width="11.42578125" style="3"/>
    <col min="12" max="16384" width="11.42578125" style="2"/>
  </cols>
  <sheetData>
    <row r="1" spans="1:11" ht="27" customHeight="1" x14ac:dyDescent="0.25">
      <c r="A1" s="83"/>
      <c r="B1" s="78" t="s">
        <v>88</v>
      </c>
      <c r="C1" s="78"/>
      <c r="D1" s="78"/>
      <c r="E1" s="78"/>
      <c r="F1" s="78"/>
      <c r="G1" s="78"/>
      <c r="H1" s="78"/>
      <c r="I1" s="78"/>
      <c r="J1" s="78"/>
      <c r="K1" s="1"/>
    </row>
    <row r="2" spans="1:11" x14ac:dyDescent="0.25">
      <c r="A2" s="83"/>
      <c r="B2" s="79" t="s">
        <v>0</v>
      </c>
      <c r="C2" s="79"/>
      <c r="D2" s="79" t="s">
        <v>1</v>
      </c>
      <c r="E2" s="79"/>
      <c r="F2" s="79"/>
      <c r="G2" s="79"/>
      <c r="H2" s="79"/>
      <c r="I2" s="52" t="s">
        <v>2</v>
      </c>
      <c r="J2" s="52" t="s">
        <v>3</v>
      </c>
      <c r="K2" s="1"/>
    </row>
    <row r="3" spans="1:11" x14ac:dyDescent="0.25">
      <c r="A3" s="83"/>
      <c r="B3" s="80" t="s">
        <v>4</v>
      </c>
      <c r="C3" s="80"/>
      <c r="D3" s="80"/>
      <c r="E3" s="80"/>
      <c r="F3" s="80"/>
      <c r="G3" s="80"/>
      <c r="H3" s="80"/>
      <c r="I3" s="6"/>
      <c r="J3" s="53"/>
      <c r="K3" s="1"/>
    </row>
    <row r="4" spans="1:11" x14ac:dyDescent="0.25">
      <c r="A4" s="81"/>
      <c r="B4" s="81"/>
      <c r="C4" s="81"/>
      <c r="D4" s="81"/>
      <c r="E4" s="81"/>
      <c r="F4" s="81"/>
      <c r="G4" s="81"/>
      <c r="H4" s="81"/>
      <c r="I4" s="81"/>
      <c r="J4" s="81"/>
      <c r="K4" s="1"/>
    </row>
    <row r="5" spans="1:11" ht="3" customHeight="1" x14ac:dyDescent="0.25">
      <c r="A5" s="82"/>
      <c r="B5" s="82"/>
      <c r="C5" s="82"/>
      <c r="D5" s="82"/>
      <c r="E5" s="82"/>
      <c r="F5" s="82"/>
      <c r="G5" s="82"/>
      <c r="H5" s="82"/>
      <c r="I5" s="82"/>
      <c r="J5" s="82"/>
      <c r="K5" s="1"/>
    </row>
    <row r="6" spans="1:11" x14ac:dyDescent="0.25">
      <c r="A6" s="66" t="s">
        <v>5</v>
      </c>
      <c r="B6" s="66"/>
      <c r="C6" s="66"/>
      <c r="D6" s="66"/>
      <c r="E6" s="66"/>
      <c r="F6" s="66"/>
      <c r="G6" s="66"/>
      <c r="H6" s="66"/>
      <c r="I6" s="66"/>
      <c r="J6" s="66"/>
      <c r="K6" s="1"/>
    </row>
    <row r="7" spans="1:11" x14ac:dyDescent="0.25">
      <c r="A7" s="62" t="s">
        <v>6</v>
      </c>
      <c r="B7" s="62"/>
      <c r="C7" s="62"/>
      <c r="D7" s="62"/>
      <c r="E7" s="62"/>
      <c r="F7" s="62"/>
      <c r="G7" s="62"/>
      <c r="H7" s="62"/>
      <c r="I7" s="62"/>
      <c r="J7" s="62"/>
      <c r="K7" s="1"/>
    </row>
    <row r="8" spans="1:11" ht="24" customHeight="1" x14ac:dyDescent="0.25">
      <c r="A8" s="7" t="s">
        <v>7</v>
      </c>
      <c r="B8" s="91" t="s">
        <v>8</v>
      </c>
      <c r="C8" s="91"/>
      <c r="D8" s="91"/>
      <c r="E8" s="91"/>
      <c r="F8" s="91"/>
      <c r="G8" s="91"/>
      <c r="H8" s="91"/>
      <c r="I8" s="91"/>
      <c r="J8" s="91"/>
      <c r="K8" s="1"/>
    </row>
    <row r="9" spans="1:11" ht="24" customHeight="1" x14ac:dyDescent="0.25">
      <c r="A9" s="8" t="s">
        <v>9</v>
      </c>
      <c r="B9" s="91" t="s">
        <v>10</v>
      </c>
      <c r="C9" s="91"/>
      <c r="D9" s="91"/>
      <c r="E9" s="91"/>
      <c r="F9" s="91"/>
      <c r="G9" s="91"/>
      <c r="H9" s="91"/>
      <c r="I9" s="91"/>
      <c r="J9" s="91"/>
      <c r="K9" s="1"/>
    </row>
    <row r="10" spans="1:11" ht="24" customHeight="1" x14ac:dyDescent="0.25">
      <c r="A10" s="8" t="s">
        <v>11</v>
      </c>
      <c r="B10" s="91" t="s">
        <v>10</v>
      </c>
      <c r="C10" s="91"/>
      <c r="D10" s="91"/>
      <c r="E10" s="91"/>
      <c r="F10" s="91"/>
      <c r="G10" s="91"/>
      <c r="H10" s="91"/>
      <c r="I10" s="91"/>
      <c r="J10" s="91"/>
      <c r="K10" s="1"/>
    </row>
    <row r="11" spans="1:11" ht="36.75" customHeight="1" x14ac:dyDescent="0.25">
      <c r="A11" s="7" t="s">
        <v>12</v>
      </c>
      <c r="B11" s="72" t="s">
        <v>72</v>
      </c>
      <c r="C11" s="72"/>
      <c r="D11" s="72"/>
      <c r="E11" s="72"/>
      <c r="F11" s="72"/>
      <c r="G11" s="72"/>
      <c r="H11" s="72"/>
      <c r="I11" s="72"/>
      <c r="J11" s="72"/>
    </row>
    <row r="12" spans="1:11" ht="37.5" customHeight="1" x14ac:dyDescent="0.25">
      <c r="A12" s="7" t="s">
        <v>14</v>
      </c>
      <c r="B12" s="72" t="s">
        <v>15</v>
      </c>
      <c r="C12" s="72"/>
      <c r="D12" s="72"/>
      <c r="E12" s="72"/>
      <c r="F12" s="72"/>
      <c r="G12" s="72"/>
      <c r="H12" s="72"/>
      <c r="I12" s="72"/>
      <c r="J12" s="72"/>
    </row>
    <row r="13" spans="1:11" x14ac:dyDescent="0.25">
      <c r="A13" s="66" t="s">
        <v>16</v>
      </c>
      <c r="B13" s="66"/>
      <c r="C13" s="66"/>
      <c r="D13" s="66"/>
      <c r="E13" s="66"/>
      <c r="F13" s="66"/>
      <c r="G13" s="66"/>
      <c r="H13" s="66"/>
      <c r="I13" s="66"/>
      <c r="J13" s="66"/>
    </row>
    <row r="14" spans="1:11" ht="21" customHeight="1" x14ac:dyDescent="0.25">
      <c r="A14" s="7" t="s">
        <v>17</v>
      </c>
      <c r="B14" s="27">
        <f>_xlfn.NUMBERVALUE(LEFT($B$16,1))</f>
        <v>3</v>
      </c>
      <c r="C14" s="90" t="str">
        <f>IFERROR(VLOOKUP(B14,'[1]Validacion datos'!A2:B5,2,FALSE),"")</f>
        <v>DESARROLLO PRODUCTIVO</v>
      </c>
      <c r="D14" s="90"/>
      <c r="E14" s="90"/>
      <c r="F14" s="90"/>
      <c r="G14" s="90"/>
      <c r="H14" s="90"/>
      <c r="I14" s="90"/>
      <c r="J14" s="90"/>
    </row>
    <row r="15" spans="1:11" ht="26.25" customHeight="1" x14ac:dyDescent="0.25">
      <c r="A15" s="7" t="s">
        <v>18</v>
      </c>
      <c r="B15" s="28">
        <f>_xlfn.NUMBERVALUE(LEFT(B16,3))</f>
        <v>33</v>
      </c>
      <c r="C15" s="90" t="s">
        <v>93</v>
      </c>
      <c r="D15" s="90"/>
      <c r="E15" s="90"/>
      <c r="F15" s="90"/>
      <c r="G15" s="90"/>
      <c r="H15" s="90"/>
      <c r="I15" s="90"/>
      <c r="J15" s="90"/>
    </row>
    <row r="16" spans="1:11" ht="61.5" customHeight="1" x14ac:dyDescent="0.25">
      <c r="A16" s="7" t="s">
        <v>19</v>
      </c>
      <c r="B16" s="29" t="s">
        <v>20</v>
      </c>
      <c r="C16" s="90"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90"/>
      <c r="E16" s="90"/>
      <c r="F16" s="90"/>
      <c r="G16" s="90"/>
      <c r="H16" s="90"/>
      <c r="I16" s="90"/>
      <c r="J16" s="90"/>
    </row>
    <row r="17" spans="1:11" x14ac:dyDescent="0.25">
      <c r="A17" s="66" t="s">
        <v>21</v>
      </c>
      <c r="B17" s="66"/>
      <c r="C17" s="66"/>
      <c r="D17" s="66"/>
      <c r="E17" s="66"/>
      <c r="F17" s="66"/>
      <c r="G17" s="66"/>
      <c r="H17" s="66"/>
      <c r="I17" s="66"/>
      <c r="J17" s="66"/>
    </row>
    <row r="18" spans="1:11" ht="25.5" customHeight="1" x14ac:dyDescent="0.25">
      <c r="A18" s="7" t="s">
        <v>22</v>
      </c>
      <c r="B18" s="63" t="s">
        <v>64</v>
      </c>
      <c r="C18" s="63"/>
      <c r="D18" s="63"/>
      <c r="E18" s="63"/>
      <c r="F18" s="63"/>
      <c r="G18" s="63"/>
      <c r="H18" s="63"/>
      <c r="I18" s="63"/>
      <c r="J18" s="63"/>
    </row>
    <row r="19" spans="1:11" ht="56.25" customHeight="1" x14ac:dyDescent="0.25">
      <c r="A19" s="9" t="s">
        <v>24</v>
      </c>
      <c r="B19" s="61" t="s">
        <v>98</v>
      </c>
      <c r="C19" s="61"/>
      <c r="D19" s="61"/>
      <c r="E19" s="61"/>
      <c r="F19" s="61"/>
      <c r="G19" s="61"/>
      <c r="H19" s="61"/>
      <c r="I19" s="61"/>
      <c r="J19" s="61"/>
    </row>
    <row r="20" spans="1:11" ht="19.5" customHeight="1" x14ac:dyDescent="0.25">
      <c r="A20" s="9" t="s">
        <v>26</v>
      </c>
      <c r="B20" s="63" t="s">
        <v>66</v>
      </c>
      <c r="C20" s="63"/>
      <c r="D20" s="63"/>
      <c r="E20" s="63"/>
      <c r="F20" s="63"/>
      <c r="G20" s="63"/>
      <c r="H20" s="63"/>
      <c r="I20" s="63"/>
      <c r="J20" s="63"/>
    </row>
    <row r="21" spans="1:11" x14ac:dyDescent="0.25">
      <c r="A21" s="9" t="s">
        <v>28</v>
      </c>
      <c r="B21" s="63"/>
      <c r="C21" s="63"/>
      <c r="D21" s="63"/>
      <c r="E21" s="63"/>
      <c r="F21" s="63"/>
      <c r="G21" s="63"/>
      <c r="H21" s="63"/>
      <c r="I21" s="63"/>
      <c r="J21" s="63"/>
      <c r="K21" s="1"/>
    </row>
    <row r="22" spans="1:11" x14ac:dyDescent="0.25">
      <c r="A22" s="66" t="s">
        <v>30</v>
      </c>
      <c r="B22" s="66"/>
      <c r="C22" s="66"/>
      <c r="D22" s="66"/>
      <c r="E22" s="66"/>
      <c r="F22" s="66"/>
      <c r="G22" s="66"/>
      <c r="H22" s="66"/>
      <c r="I22" s="66"/>
      <c r="J22" s="66"/>
    </row>
    <row r="23" spans="1:11" x14ac:dyDescent="0.25">
      <c r="A23" s="62" t="s">
        <v>31</v>
      </c>
      <c r="B23" s="62"/>
      <c r="C23" s="62"/>
      <c r="D23" s="62"/>
      <c r="E23" s="62"/>
      <c r="F23" s="62"/>
      <c r="G23" s="62"/>
      <c r="H23" s="62"/>
      <c r="I23" s="62"/>
      <c r="J23" s="62"/>
      <c r="K23" s="1"/>
    </row>
    <row r="24" spans="1:11" ht="15" customHeight="1" x14ac:dyDescent="0.25">
      <c r="A24" s="67" t="s">
        <v>32</v>
      </c>
      <c r="B24" s="67"/>
      <c r="C24" s="67" t="s">
        <v>33</v>
      </c>
      <c r="D24" s="67"/>
      <c r="E24" s="67"/>
      <c r="F24" s="67" t="s">
        <v>34</v>
      </c>
      <c r="G24" s="67"/>
      <c r="H24" s="67"/>
      <c r="I24" s="67" t="s">
        <v>35</v>
      </c>
      <c r="J24" s="67"/>
    </row>
    <row r="25" spans="1:11" s="5" customFormat="1" ht="21" customHeight="1" x14ac:dyDescent="0.25">
      <c r="A25" s="84">
        <v>100000</v>
      </c>
      <c r="B25" s="84"/>
      <c r="C25" s="84">
        <v>100000</v>
      </c>
      <c r="D25" s="84"/>
      <c r="E25" s="84"/>
      <c r="F25" s="84">
        <v>0</v>
      </c>
      <c r="G25" s="84"/>
      <c r="H25" s="84"/>
      <c r="I25" s="85">
        <f>+F25/C25</f>
        <v>0</v>
      </c>
      <c r="J25" s="85"/>
      <c r="K25" s="4"/>
    </row>
    <row r="26" spans="1:11" x14ac:dyDescent="0.25">
      <c r="A26" s="62" t="s">
        <v>36</v>
      </c>
      <c r="B26" s="62"/>
      <c r="C26" s="62"/>
      <c r="D26" s="62"/>
      <c r="E26" s="62"/>
      <c r="F26" s="62"/>
      <c r="G26" s="62"/>
      <c r="H26" s="62"/>
      <c r="I26" s="62"/>
      <c r="J26" s="62"/>
      <c r="K26" s="1"/>
    </row>
    <row r="27" spans="1:11" ht="15" customHeight="1" x14ac:dyDescent="0.25">
      <c r="A27" s="87"/>
      <c r="B27" s="87"/>
      <c r="C27" s="70" t="s">
        <v>37</v>
      </c>
      <c r="D27" s="86"/>
      <c r="E27" s="70" t="s">
        <v>67</v>
      </c>
      <c r="F27" s="86"/>
      <c r="G27" s="70" t="s">
        <v>73</v>
      </c>
      <c r="H27" s="70"/>
      <c r="I27" s="70" t="s">
        <v>40</v>
      </c>
      <c r="J27" s="86"/>
    </row>
    <row r="28" spans="1:11" s="19" customFormat="1" ht="31.5" x14ac:dyDescent="0.25">
      <c r="A28" s="54" t="s">
        <v>41</v>
      </c>
      <c r="B28" s="54" t="s">
        <v>42</v>
      </c>
      <c r="C28" s="54" t="s">
        <v>43</v>
      </c>
      <c r="D28" s="54" t="s">
        <v>44</v>
      </c>
      <c r="E28" s="54" t="s">
        <v>45</v>
      </c>
      <c r="F28" s="54" t="s">
        <v>46</v>
      </c>
      <c r="G28" s="54" t="s">
        <v>47</v>
      </c>
      <c r="H28" s="54" t="s">
        <v>48</v>
      </c>
      <c r="I28" s="54" t="s">
        <v>49</v>
      </c>
      <c r="J28" s="54" t="s">
        <v>50</v>
      </c>
      <c r="K28" s="18"/>
    </row>
    <row r="29" spans="1:11" s="32" customFormat="1" ht="72.75" customHeight="1" x14ac:dyDescent="0.25">
      <c r="A29" s="30" t="s">
        <v>74</v>
      </c>
      <c r="B29" s="30" t="s">
        <v>69</v>
      </c>
      <c r="C29" s="40">
        <v>120000</v>
      </c>
      <c r="D29" s="37">
        <v>100000</v>
      </c>
      <c r="E29" s="37">
        <v>60000</v>
      </c>
      <c r="F29" s="37">
        <v>50000</v>
      </c>
      <c r="G29" s="38">
        <v>54966</v>
      </c>
      <c r="H29" s="56">
        <v>0</v>
      </c>
      <c r="I29" s="39">
        <f>+Tabla18[[#This Row],[Física (E)]]/Tabla18[[#This Row],[Física (C)]]</f>
        <v>0.91610000000000003</v>
      </c>
      <c r="J29" s="14">
        <f>+Tabla18[[#This Row],[Financiera  (F)]]/Tabla18[[#This Row],[Financiera (D)]]</f>
        <v>0</v>
      </c>
      <c r="K29" s="31"/>
    </row>
    <row r="30" spans="1:11" x14ac:dyDescent="0.25">
      <c r="A30" s="66" t="s">
        <v>53</v>
      </c>
      <c r="B30" s="66"/>
      <c r="C30" s="66"/>
      <c r="D30" s="66"/>
      <c r="E30" s="66"/>
      <c r="F30" s="66"/>
      <c r="G30" s="66"/>
      <c r="H30" s="66"/>
      <c r="I30" s="66"/>
      <c r="J30" s="66"/>
    </row>
    <row r="31" spans="1:11" x14ac:dyDescent="0.25">
      <c r="A31" s="62" t="s">
        <v>54</v>
      </c>
      <c r="B31" s="62"/>
      <c r="C31" s="62"/>
      <c r="D31" s="62"/>
      <c r="E31" s="62"/>
      <c r="F31" s="62"/>
      <c r="G31" s="62"/>
      <c r="H31" s="62"/>
      <c r="I31" s="62"/>
      <c r="J31" s="62"/>
      <c r="K31" s="1"/>
    </row>
    <row r="32" spans="1:11" ht="24" customHeight="1" x14ac:dyDescent="0.25">
      <c r="A32" s="10" t="s">
        <v>55</v>
      </c>
      <c r="B32" s="61" t="s">
        <v>75</v>
      </c>
      <c r="C32" s="61"/>
      <c r="D32" s="61"/>
      <c r="E32" s="61"/>
      <c r="F32" s="61"/>
      <c r="G32" s="61"/>
      <c r="H32" s="61"/>
      <c r="I32" s="61"/>
      <c r="J32" s="61"/>
    </row>
    <row r="33" spans="1:11" ht="28.5" customHeight="1" x14ac:dyDescent="0.25">
      <c r="A33" s="10" t="s">
        <v>57</v>
      </c>
      <c r="B33" s="61" t="s">
        <v>76</v>
      </c>
      <c r="C33" s="61"/>
      <c r="D33" s="61"/>
      <c r="E33" s="61"/>
      <c r="F33" s="61"/>
      <c r="G33" s="61"/>
      <c r="H33" s="61"/>
      <c r="I33" s="61"/>
      <c r="J33" s="61"/>
    </row>
    <row r="34" spans="1:11" ht="42" customHeight="1" x14ac:dyDescent="0.25">
      <c r="A34" s="10" t="s">
        <v>59</v>
      </c>
      <c r="B34" s="61" t="s">
        <v>99</v>
      </c>
      <c r="C34" s="61"/>
      <c r="D34" s="61"/>
      <c r="E34" s="61"/>
      <c r="F34" s="61"/>
      <c r="G34" s="61"/>
      <c r="H34" s="61"/>
      <c r="I34" s="61"/>
      <c r="J34" s="61"/>
    </row>
    <row r="35" spans="1:11" ht="49.5" customHeight="1" x14ac:dyDescent="0.25">
      <c r="A35" s="10" t="s">
        <v>60</v>
      </c>
      <c r="B35" s="65" t="s">
        <v>97</v>
      </c>
      <c r="C35" s="65"/>
      <c r="D35" s="65"/>
      <c r="E35" s="65"/>
      <c r="F35" s="65"/>
      <c r="G35" s="65"/>
      <c r="H35" s="65"/>
      <c r="I35" s="65"/>
      <c r="J35" s="65"/>
    </row>
    <row r="36" spans="1:11" x14ac:dyDescent="0.25">
      <c r="A36" s="66" t="s">
        <v>61</v>
      </c>
      <c r="B36" s="66"/>
      <c r="C36" s="66"/>
      <c r="D36" s="66"/>
      <c r="E36" s="66"/>
      <c r="F36" s="66"/>
      <c r="G36" s="66"/>
      <c r="H36" s="66"/>
      <c r="I36" s="66"/>
      <c r="J36" s="66"/>
    </row>
    <row r="37" spans="1:11" x14ac:dyDescent="0.25">
      <c r="A37" s="60" t="s">
        <v>62</v>
      </c>
      <c r="B37" s="60"/>
      <c r="C37" s="60"/>
      <c r="D37" s="60"/>
      <c r="E37" s="60"/>
      <c r="F37" s="60"/>
      <c r="G37" s="60"/>
      <c r="H37" s="60"/>
      <c r="I37" s="60"/>
      <c r="J37" s="60"/>
      <c r="K37" s="1"/>
    </row>
    <row r="38" spans="1:11" ht="39" customHeight="1" x14ac:dyDescent="0.25">
      <c r="A38" s="61" t="s">
        <v>101</v>
      </c>
      <c r="B38" s="61"/>
      <c r="C38" s="61"/>
      <c r="D38" s="61"/>
      <c r="E38" s="61"/>
      <c r="F38" s="61"/>
      <c r="G38" s="61"/>
      <c r="H38" s="61"/>
      <c r="I38" s="61"/>
      <c r="J38" s="61"/>
    </row>
    <row r="39" spans="1:11" x14ac:dyDescent="0.25">
      <c r="B39" s="57"/>
      <c r="C39" s="57"/>
      <c r="D39" s="57"/>
      <c r="E39" s="57"/>
      <c r="F39" s="57"/>
      <c r="G39" s="57"/>
      <c r="H39" s="57"/>
      <c r="I39" s="57"/>
      <c r="J39" s="57"/>
    </row>
    <row r="40" spans="1:11" x14ac:dyDescent="0.25">
      <c r="B40" s="57"/>
      <c r="C40" s="57"/>
      <c r="D40" s="57"/>
      <c r="E40" s="57"/>
      <c r="F40" s="57"/>
      <c r="G40" s="57"/>
      <c r="H40" s="57"/>
      <c r="I40" s="57"/>
      <c r="J40" s="57"/>
    </row>
    <row r="41" spans="1:11" x14ac:dyDescent="0.25">
      <c r="B41" s="57"/>
      <c r="C41" s="57"/>
      <c r="D41" s="57"/>
      <c r="E41" s="57"/>
      <c r="F41" s="57"/>
      <c r="G41" s="57"/>
      <c r="H41" s="57"/>
      <c r="I41" s="57"/>
      <c r="J41" s="57"/>
    </row>
    <row r="42" spans="1:11" x14ac:dyDescent="0.25">
      <c r="B42" s="57"/>
      <c r="C42" s="57"/>
      <c r="D42" s="57"/>
      <c r="E42" s="57"/>
      <c r="F42" s="57"/>
      <c r="G42" s="57"/>
      <c r="H42" s="57"/>
      <c r="I42" s="57"/>
      <c r="J42" s="57"/>
    </row>
    <row r="43" spans="1:11" x14ac:dyDescent="0.25">
      <c r="B43" s="57"/>
      <c r="C43" s="57"/>
      <c r="D43" s="57"/>
      <c r="E43" s="57"/>
      <c r="F43" s="57"/>
      <c r="G43" s="57"/>
      <c r="H43" s="57"/>
      <c r="I43" s="57"/>
      <c r="J43" s="57"/>
    </row>
    <row r="44" spans="1:11" x14ac:dyDescent="0.25">
      <c r="B44" s="57"/>
      <c r="C44" s="57"/>
      <c r="D44" s="57"/>
      <c r="E44" s="57"/>
      <c r="F44" s="57"/>
      <c r="G44" s="57"/>
      <c r="H44" s="57"/>
      <c r="I44" s="57"/>
      <c r="J44" s="57"/>
    </row>
    <row r="45" spans="1:11" x14ac:dyDescent="0.25">
      <c r="B45" s="57"/>
      <c r="C45" s="57"/>
      <c r="D45" s="57"/>
      <c r="E45" s="57"/>
      <c r="F45" s="57"/>
      <c r="G45" s="57"/>
      <c r="H45" s="57"/>
      <c r="I45" s="57"/>
      <c r="J45" s="57"/>
    </row>
    <row r="46" spans="1:11" x14ac:dyDescent="0.25">
      <c r="B46" s="57"/>
      <c r="C46" s="57"/>
      <c r="D46" s="57"/>
      <c r="E46" s="57"/>
      <c r="F46" s="57"/>
      <c r="G46" s="57"/>
      <c r="H46" s="57"/>
      <c r="I46" s="57"/>
      <c r="J46" s="57"/>
    </row>
    <row r="47" spans="1:11" x14ac:dyDescent="0.25">
      <c r="B47" s="57"/>
      <c r="C47" s="57"/>
      <c r="D47" s="57"/>
      <c r="E47" s="57"/>
      <c r="F47" s="57"/>
      <c r="G47" s="57"/>
      <c r="H47" s="57"/>
      <c r="I47" s="57"/>
      <c r="J47" s="57"/>
    </row>
    <row r="48" spans="1:11" x14ac:dyDescent="0.25">
      <c r="B48" s="57"/>
      <c r="C48" s="57"/>
      <c r="D48" s="57"/>
      <c r="E48" s="57"/>
      <c r="F48" s="57"/>
      <c r="G48" s="57"/>
      <c r="H48" s="57"/>
      <c r="I48" s="57"/>
      <c r="J48" s="57"/>
    </row>
    <row r="49" spans="2:10" x14ac:dyDescent="0.25">
      <c r="B49" s="57"/>
      <c r="C49" s="57"/>
      <c r="D49" s="57"/>
      <c r="E49" s="57"/>
      <c r="F49" s="57"/>
      <c r="G49" s="57"/>
      <c r="H49" s="57"/>
      <c r="I49" s="57"/>
      <c r="J49" s="57"/>
    </row>
    <row r="50" spans="2:10" x14ac:dyDescent="0.25">
      <c r="B50" s="57"/>
      <c r="C50" s="57"/>
      <c r="D50" s="57"/>
      <c r="E50" s="57"/>
      <c r="F50" s="57"/>
      <c r="G50" s="57"/>
      <c r="H50" s="57"/>
      <c r="I50" s="57"/>
      <c r="J50" s="57"/>
    </row>
    <row r="51" spans="2:10" x14ac:dyDescent="0.25">
      <c r="B51" s="57"/>
      <c r="C51" s="57"/>
      <c r="D51" s="57"/>
      <c r="E51" s="57"/>
      <c r="F51" s="57"/>
      <c r="G51" s="57"/>
      <c r="H51" s="57"/>
      <c r="I51" s="57"/>
      <c r="J51" s="57"/>
    </row>
    <row r="52" spans="2:10" x14ac:dyDescent="0.25">
      <c r="B52" s="57"/>
      <c r="C52" s="57"/>
      <c r="D52" s="57"/>
      <c r="E52" s="57"/>
      <c r="F52" s="57"/>
      <c r="G52" s="57"/>
      <c r="H52" s="57"/>
      <c r="I52" s="57"/>
      <c r="J52" s="57"/>
    </row>
  </sheetData>
  <mergeCells count="49">
    <mergeCell ref="B10:J10"/>
    <mergeCell ref="B1:J1"/>
    <mergeCell ref="B2:C2"/>
    <mergeCell ref="D2:H2"/>
    <mergeCell ref="B3:C3"/>
    <mergeCell ref="D3:H3"/>
    <mergeCell ref="A4:J4"/>
    <mergeCell ref="A5:J5"/>
    <mergeCell ref="A6:J6"/>
    <mergeCell ref="A7:J7"/>
    <mergeCell ref="B8:J8"/>
    <mergeCell ref="B9:J9"/>
    <mergeCell ref="A1:A3"/>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7:B27"/>
    <mergeCell ref="A37:J37"/>
    <mergeCell ref="A38:J38"/>
    <mergeCell ref="A31:J31"/>
    <mergeCell ref="B32:J32"/>
    <mergeCell ref="B33:J33"/>
    <mergeCell ref="B34:J34"/>
    <mergeCell ref="B35:J35"/>
    <mergeCell ref="A36:J36"/>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2"/>
    <dataValidation allowBlank="1" showInputMessage="1" showErrorMessage="1" prompt="¿En qué consiste el producto? su objetivo" sqref="B33: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J38"/>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C28:C29 E28"/>
    <dataValidation allowBlank="1" showInputMessage="1" showErrorMessage="1" prompt="Monto presupuestado para el producto" sqref="D28:D29 E29:F29 F28"/>
    <dataValidation allowBlank="1" showInputMessage="1" showErrorMessage="1" prompt="Monto ejecutado en el trimestre" sqref="H28:H29"/>
    <dataValidation allowBlank="1" showInputMessage="1" showErrorMessage="1" prompt="Meta alcanzada en el trimestre" sqref="G28:G29 H29"/>
  </dataValidations>
  <pageMargins left="0.7" right="0.7" top="0.75" bottom="0.75" header="0.3" footer="0.3"/>
  <pageSetup scale="56" fitToHeight="0"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48"/>
  <sheetViews>
    <sheetView view="pageBreakPreview" topLeftCell="A34" zoomScale="70" zoomScaleNormal="100" zoomScaleSheetLayoutView="70" workbookViewId="0">
      <selection activeCell="J41" sqref="J41"/>
    </sheetView>
  </sheetViews>
  <sheetFormatPr baseColWidth="10" defaultColWidth="11.42578125" defaultRowHeight="15.75" x14ac:dyDescent="0.25"/>
  <cols>
    <col min="1" max="1" width="24.85546875" style="3" customWidth="1"/>
    <col min="2" max="2" width="20.140625" style="3" customWidth="1"/>
    <col min="3" max="3" width="12.7109375" style="3" customWidth="1"/>
    <col min="4" max="4" width="16.5703125" style="3" customWidth="1"/>
    <col min="5" max="5" width="12.7109375" style="3" customWidth="1"/>
    <col min="6" max="6" width="15.7109375" style="3" customWidth="1"/>
    <col min="7" max="7" width="12.7109375" style="3" customWidth="1"/>
    <col min="8" max="8" width="15.28515625" style="3" customWidth="1"/>
    <col min="9" max="9" width="15" style="3" customWidth="1"/>
    <col min="10" max="10" width="16.7109375" style="3" customWidth="1"/>
    <col min="11" max="11" width="11.42578125" style="3"/>
    <col min="12" max="16384" width="11.42578125" style="2"/>
  </cols>
  <sheetData>
    <row r="1" spans="1:11" ht="26.25" customHeight="1" x14ac:dyDescent="0.25">
      <c r="A1" s="83"/>
      <c r="B1" s="78" t="s">
        <v>88</v>
      </c>
      <c r="C1" s="78"/>
      <c r="D1" s="78"/>
      <c r="E1" s="78"/>
      <c r="F1" s="78"/>
      <c r="G1" s="78"/>
      <c r="H1" s="78"/>
      <c r="I1" s="78"/>
      <c r="J1" s="78"/>
      <c r="K1" s="1"/>
    </row>
    <row r="2" spans="1:11" x14ac:dyDescent="0.25">
      <c r="A2" s="83"/>
      <c r="B2" s="79" t="s">
        <v>0</v>
      </c>
      <c r="C2" s="79"/>
      <c r="D2" s="79" t="s">
        <v>1</v>
      </c>
      <c r="E2" s="79"/>
      <c r="F2" s="79"/>
      <c r="G2" s="79"/>
      <c r="H2" s="79"/>
      <c r="I2" s="52" t="s">
        <v>2</v>
      </c>
      <c r="J2" s="52" t="s">
        <v>3</v>
      </c>
      <c r="K2" s="1"/>
    </row>
    <row r="3" spans="1:11" ht="15" customHeight="1" x14ac:dyDescent="0.25">
      <c r="A3" s="83"/>
      <c r="B3" s="80" t="s">
        <v>4</v>
      </c>
      <c r="C3" s="80"/>
      <c r="D3" s="80"/>
      <c r="E3" s="80"/>
      <c r="F3" s="80"/>
      <c r="G3" s="80"/>
      <c r="H3" s="80"/>
      <c r="I3" s="6"/>
      <c r="J3" s="53"/>
      <c r="K3" s="1"/>
    </row>
    <row r="4" spans="1:11" x14ac:dyDescent="0.25">
      <c r="A4" s="81"/>
      <c r="B4" s="81"/>
      <c r="C4" s="81"/>
      <c r="D4" s="81"/>
      <c r="E4" s="81"/>
      <c r="F4" s="81"/>
      <c r="G4" s="81"/>
      <c r="H4" s="81"/>
      <c r="I4" s="81"/>
      <c r="J4" s="81"/>
      <c r="K4" s="1"/>
    </row>
    <row r="5" spans="1:11" ht="3" customHeight="1" x14ac:dyDescent="0.25">
      <c r="A5" s="82"/>
      <c r="B5" s="82"/>
      <c r="C5" s="82"/>
      <c r="D5" s="82"/>
      <c r="E5" s="82"/>
      <c r="F5" s="82"/>
      <c r="G5" s="82"/>
      <c r="H5" s="82"/>
      <c r="I5" s="82"/>
      <c r="J5" s="82"/>
      <c r="K5" s="1"/>
    </row>
    <row r="6" spans="1:11" x14ac:dyDescent="0.25">
      <c r="A6" s="66" t="s">
        <v>5</v>
      </c>
      <c r="B6" s="66"/>
      <c r="C6" s="66"/>
      <c r="D6" s="66"/>
      <c r="E6" s="66"/>
      <c r="F6" s="66"/>
      <c r="G6" s="66"/>
      <c r="H6" s="66"/>
      <c r="I6" s="66"/>
      <c r="J6" s="66"/>
      <c r="K6" s="1"/>
    </row>
    <row r="7" spans="1:11" x14ac:dyDescent="0.25">
      <c r="A7" s="62" t="s">
        <v>6</v>
      </c>
      <c r="B7" s="62"/>
      <c r="C7" s="62"/>
      <c r="D7" s="62"/>
      <c r="E7" s="62"/>
      <c r="F7" s="62"/>
      <c r="G7" s="62"/>
      <c r="H7" s="62"/>
      <c r="I7" s="62"/>
      <c r="J7" s="62"/>
      <c r="K7" s="1"/>
    </row>
    <row r="8" spans="1:11" ht="22.5" customHeight="1" x14ac:dyDescent="0.25">
      <c r="A8" s="7" t="s">
        <v>7</v>
      </c>
      <c r="B8" s="91" t="s">
        <v>8</v>
      </c>
      <c r="C8" s="91"/>
      <c r="D8" s="91"/>
      <c r="E8" s="91"/>
      <c r="F8" s="91"/>
      <c r="G8" s="91"/>
      <c r="H8" s="91"/>
      <c r="I8" s="91"/>
      <c r="J8" s="91"/>
      <c r="K8" s="1"/>
    </row>
    <row r="9" spans="1:11" ht="22.5" customHeight="1" x14ac:dyDescent="0.25">
      <c r="A9" s="8" t="s">
        <v>9</v>
      </c>
      <c r="B9" s="91" t="s">
        <v>10</v>
      </c>
      <c r="C9" s="91"/>
      <c r="D9" s="91"/>
      <c r="E9" s="91"/>
      <c r="F9" s="91"/>
      <c r="G9" s="91"/>
      <c r="H9" s="91"/>
      <c r="I9" s="91"/>
      <c r="J9" s="91"/>
      <c r="K9" s="1"/>
    </row>
    <row r="10" spans="1:11" ht="22.5" customHeight="1" x14ac:dyDescent="0.25">
      <c r="A10" s="8" t="s">
        <v>11</v>
      </c>
      <c r="B10" s="91" t="s">
        <v>10</v>
      </c>
      <c r="C10" s="91"/>
      <c r="D10" s="91"/>
      <c r="E10" s="91"/>
      <c r="F10" s="91"/>
      <c r="G10" s="91"/>
      <c r="H10" s="91"/>
      <c r="I10" s="91"/>
      <c r="J10" s="91"/>
      <c r="K10" s="1"/>
    </row>
    <row r="11" spans="1:11" ht="40.5" customHeight="1" x14ac:dyDescent="0.25">
      <c r="A11" s="7" t="s">
        <v>12</v>
      </c>
      <c r="B11" s="72" t="s">
        <v>13</v>
      </c>
      <c r="C11" s="72"/>
      <c r="D11" s="72"/>
      <c r="E11" s="72"/>
      <c r="F11" s="72"/>
      <c r="G11" s="72"/>
      <c r="H11" s="72"/>
      <c r="I11" s="72"/>
      <c r="J11" s="72"/>
    </row>
    <row r="12" spans="1:11" ht="42.75" customHeight="1" x14ac:dyDescent="0.25">
      <c r="A12" s="7" t="s">
        <v>14</v>
      </c>
      <c r="B12" s="72" t="s">
        <v>15</v>
      </c>
      <c r="C12" s="72"/>
      <c r="D12" s="72"/>
      <c r="E12" s="72"/>
      <c r="F12" s="72"/>
      <c r="G12" s="72"/>
      <c r="H12" s="72"/>
      <c r="I12" s="72"/>
      <c r="J12" s="72"/>
    </row>
    <row r="13" spans="1:11" x14ac:dyDescent="0.25">
      <c r="A13" s="66" t="s">
        <v>16</v>
      </c>
      <c r="B13" s="66"/>
      <c r="C13" s="66"/>
      <c r="D13" s="66"/>
      <c r="E13" s="66"/>
      <c r="F13" s="66"/>
      <c r="G13" s="66"/>
      <c r="H13" s="66"/>
      <c r="I13" s="66"/>
      <c r="J13" s="66"/>
    </row>
    <row r="14" spans="1:11" ht="22.5" customHeight="1" x14ac:dyDescent="0.25">
      <c r="A14" s="7" t="s">
        <v>17</v>
      </c>
      <c r="B14" s="27">
        <f>_xlfn.NUMBERVALUE(LEFT($B$16,1))</f>
        <v>3</v>
      </c>
      <c r="C14" s="90" t="str">
        <f>IFERROR(VLOOKUP(B14,'[1]Validacion datos'!A2:B5,2,FALSE),"")</f>
        <v>DESARROLLO PRODUCTIVO</v>
      </c>
      <c r="D14" s="90"/>
      <c r="E14" s="90"/>
      <c r="F14" s="90"/>
      <c r="G14" s="90"/>
      <c r="H14" s="90"/>
      <c r="I14" s="90"/>
      <c r="J14" s="90"/>
    </row>
    <row r="15" spans="1:11" ht="26.25" customHeight="1" x14ac:dyDescent="0.25">
      <c r="A15" s="7" t="s">
        <v>18</v>
      </c>
      <c r="B15" s="28">
        <f>_xlfn.NUMBERVALUE(LEFT(B16,3))</f>
        <v>33</v>
      </c>
      <c r="C15" s="90" t="s">
        <v>93</v>
      </c>
      <c r="D15" s="90"/>
      <c r="E15" s="90"/>
      <c r="F15" s="90"/>
      <c r="G15" s="90"/>
      <c r="H15" s="90"/>
      <c r="I15" s="90"/>
      <c r="J15" s="90"/>
    </row>
    <row r="16" spans="1:11" ht="58.5" customHeight="1" x14ac:dyDescent="0.25">
      <c r="A16" s="7" t="s">
        <v>19</v>
      </c>
      <c r="B16" s="29" t="s">
        <v>20</v>
      </c>
      <c r="C16" s="90"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90"/>
      <c r="E16" s="90"/>
      <c r="F16" s="90"/>
      <c r="G16" s="90"/>
      <c r="H16" s="90"/>
      <c r="I16" s="90"/>
      <c r="J16" s="90"/>
    </row>
    <row r="17" spans="1:11" x14ac:dyDescent="0.25">
      <c r="A17" s="66" t="s">
        <v>21</v>
      </c>
      <c r="B17" s="66"/>
      <c r="C17" s="66"/>
      <c r="D17" s="66"/>
      <c r="E17" s="66"/>
      <c r="F17" s="66"/>
      <c r="G17" s="66"/>
      <c r="H17" s="66"/>
      <c r="I17" s="66"/>
      <c r="J17" s="66"/>
    </row>
    <row r="18" spans="1:11" ht="30.75" customHeight="1" x14ac:dyDescent="0.25">
      <c r="A18" s="7" t="s">
        <v>22</v>
      </c>
      <c r="B18" s="61" t="s">
        <v>23</v>
      </c>
      <c r="C18" s="61"/>
      <c r="D18" s="61"/>
      <c r="E18" s="61"/>
      <c r="F18" s="61"/>
      <c r="G18" s="61"/>
      <c r="H18" s="61"/>
      <c r="I18" s="61"/>
      <c r="J18" s="61"/>
    </row>
    <row r="19" spans="1:11" ht="95.25" customHeight="1" x14ac:dyDescent="0.25">
      <c r="A19" s="9" t="s">
        <v>24</v>
      </c>
      <c r="B19" s="61" t="s">
        <v>25</v>
      </c>
      <c r="C19" s="61"/>
      <c r="D19" s="61"/>
      <c r="E19" s="61"/>
      <c r="F19" s="61"/>
      <c r="G19" s="61"/>
      <c r="H19" s="61"/>
      <c r="I19" s="61"/>
      <c r="J19" s="61"/>
    </row>
    <row r="20" spans="1:11" ht="27" customHeight="1" x14ac:dyDescent="0.25">
      <c r="A20" s="9" t="s">
        <v>26</v>
      </c>
      <c r="B20" s="61" t="s">
        <v>27</v>
      </c>
      <c r="C20" s="61"/>
      <c r="D20" s="61"/>
      <c r="E20" s="61"/>
      <c r="F20" s="61"/>
      <c r="G20" s="61"/>
      <c r="H20" s="61"/>
      <c r="I20" s="61"/>
      <c r="J20" s="61"/>
    </row>
    <row r="21" spans="1:11" ht="27.75" customHeight="1" x14ac:dyDescent="0.25">
      <c r="A21" s="9" t="s">
        <v>28</v>
      </c>
      <c r="B21" s="93" t="s">
        <v>29</v>
      </c>
      <c r="C21" s="61"/>
      <c r="D21" s="61"/>
      <c r="E21" s="61"/>
      <c r="F21" s="61"/>
      <c r="G21" s="61"/>
      <c r="H21" s="61"/>
      <c r="I21" s="61"/>
      <c r="J21" s="61"/>
      <c r="K21" s="1"/>
    </row>
    <row r="22" spans="1:11" x14ac:dyDescent="0.25">
      <c r="A22" s="66" t="s">
        <v>30</v>
      </c>
      <c r="B22" s="66"/>
      <c r="C22" s="66"/>
      <c r="D22" s="66"/>
      <c r="E22" s="66"/>
      <c r="F22" s="66"/>
      <c r="G22" s="66"/>
      <c r="H22" s="66"/>
      <c r="I22" s="66"/>
      <c r="J22" s="66"/>
    </row>
    <row r="23" spans="1:11" x14ac:dyDescent="0.25">
      <c r="A23" s="62" t="s">
        <v>31</v>
      </c>
      <c r="B23" s="62"/>
      <c r="C23" s="62"/>
      <c r="D23" s="62"/>
      <c r="E23" s="62"/>
      <c r="F23" s="62"/>
      <c r="G23" s="62"/>
      <c r="H23" s="62"/>
      <c r="I23" s="62"/>
      <c r="J23" s="62"/>
      <c r="K23" s="1"/>
    </row>
    <row r="24" spans="1:11" ht="15" customHeight="1" x14ac:dyDescent="0.25">
      <c r="A24" s="67" t="s">
        <v>32</v>
      </c>
      <c r="B24" s="67"/>
      <c r="C24" s="67" t="s">
        <v>33</v>
      </c>
      <c r="D24" s="67"/>
      <c r="E24" s="67"/>
      <c r="F24" s="67" t="s">
        <v>34</v>
      </c>
      <c r="G24" s="67"/>
      <c r="H24" s="67"/>
      <c r="I24" s="67" t="s">
        <v>35</v>
      </c>
      <c r="J24" s="67"/>
    </row>
    <row r="25" spans="1:11" s="5" customFormat="1" x14ac:dyDescent="0.25">
      <c r="A25" s="68">
        <v>50000</v>
      </c>
      <c r="B25" s="68"/>
      <c r="C25" s="68">
        <v>50000</v>
      </c>
      <c r="D25" s="68"/>
      <c r="E25" s="68"/>
      <c r="F25" s="68">
        <v>46462.5</v>
      </c>
      <c r="G25" s="68"/>
      <c r="H25" s="68"/>
      <c r="I25" s="69">
        <f>F25/C25</f>
        <v>0.92925000000000002</v>
      </c>
      <c r="J25" s="69"/>
      <c r="K25" s="22"/>
    </row>
    <row r="26" spans="1:11" x14ac:dyDescent="0.25">
      <c r="A26" s="62" t="s">
        <v>36</v>
      </c>
      <c r="B26" s="62"/>
      <c r="C26" s="62"/>
      <c r="D26" s="62"/>
      <c r="E26" s="62"/>
      <c r="F26" s="62"/>
      <c r="G26" s="62"/>
      <c r="H26" s="62"/>
      <c r="I26" s="62"/>
      <c r="J26" s="62"/>
      <c r="K26" s="1"/>
    </row>
    <row r="27" spans="1:11" ht="15" customHeight="1" x14ac:dyDescent="0.25">
      <c r="A27" s="87"/>
      <c r="B27" s="87"/>
      <c r="C27" s="70" t="s">
        <v>37</v>
      </c>
      <c r="D27" s="70"/>
      <c r="E27" s="70" t="s">
        <v>67</v>
      </c>
      <c r="F27" s="70"/>
      <c r="G27" s="70" t="s">
        <v>39</v>
      </c>
      <c r="H27" s="70"/>
      <c r="I27" s="70" t="s">
        <v>40</v>
      </c>
      <c r="J27" s="70"/>
    </row>
    <row r="28" spans="1:11" ht="31.5" x14ac:dyDescent="0.25">
      <c r="A28" s="54" t="s">
        <v>41</v>
      </c>
      <c r="B28" s="54" t="s">
        <v>42</v>
      </c>
      <c r="C28" s="54" t="s">
        <v>43</v>
      </c>
      <c r="D28" s="54" t="s">
        <v>44</v>
      </c>
      <c r="E28" s="54" t="s">
        <v>45</v>
      </c>
      <c r="F28" s="54" t="s">
        <v>46</v>
      </c>
      <c r="G28" s="54" t="s">
        <v>47</v>
      </c>
      <c r="H28" s="54" t="s">
        <v>48</v>
      </c>
      <c r="I28" s="54" t="s">
        <v>49</v>
      </c>
      <c r="J28" s="54" t="s">
        <v>50</v>
      </c>
    </row>
    <row r="29" spans="1:11" s="33" customFormat="1" ht="65.25" customHeight="1" x14ac:dyDescent="0.25">
      <c r="A29" s="34" t="s">
        <v>77</v>
      </c>
      <c r="B29" s="34" t="s">
        <v>78</v>
      </c>
      <c r="C29" s="41">
        <v>11500</v>
      </c>
      <c r="D29" s="42">
        <v>50000</v>
      </c>
      <c r="E29" s="42">
        <v>6000</v>
      </c>
      <c r="F29" s="41">
        <v>25000</v>
      </c>
      <c r="G29" s="41">
        <v>7416</v>
      </c>
      <c r="H29" s="42">
        <v>0</v>
      </c>
      <c r="I29" s="43">
        <f>G29/E29</f>
        <v>1.236</v>
      </c>
      <c r="J29" s="35">
        <f>H29/F29</f>
        <v>0</v>
      </c>
    </row>
    <row r="30" spans="1:11" x14ac:dyDescent="0.25">
      <c r="A30" s="66" t="s">
        <v>53</v>
      </c>
      <c r="B30" s="66"/>
      <c r="C30" s="66"/>
      <c r="D30" s="66"/>
      <c r="E30" s="66"/>
      <c r="F30" s="66"/>
      <c r="G30" s="66"/>
      <c r="H30" s="66"/>
      <c r="I30" s="66"/>
      <c r="J30" s="66"/>
    </row>
    <row r="31" spans="1:11" x14ac:dyDescent="0.25">
      <c r="A31" s="62" t="s">
        <v>54</v>
      </c>
      <c r="B31" s="62"/>
      <c r="C31" s="62"/>
      <c r="D31" s="62"/>
      <c r="E31" s="62"/>
      <c r="F31" s="62"/>
      <c r="G31" s="62"/>
      <c r="H31" s="62"/>
      <c r="I31" s="62"/>
      <c r="J31" s="62"/>
    </row>
    <row r="32" spans="1:11" ht="24.75" customHeight="1" x14ac:dyDescent="0.25">
      <c r="A32" s="10" t="s">
        <v>55</v>
      </c>
      <c r="B32" s="61" t="s">
        <v>79</v>
      </c>
      <c r="C32" s="61"/>
      <c r="D32" s="61"/>
      <c r="E32" s="61"/>
      <c r="F32" s="61"/>
      <c r="G32" s="61"/>
      <c r="H32" s="61"/>
      <c r="I32" s="61"/>
      <c r="J32" s="61"/>
      <c r="K32" s="1"/>
    </row>
    <row r="33" spans="1:11" ht="48" customHeight="1" x14ac:dyDescent="0.25">
      <c r="A33" s="10" t="s">
        <v>57</v>
      </c>
      <c r="B33" s="61" t="s">
        <v>80</v>
      </c>
      <c r="C33" s="61"/>
      <c r="D33" s="61"/>
      <c r="E33" s="61"/>
      <c r="F33" s="61"/>
      <c r="G33" s="61"/>
      <c r="H33" s="61"/>
      <c r="I33" s="61"/>
      <c r="J33" s="61"/>
    </row>
    <row r="34" spans="1:11" ht="61.5" customHeight="1" x14ac:dyDescent="0.25">
      <c r="A34" s="25" t="s">
        <v>59</v>
      </c>
      <c r="B34" s="72" t="s">
        <v>90</v>
      </c>
      <c r="C34" s="72"/>
      <c r="D34" s="72"/>
      <c r="E34" s="72"/>
      <c r="F34" s="72"/>
      <c r="G34" s="72"/>
      <c r="H34" s="72"/>
      <c r="I34" s="72"/>
      <c r="J34" s="72"/>
    </row>
    <row r="35" spans="1:11" s="24" customFormat="1" ht="63" customHeight="1" x14ac:dyDescent="0.25">
      <c r="A35" s="26" t="s">
        <v>60</v>
      </c>
      <c r="B35" s="65" t="s">
        <v>100</v>
      </c>
      <c r="C35" s="65"/>
      <c r="D35" s="65"/>
      <c r="E35" s="65"/>
      <c r="F35" s="65"/>
      <c r="G35" s="65"/>
      <c r="H35" s="65"/>
      <c r="I35" s="65"/>
      <c r="J35" s="65"/>
      <c r="K35" s="23"/>
    </row>
    <row r="36" spans="1:11" ht="40.5" customHeight="1" x14ac:dyDescent="0.25">
      <c r="A36" s="66" t="s">
        <v>61</v>
      </c>
      <c r="B36" s="66"/>
      <c r="C36" s="66"/>
      <c r="D36" s="66"/>
      <c r="E36" s="66"/>
      <c r="F36" s="66"/>
      <c r="G36" s="66"/>
      <c r="H36" s="66"/>
      <c r="I36" s="66"/>
      <c r="J36" s="66"/>
    </row>
    <row r="37" spans="1:11" x14ac:dyDescent="0.25">
      <c r="A37" s="60" t="s">
        <v>62</v>
      </c>
      <c r="B37" s="60"/>
      <c r="C37" s="60"/>
      <c r="D37" s="60"/>
      <c r="E37" s="60"/>
      <c r="F37" s="60"/>
      <c r="G37" s="60"/>
      <c r="H37" s="60"/>
      <c r="I37" s="60"/>
      <c r="J37" s="60"/>
    </row>
    <row r="38" spans="1:11" ht="54" customHeight="1" x14ac:dyDescent="0.25">
      <c r="A38" s="61" t="s">
        <v>101</v>
      </c>
      <c r="B38" s="61"/>
      <c r="C38" s="61"/>
      <c r="D38" s="61"/>
      <c r="E38" s="61"/>
      <c r="F38" s="61"/>
      <c r="G38" s="61"/>
      <c r="H38" s="61"/>
      <c r="I38" s="61"/>
      <c r="J38" s="61"/>
      <c r="K38" s="1"/>
    </row>
    <row r="39" spans="1:11" ht="36" customHeight="1" x14ac:dyDescent="0.25">
      <c r="A39" s="58"/>
      <c r="B39" s="58"/>
      <c r="C39" s="58"/>
      <c r="D39" s="58"/>
      <c r="E39" s="58"/>
      <c r="F39" s="58"/>
      <c r="G39" s="58"/>
      <c r="H39" s="58"/>
      <c r="I39" s="58"/>
      <c r="J39" s="58"/>
    </row>
    <row r="40" spans="1:11" ht="27.75" customHeight="1" x14ac:dyDescent="0.25">
      <c r="A40" s="92"/>
      <c r="B40" s="92"/>
      <c r="C40" s="92"/>
      <c r="D40" s="92"/>
      <c r="E40" s="92"/>
      <c r="F40" s="92"/>
      <c r="G40" s="92"/>
      <c r="H40" s="92"/>
      <c r="I40" s="92"/>
      <c r="J40" s="92"/>
    </row>
    <row r="41" spans="1:11" ht="30.75" customHeight="1" x14ac:dyDescent="0.25">
      <c r="A41" s="57"/>
      <c r="B41" s="57"/>
      <c r="C41" s="57"/>
      <c r="D41" s="57"/>
      <c r="E41" s="57"/>
      <c r="F41" s="57"/>
      <c r="G41" s="57"/>
      <c r="H41" s="57"/>
      <c r="I41" s="57"/>
      <c r="J41" s="57"/>
    </row>
    <row r="42" spans="1:11" x14ac:dyDescent="0.25">
      <c r="A42" s="57"/>
      <c r="B42" s="57"/>
      <c r="C42" s="57"/>
      <c r="D42" s="57"/>
      <c r="E42" s="57"/>
      <c r="F42" s="57"/>
      <c r="G42" s="57"/>
      <c r="H42" s="57"/>
      <c r="I42" s="57"/>
      <c r="J42" s="57"/>
    </row>
    <row r="43" spans="1:11" x14ac:dyDescent="0.25">
      <c r="A43" s="57"/>
      <c r="B43" s="57"/>
      <c r="C43" s="57"/>
      <c r="D43" s="57"/>
      <c r="E43" s="57"/>
      <c r="F43" s="57"/>
      <c r="G43" s="57"/>
      <c r="H43" s="57"/>
      <c r="I43" s="57"/>
      <c r="J43" s="57"/>
    </row>
    <row r="44" spans="1:11" x14ac:dyDescent="0.25">
      <c r="A44" s="57"/>
      <c r="B44" s="57"/>
      <c r="C44" s="57"/>
      <c r="D44" s="57"/>
      <c r="E44" s="57"/>
      <c r="F44" s="57"/>
      <c r="G44" s="57"/>
      <c r="H44" s="57"/>
      <c r="I44" s="57"/>
      <c r="J44" s="57"/>
    </row>
    <row r="45" spans="1:11" x14ac:dyDescent="0.25">
      <c r="A45" s="57"/>
      <c r="B45" s="57"/>
      <c r="C45" s="57"/>
      <c r="D45" s="57"/>
      <c r="E45" s="57"/>
      <c r="F45" s="57"/>
      <c r="G45" s="57"/>
      <c r="H45" s="57"/>
      <c r="I45" s="57"/>
      <c r="J45" s="57"/>
    </row>
    <row r="46" spans="1:11" x14ac:dyDescent="0.25">
      <c r="A46" s="57"/>
      <c r="B46" s="57"/>
      <c r="C46" s="57"/>
      <c r="D46" s="57"/>
      <c r="E46" s="57"/>
      <c r="F46" s="57"/>
      <c r="G46" s="57"/>
      <c r="H46" s="57"/>
      <c r="I46" s="57"/>
      <c r="J46" s="57"/>
    </row>
    <row r="47" spans="1:11" x14ac:dyDescent="0.25">
      <c r="A47" s="57"/>
      <c r="B47" s="57"/>
      <c r="C47" s="57"/>
      <c r="D47" s="57"/>
      <c r="E47" s="57"/>
      <c r="F47" s="57"/>
      <c r="G47" s="57"/>
      <c r="H47" s="57"/>
      <c r="I47" s="57"/>
      <c r="J47" s="57"/>
    </row>
    <row r="48" spans="1:11" x14ac:dyDescent="0.25">
      <c r="A48" s="57"/>
      <c r="B48" s="57"/>
      <c r="C48" s="57"/>
      <c r="D48" s="57"/>
      <c r="E48" s="57"/>
      <c r="F48" s="57"/>
      <c r="G48" s="57"/>
      <c r="H48" s="57"/>
      <c r="I48" s="57"/>
      <c r="J48" s="57"/>
    </row>
  </sheetData>
  <mergeCells count="50">
    <mergeCell ref="B10:J10"/>
    <mergeCell ref="B1:J1"/>
    <mergeCell ref="B2:C2"/>
    <mergeCell ref="D2:H2"/>
    <mergeCell ref="B3:C3"/>
    <mergeCell ref="D3:H3"/>
    <mergeCell ref="A4:J4"/>
    <mergeCell ref="A5:J5"/>
    <mergeCell ref="A6:J6"/>
    <mergeCell ref="A7:J7"/>
    <mergeCell ref="B8:J8"/>
    <mergeCell ref="B9:J9"/>
    <mergeCell ref="A1:A3"/>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7:B27"/>
    <mergeCell ref="A37:J37"/>
    <mergeCell ref="A38:J38"/>
    <mergeCell ref="A40:J40"/>
    <mergeCell ref="A31:J31"/>
    <mergeCell ref="B32:J32"/>
    <mergeCell ref="B33:J33"/>
    <mergeCell ref="B34:J34"/>
    <mergeCell ref="B35:J35"/>
    <mergeCell ref="A36:J36"/>
  </mergeCells>
  <dataValidations count="16">
    <dataValidation allowBlank="1" showInputMessage="1" showErrorMessage="1" prompt="Monto presupuestado para el producto" sqref="F28 E29:F29 D28:D29"/>
    <dataValidation allowBlank="1" showInputMessage="1" showErrorMessage="1" prompt="Meta anual del indicador" sqref="E28 C28:C29"/>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8:J39"/>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Nombre del indicador" sqref="B28:B29"/>
    <dataValidation allowBlank="1" showInputMessage="1" showErrorMessage="1" prompt="Nombre de cada producto" sqref="A28:A29"/>
  </dataValidations>
  <pageMargins left="0.7" right="0.7" top="0.75" bottom="0.75" header="0.3" footer="0.3"/>
  <pageSetup scale="55"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52"/>
  <sheetViews>
    <sheetView view="pageBreakPreview" topLeftCell="A34" zoomScale="70" zoomScaleNormal="100" zoomScaleSheetLayoutView="70" workbookViewId="0">
      <selection activeCell="I48" sqref="I48"/>
    </sheetView>
  </sheetViews>
  <sheetFormatPr baseColWidth="10" defaultColWidth="11.42578125" defaultRowHeight="15" x14ac:dyDescent="0.25"/>
  <cols>
    <col min="1" max="1" width="29.28515625" style="45" customWidth="1"/>
    <col min="2" max="2" width="21.42578125" style="45" customWidth="1"/>
    <col min="3" max="3" width="12.7109375" style="45" customWidth="1"/>
    <col min="4" max="4" width="16.85546875" style="45" customWidth="1"/>
    <col min="5" max="5" width="12.7109375" style="45" customWidth="1"/>
    <col min="6" max="6" width="16.85546875" style="45" customWidth="1"/>
    <col min="7" max="7" width="12.7109375" style="45" customWidth="1"/>
    <col min="8" max="8" width="15.42578125" style="45" customWidth="1"/>
    <col min="9" max="9" width="17.28515625" style="45" customWidth="1"/>
    <col min="10" max="10" width="16.42578125" style="45" customWidth="1"/>
    <col min="11" max="11" width="11.42578125" style="45"/>
    <col min="12" max="16384" width="11.42578125" style="47"/>
  </cols>
  <sheetData>
    <row r="1" spans="1:11" ht="28.5" customHeight="1" x14ac:dyDescent="0.25">
      <c r="A1" s="98"/>
      <c r="B1" s="78" t="s">
        <v>88</v>
      </c>
      <c r="C1" s="78"/>
      <c r="D1" s="78"/>
      <c r="E1" s="78"/>
      <c r="F1" s="78"/>
      <c r="G1" s="78"/>
      <c r="H1" s="78"/>
      <c r="I1" s="78"/>
      <c r="J1" s="78"/>
      <c r="K1" s="48"/>
    </row>
    <row r="2" spans="1:11" ht="15.75" customHeight="1" x14ac:dyDescent="0.25">
      <c r="A2" s="98"/>
      <c r="B2" s="79" t="s">
        <v>0</v>
      </c>
      <c r="C2" s="79"/>
      <c r="D2" s="79" t="s">
        <v>1</v>
      </c>
      <c r="E2" s="79"/>
      <c r="F2" s="79"/>
      <c r="G2" s="79"/>
      <c r="H2" s="79"/>
      <c r="I2" s="52" t="s">
        <v>2</v>
      </c>
      <c r="J2" s="52" t="s">
        <v>3</v>
      </c>
      <c r="K2" s="48"/>
    </row>
    <row r="3" spans="1:11" ht="15.75" x14ac:dyDescent="0.25">
      <c r="A3" s="98"/>
      <c r="B3" s="80" t="s">
        <v>4</v>
      </c>
      <c r="C3" s="80"/>
      <c r="D3" s="80"/>
      <c r="E3" s="80"/>
      <c r="F3" s="80"/>
      <c r="G3" s="80"/>
      <c r="H3" s="80"/>
      <c r="I3" s="6"/>
      <c r="J3" s="53"/>
      <c r="K3" s="48"/>
    </row>
    <row r="4" spans="1:11" ht="15.75" x14ac:dyDescent="0.25">
      <c r="A4" s="96"/>
      <c r="B4" s="96"/>
      <c r="C4" s="96"/>
      <c r="D4" s="96"/>
      <c r="E4" s="96"/>
      <c r="F4" s="96"/>
      <c r="G4" s="96"/>
      <c r="H4" s="96"/>
      <c r="I4" s="96"/>
      <c r="J4" s="96"/>
      <c r="K4" s="48"/>
    </row>
    <row r="5" spans="1:11" ht="3" customHeight="1" x14ac:dyDescent="0.25">
      <c r="A5" s="97"/>
      <c r="B5" s="97"/>
      <c r="C5" s="97"/>
      <c r="D5" s="97"/>
      <c r="E5" s="97"/>
      <c r="F5" s="97"/>
      <c r="G5" s="97"/>
      <c r="H5" s="97"/>
      <c r="I5" s="97"/>
      <c r="J5" s="97"/>
      <c r="K5" s="48"/>
    </row>
    <row r="6" spans="1:11" ht="15.75" x14ac:dyDescent="0.25">
      <c r="A6" s="66" t="s">
        <v>5</v>
      </c>
      <c r="B6" s="66"/>
      <c r="C6" s="66"/>
      <c r="D6" s="66"/>
      <c r="E6" s="66"/>
      <c r="F6" s="66"/>
      <c r="G6" s="66"/>
      <c r="H6" s="66"/>
      <c r="I6" s="66"/>
      <c r="J6" s="66"/>
      <c r="K6" s="48"/>
    </row>
    <row r="7" spans="1:11" ht="15.75" x14ac:dyDescent="0.25">
      <c r="A7" s="62" t="s">
        <v>6</v>
      </c>
      <c r="B7" s="62"/>
      <c r="C7" s="62"/>
      <c r="D7" s="62"/>
      <c r="E7" s="62"/>
      <c r="F7" s="62"/>
      <c r="G7" s="62"/>
      <c r="H7" s="62"/>
      <c r="I7" s="62"/>
      <c r="J7" s="62"/>
      <c r="K7" s="48"/>
    </row>
    <row r="8" spans="1:11" ht="18" customHeight="1" x14ac:dyDescent="0.25">
      <c r="A8" s="7" t="s">
        <v>7</v>
      </c>
      <c r="B8" s="91" t="s">
        <v>8</v>
      </c>
      <c r="C8" s="91"/>
      <c r="D8" s="91"/>
      <c r="E8" s="91"/>
      <c r="F8" s="91"/>
      <c r="G8" s="91"/>
      <c r="H8" s="91"/>
      <c r="I8" s="91"/>
      <c r="J8" s="91"/>
      <c r="K8" s="48"/>
    </row>
    <row r="9" spans="1:11" ht="18" customHeight="1" x14ac:dyDescent="0.25">
      <c r="A9" s="49" t="s">
        <v>9</v>
      </c>
      <c r="B9" s="91" t="s">
        <v>10</v>
      </c>
      <c r="C9" s="91"/>
      <c r="D9" s="91"/>
      <c r="E9" s="91"/>
      <c r="F9" s="91"/>
      <c r="G9" s="91"/>
      <c r="H9" s="91"/>
      <c r="I9" s="91"/>
      <c r="J9" s="91"/>
      <c r="K9" s="48"/>
    </row>
    <row r="10" spans="1:11" ht="18" customHeight="1" x14ac:dyDescent="0.25">
      <c r="A10" s="49" t="s">
        <v>11</v>
      </c>
      <c r="B10" s="91" t="s">
        <v>10</v>
      </c>
      <c r="C10" s="91"/>
      <c r="D10" s="91"/>
      <c r="E10" s="91"/>
      <c r="F10" s="91"/>
      <c r="G10" s="91"/>
      <c r="H10" s="91"/>
      <c r="I10" s="91"/>
      <c r="J10" s="91"/>
      <c r="K10" s="48"/>
    </row>
    <row r="11" spans="1:11" ht="47.25" customHeight="1" x14ac:dyDescent="0.25">
      <c r="A11" s="7" t="s">
        <v>12</v>
      </c>
      <c r="B11" s="61" t="s">
        <v>13</v>
      </c>
      <c r="C11" s="61"/>
      <c r="D11" s="61"/>
      <c r="E11" s="61"/>
      <c r="F11" s="61"/>
      <c r="G11" s="61"/>
      <c r="H11" s="61"/>
      <c r="I11" s="61"/>
      <c r="J11" s="61"/>
    </row>
    <row r="12" spans="1:11" ht="42" customHeight="1" x14ac:dyDescent="0.25">
      <c r="A12" s="7" t="s">
        <v>14</v>
      </c>
      <c r="B12" s="61" t="s">
        <v>15</v>
      </c>
      <c r="C12" s="61"/>
      <c r="D12" s="61"/>
      <c r="E12" s="61"/>
      <c r="F12" s="61"/>
      <c r="G12" s="61"/>
      <c r="H12" s="61"/>
      <c r="I12" s="61"/>
      <c r="J12" s="61"/>
    </row>
    <row r="13" spans="1:11" ht="15.75" x14ac:dyDescent="0.25">
      <c r="A13" s="66" t="s">
        <v>16</v>
      </c>
      <c r="B13" s="66"/>
      <c r="C13" s="66"/>
      <c r="D13" s="66"/>
      <c r="E13" s="66"/>
      <c r="F13" s="66"/>
      <c r="G13" s="66"/>
      <c r="H13" s="66"/>
      <c r="I13" s="66"/>
      <c r="J13" s="66"/>
    </row>
    <row r="14" spans="1:11" ht="15.75" x14ac:dyDescent="0.25">
      <c r="A14" s="7" t="s">
        <v>17</v>
      </c>
      <c r="B14" s="16">
        <f>_xlfn.NUMBERVALUE(LEFT($B$16,1))</f>
        <v>3</v>
      </c>
      <c r="C14" s="75" t="str">
        <f>IFERROR(VLOOKUP(B14,'[1]Validacion datos'!A2:B5,2,FALSE),"")</f>
        <v>DESARROLLO PRODUCTIVO</v>
      </c>
      <c r="D14" s="75"/>
      <c r="E14" s="75"/>
      <c r="F14" s="75"/>
      <c r="G14" s="75"/>
      <c r="H14" s="75"/>
      <c r="I14" s="75"/>
      <c r="J14" s="75"/>
    </row>
    <row r="15" spans="1:11" ht="26.25" customHeight="1" x14ac:dyDescent="0.25">
      <c r="A15" s="7" t="s">
        <v>18</v>
      </c>
      <c r="B15" s="55">
        <f>_xlfn.NUMBERVALUE(LEFT(B16,3))</f>
        <v>33</v>
      </c>
      <c r="C15" s="75" t="s">
        <v>93</v>
      </c>
      <c r="D15" s="75"/>
      <c r="E15" s="75"/>
      <c r="F15" s="75"/>
      <c r="G15" s="75"/>
      <c r="H15" s="75"/>
      <c r="I15" s="75"/>
      <c r="J15" s="75"/>
    </row>
    <row r="16" spans="1:11" ht="54" customHeight="1" x14ac:dyDescent="0.25">
      <c r="A16" s="7" t="s">
        <v>19</v>
      </c>
      <c r="B16" s="17" t="s">
        <v>20</v>
      </c>
      <c r="C16" s="7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75"/>
      <c r="E16" s="75"/>
      <c r="F16" s="75"/>
      <c r="G16" s="75"/>
      <c r="H16" s="75"/>
      <c r="I16" s="75"/>
      <c r="J16" s="75"/>
    </row>
    <row r="17" spans="1:12" ht="15.75" x14ac:dyDescent="0.25">
      <c r="A17" s="66" t="s">
        <v>21</v>
      </c>
      <c r="B17" s="66"/>
      <c r="C17" s="66"/>
      <c r="D17" s="66"/>
      <c r="E17" s="66"/>
      <c r="F17" s="66"/>
      <c r="G17" s="66"/>
      <c r="H17" s="66"/>
      <c r="I17" s="66"/>
      <c r="J17" s="66"/>
    </row>
    <row r="18" spans="1:12" ht="29.25" customHeight="1" x14ac:dyDescent="0.25">
      <c r="A18" s="7" t="s">
        <v>22</v>
      </c>
      <c r="B18" s="63" t="s">
        <v>23</v>
      </c>
      <c r="C18" s="63"/>
      <c r="D18" s="63"/>
      <c r="E18" s="63"/>
      <c r="F18" s="63"/>
      <c r="G18" s="63"/>
      <c r="H18" s="63"/>
      <c r="I18" s="63"/>
      <c r="J18" s="63"/>
    </row>
    <row r="19" spans="1:12" ht="79.5" customHeight="1" x14ac:dyDescent="0.25">
      <c r="A19" s="9" t="s">
        <v>24</v>
      </c>
      <c r="B19" s="61" t="s">
        <v>81</v>
      </c>
      <c r="C19" s="61"/>
      <c r="D19" s="61"/>
      <c r="E19" s="61"/>
      <c r="F19" s="61"/>
      <c r="G19" s="61"/>
      <c r="H19" s="61"/>
      <c r="I19" s="61"/>
      <c r="J19" s="61"/>
    </row>
    <row r="20" spans="1:12" ht="30" customHeight="1" x14ac:dyDescent="0.25">
      <c r="A20" s="9" t="s">
        <v>26</v>
      </c>
      <c r="B20" s="61" t="s">
        <v>27</v>
      </c>
      <c r="C20" s="61"/>
      <c r="D20" s="61"/>
      <c r="E20" s="61"/>
      <c r="F20" s="61"/>
      <c r="G20" s="61"/>
      <c r="H20" s="61"/>
      <c r="I20" s="61"/>
      <c r="J20" s="61"/>
    </row>
    <row r="21" spans="1:12" ht="31.5" customHeight="1" x14ac:dyDescent="0.25">
      <c r="A21" s="9" t="s">
        <v>28</v>
      </c>
      <c r="B21" s="93" t="s">
        <v>29</v>
      </c>
      <c r="C21" s="61"/>
      <c r="D21" s="61"/>
      <c r="E21" s="61"/>
      <c r="F21" s="61"/>
      <c r="G21" s="61"/>
      <c r="H21" s="61"/>
      <c r="I21" s="61"/>
      <c r="J21" s="61"/>
      <c r="K21" s="48"/>
    </row>
    <row r="22" spans="1:12" ht="15.75" x14ac:dyDescent="0.25">
      <c r="A22" s="66" t="s">
        <v>30</v>
      </c>
      <c r="B22" s="66"/>
      <c r="C22" s="66"/>
      <c r="D22" s="66"/>
      <c r="E22" s="66"/>
      <c r="F22" s="66"/>
      <c r="G22" s="66"/>
      <c r="H22" s="66"/>
      <c r="I22" s="66"/>
      <c r="J22" s="66"/>
    </row>
    <row r="23" spans="1:12" ht="15.75" x14ac:dyDescent="0.25">
      <c r="A23" s="62" t="s">
        <v>31</v>
      </c>
      <c r="B23" s="62"/>
      <c r="C23" s="62"/>
      <c r="D23" s="62"/>
      <c r="E23" s="62"/>
      <c r="F23" s="62"/>
      <c r="G23" s="62"/>
      <c r="H23" s="62"/>
      <c r="I23" s="62"/>
      <c r="J23" s="62"/>
      <c r="K23" s="48"/>
    </row>
    <row r="24" spans="1:12" ht="15" customHeight="1" x14ac:dyDescent="0.25">
      <c r="A24" s="67" t="s">
        <v>32</v>
      </c>
      <c r="B24" s="67"/>
      <c r="C24" s="67" t="s">
        <v>33</v>
      </c>
      <c r="D24" s="67"/>
      <c r="E24" s="67"/>
      <c r="F24" s="67" t="s">
        <v>34</v>
      </c>
      <c r="G24" s="67"/>
      <c r="H24" s="67"/>
      <c r="I24" s="67" t="s">
        <v>35</v>
      </c>
      <c r="J24" s="67"/>
    </row>
    <row r="25" spans="1:12" s="51" customFormat="1" ht="23.25" customHeight="1" x14ac:dyDescent="0.25">
      <c r="A25" s="68">
        <v>100000</v>
      </c>
      <c r="B25" s="68"/>
      <c r="C25" s="68">
        <v>100000</v>
      </c>
      <c r="D25" s="68"/>
      <c r="E25" s="68"/>
      <c r="F25" s="68">
        <v>99172.5</v>
      </c>
      <c r="G25" s="68"/>
      <c r="H25" s="68"/>
      <c r="I25" s="69">
        <f>F25/C25</f>
        <v>0.99172499999999997</v>
      </c>
      <c r="J25" s="69"/>
      <c r="K25" s="50"/>
    </row>
    <row r="26" spans="1:12" ht="15.75" x14ac:dyDescent="0.25">
      <c r="A26" s="62" t="s">
        <v>36</v>
      </c>
      <c r="B26" s="62"/>
      <c r="C26" s="62"/>
      <c r="D26" s="62"/>
      <c r="E26" s="62"/>
      <c r="F26" s="62"/>
      <c r="G26" s="62"/>
      <c r="H26" s="62"/>
      <c r="I26" s="62"/>
      <c r="J26" s="62"/>
      <c r="K26" s="48"/>
    </row>
    <row r="27" spans="1:12" ht="15" customHeight="1" x14ac:dyDescent="0.25">
      <c r="A27" s="95"/>
      <c r="B27" s="95"/>
      <c r="C27" s="70" t="s">
        <v>37</v>
      </c>
      <c r="D27" s="94"/>
      <c r="E27" s="70" t="s">
        <v>67</v>
      </c>
      <c r="F27" s="94"/>
      <c r="G27" s="70" t="s">
        <v>39</v>
      </c>
      <c r="H27" s="70"/>
      <c r="I27" s="70" t="s">
        <v>40</v>
      </c>
      <c r="J27" s="94"/>
    </row>
    <row r="28" spans="1:12" ht="31.5" x14ac:dyDescent="0.25">
      <c r="A28" s="54" t="s">
        <v>41</v>
      </c>
      <c r="B28" s="54" t="s">
        <v>42</v>
      </c>
      <c r="C28" s="54" t="s">
        <v>43</v>
      </c>
      <c r="D28" s="54" t="s">
        <v>44</v>
      </c>
      <c r="E28" s="54" t="s">
        <v>45</v>
      </c>
      <c r="F28" s="54" t="s">
        <v>46</v>
      </c>
      <c r="G28" s="54" t="s">
        <v>47</v>
      </c>
      <c r="H28" s="54" t="s">
        <v>48</v>
      </c>
      <c r="I28" s="54" t="s">
        <v>49</v>
      </c>
      <c r="J28" s="54" t="s">
        <v>50</v>
      </c>
    </row>
    <row r="29" spans="1:12" ht="93" customHeight="1" x14ac:dyDescent="0.25">
      <c r="A29" s="30" t="s">
        <v>82</v>
      </c>
      <c r="B29" s="44" t="s">
        <v>83</v>
      </c>
      <c r="C29" s="36">
        <v>130000</v>
      </c>
      <c r="D29" s="37">
        <v>100000</v>
      </c>
      <c r="E29" s="37">
        <v>60000</v>
      </c>
      <c r="F29" s="37">
        <v>46154</v>
      </c>
      <c r="G29" s="38">
        <v>63206</v>
      </c>
      <c r="H29" s="37">
        <v>0</v>
      </c>
      <c r="I29" s="39">
        <f>+Tabla1345910111213[[#This Row],[Física (E)]]/Tabla1345910111213[[#This Row],[Física (C)]]</f>
        <v>1.0534333333333334</v>
      </c>
      <c r="J29" s="14">
        <f>+Tabla1345910111213[[#This Row],[Financiera  (F)]]/Tabla1345910111213[[#This Row],[Financiera (D)]]</f>
        <v>0</v>
      </c>
      <c r="L29" s="46"/>
    </row>
    <row r="30" spans="1:12" ht="15.75" x14ac:dyDescent="0.25">
      <c r="A30" s="66" t="s">
        <v>53</v>
      </c>
      <c r="B30" s="66"/>
      <c r="C30" s="66"/>
      <c r="D30" s="66"/>
      <c r="E30" s="66"/>
      <c r="F30" s="66"/>
      <c r="G30" s="66"/>
      <c r="H30" s="66"/>
      <c r="I30" s="66"/>
      <c r="J30" s="66"/>
    </row>
    <row r="31" spans="1:12" ht="15.75" x14ac:dyDescent="0.25">
      <c r="A31" s="62" t="s">
        <v>54</v>
      </c>
      <c r="B31" s="62"/>
      <c r="C31" s="62"/>
      <c r="D31" s="62"/>
      <c r="E31" s="62"/>
      <c r="F31" s="62"/>
      <c r="G31" s="62"/>
      <c r="H31" s="62"/>
      <c r="I31" s="62"/>
      <c r="J31" s="62"/>
      <c r="K31" s="48"/>
    </row>
    <row r="32" spans="1:12" ht="26.25" customHeight="1" x14ac:dyDescent="0.25">
      <c r="A32" s="10" t="s">
        <v>55</v>
      </c>
      <c r="B32" s="63" t="s">
        <v>84</v>
      </c>
      <c r="C32" s="63"/>
      <c r="D32" s="63"/>
      <c r="E32" s="63"/>
      <c r="F32" s="63"/>
      <c r="G32" s="63"/>
      <c r="H32" s="63"/>
      <c r="I32" s="63"/>
      <c r="J32" s="63"/>
    </row>
    <row r="33" spans="1:11" ht="29.25" customHeight="1" x14ac:dyDescent="0.25">
      <c r="A33" s="10" t="s">
        <v>57</v>
      </c>
      <c r="B33" s="63" t="s">
        <v>85</v>
      </c>
      <c r="C33" s="63"/>
      <c r="D33" s="63"/>
      <c r="E33" s="63"/>
      <c r="F33" s="63"/>
      <c r="G33" s="63"/>
      <c r="H33" s="63"/>
      <c r="I33" s="63"/>
      <c r="J33" s="63"/>
    </row>
    <row r="34" spans="1:11" ht="46.5" customHeight="1" x14ac:dyDescent="0.25">
      <c r="A34" s="10" t="s">
        <v>59</v>
      </c>
      <c r="B34" s="63" t="s">
        <v>91</v>
      </c>
      <c r="C34" s="63"/>
      <c r="D34" s="63"/>
      <c r="E34" s="63"/>
      <c r="F34" s="63"/>
      <c r="G34" s="63"/>
      <c r="H34" s="63"/>
      <c r="I34" s="63"/>
      <c r="J34" s="63"/>
    </row>
    <row r="35" spans="1:11" ht="91.5" customHeight="1" x14ac:dyDescent="0.25">
      <c r="A35" s="26" t="s">
        <v>60</v>
      </c>
      <c r="B35" s="64" t="s">
        <v>102</v>
      </c>
      <c r="C35" s="64"/>
      <c r="D35" s="64"/>
      <c r="E35" s="64"/>
      <c r="F35" s="64"/>
      <c r="G35" s="64"/>
      <c r="H35" s="64"/>
      <c r="I35" s="64"/>
      <c r="J35" s="64"/>
    </row>
    <row r="36" spans="1:11" ht="15.75" x14ac:dyDescent="0.25">
      <c r="A36" s="66" t="s">
        <v>61</v>
      </c>
      <c r="B36" s="66"/>
      <c r="C36" s="66"/>
      <c r="D36" s="66"/>
      <c r="E36" s="66"/>
      <c r="F36" s="66"/>
      <c r="G36" s="66"/>
      <c r="H36" s="66"/>
      <c r="I36" s="66"/>
      <c r="J36" s="66"/>
    </row>
    <row r="37" spans="1:11" ht="15.75" x14ac:dyDescent="0.25">
      <c r="A37" s="60" t="s">
        <v>62</v>
      </c>
      <c r="B37" s="60"/>
      <c r="C37" s="60"/>
      <c r="D37" s="60"/>
      <c r="E37" s="60"/>
      <c r="F37" s="60"/>
      <c r="G37" s="60"/>
      <c r="H37" s="60"/>
      <c r="I37" s="60"/>
      <c r="J37" s="60"/>
      <c r="K37" s="48"/>
    </row>
    <row r="38" spans="1:11" ht="51.75" customHeight="1" x14ac:dyDescent="0.25">
      <c r="A38" s="63" t="s">
        <v>101</v>
      </c>
      <c r="B38" s="63"/>
      <c r="C38" s="63"/>
      <c r="D38" s="63"/>
      <c r="E38" s="63"/>
      <c r="F38" s="63"/>
      <c r="G38" s="63"/>
      <c r="H38" s="63"/>
      <c r="I38" s="63"/>
      <c r="J38" s="63"/>
    </row>
    <row r="39" spans="1:11" x14ac:dyDescent="0.25">
      <c r="A39" s="59"/>
      <c r="B39" s="59"/>
      <c r="C39" s="59"/>
      <c r="D39" s="59"/>
      <c r="E39" s="59"/>
      <c r="F39" s="59"/>
      <c r="G39" s="59"/>
      <c r="H39" s="59"/>
      <c r="I39" s="59"/>
      <c r="J39" s="59"/>
    </row>
    <row r="40" spans="1:11" x14ac:dyDescent="0.25">
      <c r="A40" s="59"/>
      <c r="B40" s="59"/>
      <c r="C40" s="59"/>
      <c r="D40" s="59"/>
      <c r="E40" s="59"/>
      <c r="F40" s="59"/>
      <c r="G40" s="59"/>
      <c r="H40" s="59"/>
      <c r="I40" s="59"/>
      <c r="J40" s="59"/>
    </row>
    <row r="41" spans="1:11" x14ac:dyDescent="0.25">
      <c r="A41" s="59"/>
      <c r="B41" s="59"/>
      <c r="C41" s="59"/>
      <c r="D41" s="59"/>
      <c r="E41" s="59"/>
      <c r="F41" s="59"/>
      <c r="G41" s="59"/>
      <c r="H41" s="59"/>
      <c r="I41" s="59"/>
      <c r="J41" s="59"/>
    </row>
    <row r="42" spans="1:11" x14ac:dyDescent="0.25">
      <c r="A42" s="59"/>
      <c r="B42" s="59"/>
      <c r="C42" s="59"/>
      <c r="D42" s="59"/>
      <c r="E42" s="59"/>
      <c r="F42" s="59"/>
      <c r="G42" s="59"/>
      <c r="H42" s="59"/>
      <c r="I42" s="59"/>
      <c r="J42" s="59"/>
    </row>
    <row r="43" spans="1:11" x14ac:dyDescent="0.25">
      <c r="A43" s="59"/>
      <c r="B43" s="59"/>
      <c r="C43" s="59"/>
      <c r="D43" s="59"/>
      <c r="E43" s="59"/>
      <c r="F43" s="59"/>
      <c r="G43" s="59"/>
      <c r="H43" s="59"/>
      <c r="I43" s="59"/>
      <c r="J43" s="59"/>
    </row>
    <row r="44" spans="1:11" x14ac:dyDescent="0.25">
      <c r="A44" s="59"/>
      <c r="B44" s="59"/>
      <c r="C44" s="59"/>
      <c r="D44" s="59"/>
      <c r="E44" s="59"/>
      <c r="F44" s="59"/>
      <c r="G44" s="59"/>
      <c r="H44" s="59"/>
      <c r="I44" s="59"/>
      <c r="J44" s="59"/>
    </row>
    <row r="45" spans="1:11" x14ac:dyDescent="0.25">
      <c r="A45" s="59"/>
      <c r="B45" s="59"/>
      <c r="C45" s="59"/>
      <c r="D45" s="59"/>
      <c r="E45" s="59"/>
      <c r="F45" s="59"/>
      <c r="G45" s="59"/>
      <c r="H45" s="59"/>
      <c r="I45" s="59"/>
      <c r="J45" s="59"/>
    </row>
    <row r="46" spans="1:11" x14ac:dyDescent="0.25">
      <c r="A46" s="59"/>
      <c r="B46" s="59"/>
      <c r="C46" s="59"/>
      <c r="D46" s="59"/>
      <c r="E46" s="59"/>
      <c r="F46" s="59"/>
      <c r="G46" s="59"/>
      <c r="H46" s="59"/>
      <c r="I46" s="59"/>
      <c r="J46" s="59"/>
    </row>
    <row r="47" spans="1:11" x14ac:dyDescent="0.25">
      <c r="A47" s="59"/>
      <c r="B47" s="59"/>
      <c r="C47" s="59"/>
      <c r="D47" s="59"/>
      <c r="E47" s="59"/>
      <c r="F47" s="59"/>
      <c r="G47" s="59"/>
      <c r="H47" s="59"/>
      <c r="I47" s="59"/>
      <c r="J47" s="59"/>
    </row>
    <row r="48" spans="1:11" x14ac:dyDescent="0.25">
      <c r="A48" s="59"/>
      <c r="B48" s="59"/>
      <c r="C48" s="59"/>
      <c r="D48" s="59"/>
      <c r="E48" s="59"/>
      <c r="F48" s="59"/>
      <c r="G48" s="59"/>
      <c r="H48" s="59"/>
      <c r="I48" s="59"/>
      <c r="J48" s="59"/>
    </row>
    <row r="49" spans="1:10" x14ac:dyDescent="0.25">
      <c r="A49" s="59"/>
      <c r="B49" s="59"/>
      <c r="C49" s="59"/>
      <c r="D49" s="59"/>
      <c r="E49" s="59"/>
      <c r="F49" s="59"/>
      <c r="G49" s="59"/>
      <c r="H49" s="59"/>
      <c r="I49" s="59"/>
      <c r="J49" s="59"/>
    </row>
    <row r="50" spans="1:10" x14ac:dyDescent="0.25">
      <c r="A50" s="59"/>
      <c r="B50" s="59"/>
      <c r="C50" s="59"/>
      <c r="D50" s="59"/>
      <c r="E50" s="59"/>
      <c r="F50" s="59"/>
      <c r="G50" s="59"/>
      <c r="H50" s="59"/>
      <c r="I50" s="59"/>
      <c r="J50" s="59"/>
    </row>
    <row r="51" spans="1:10" x14ac:dyDescent="0.25">
      <c r="A51" s="59"/>
      <c r="B51" s="59"/>
      <c r="C51" s="59"/>
      <c r="D51" s="59"/>
      <c r="E51" s="59"/>
      <c r="F51" s="59"/>
      <c r="G51" s="59"/>
      <c r="H51" s="59"/>
      <c r="I51" s="59"/>
      <c r="J51" s="59"/>
    </row>
    <row r="52" spans="1:10" x14ac:dyDescent="0.25">
      <c r="A52" s="59"/>
      <c r="B52" s="59"/>
      <c r="C52" s="59"/>
      <c r="D52" s="59"/>
      <c r="E52" s="59"/>
      <c r="F52" s="59"/>
      <c r="G52" s="59"/>
      <c r="H52" s="59"/>
      <c r="I52" s="59"/>
      <c r="J52" s="59"/>
    </row>
  </sheetData>
  <mergeCells count="49">
    <mergeCell ref="B10:J10"/>
    <mergeCell ref="B1:J1"/>
    <mergeCell ref="B2:C2"/>
    <mergeCell ref="D2:H2"/>
    <mergeCell ref="B3:C3"/>
    <mergeCell ref="D3:H3"/>
    <mergeCell ref="A4:J4"/>
    <mergeCell ref="A5:J5"/>
    <mergeCell ref="A6:J6"/>
    <mergeCell ref="A7:J7"/>
    <mergeCell ref="B8:J8"/>
    <mergeCell ref="B9:J9"/>
    <mergeCell ref="A1:A3"/>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7:B27"/>
    <mergeCell ref="A37:J37"/>
    <mergeCell ref="A38:J38"/>
    <mergeCell ref="A31:J31"/>
    <mergeCell ref="B32:J32"/>
    <mergeCell ref="B33:J33"/>
    <mergeCell ref="B34:J34"/>
    <mergeCell ref="B35:J35"/>
    <mergeCell ref="A36:J36"/>
  </mergeCells>
  <dataValidations count="16">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Monto presupuestado para el producto" sqref="D28:D29 E29:F29 F28"/>
    <dataValidation allowBlank="1" showInputMessage="1" showErrorMessage="1" prompt="Meta anual del indicador" sqref="C28:C29 E28"/>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8:J38"/>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2"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26:D28"/>
  <sheetViews>
    <sheetView topLeftCell="A19" workbookViewId="0">
      <selection activeCell="B28" sqref="B28:D28"/>
    </sheetView>
  </sheetViews>
  <sheetFormatPr baseColWidth="10" defaultColWidth="11.42578125" defaultRowHeight="15" x14ac:dyDescent="0.25"/>
  <sheetData>
    <row r="26" spans="2:4" x14ac:dyDescent="0.25">
      <c r="B26" s="99"/>
      <c r="C26" s="99"/>
      <c r="D26" s="99"/>
    </row>
    <row r="27" spans="2:4" x14ac:dyDescent="0.25">
      <c r="B27" s="100" t="s">
        <v>86</v>
      </c>
      <c r="C27" s="100"/>
      <c r="D27" s="100"/>
    </row>
    <row r="28" spans="2:4" ht="37.5" customHeight="1" x14ac:dyDescent="0.25">
      <c r="B28" s="101" t="s">
        <v>87</v>
      </c>
      <c r="C28" s="101"/>
      <c r="D28" s="101"/>
    </row>
  </sheetData>
  <mergeCells count="3">
    <mergeCell ref="B26:D26"/>
    <mergeCell ref="B27:D27"/>
    <mergeCell ref="B28:D2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5879</vt:lpstr>
      <vt:lpstr>6916</vt:lpstr>
      <vt:lpstr>6918</vt:lpstr>
      <vt:lpstr>6919</vt:lpstr>
      <vt:lpstr>7927</vt:lpstr>
      <vt:lpstr>Hoja1</vt:lpstr>
      <vt:lpstr>'5879'!Área_de_impresión</vt:lpstr>
      <vt:lpstr>'6916'!Área_de_impresión</vt:lpstr>
      <vt:lpstr>'6918'!Área_de_impresión</vt:lpstr>
      <vt:lpstr>'6919'!Área_de_impresión</vt:lpstr>
      <vt:lpstr>'7927'!Área_de_impresión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Cecilia Guzman</cp:lastModifiedBy>
  <cp:revision/>
  <cp:lastPrinted>2025-01-16T22:45:45Z</cp:lastPrinted>
  <dcterms:created xsi:type="dcterms:W3CDTF">2021-03-22T15:50:10Z</dcterms:created>
  <dcterms:modified xsi:type="dcterms:W3CDTF">2025-03-13T14:06:43Z</dcterms:modified>
  <cp:category/>
  <cp:contentStatus/>
</cp:coreProperties>
</file>