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.soriano\Desktop\"/>
    </mc:Choice>
  </mc:AlternateContent>
  <bookViews>
    <workbookView xWindow="0" yWindow="0" windowWidth="14325" windowHeight="10035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ENEVIAL!$A$1:$T$17</definedName>
    <definedName name="_xlnm.Print_Area" localSheetId="0">'LICENCIAS DE CONDUCIR'!$A$1:$AB$38</definedName>
    <definedName name="_xlnm.Print_Area" localSheetId="4">'TRÁNSITO Y VIALIDAD'!$A$1:$T$17</definedName>
    <definedName name="_xlnm.Print_Area" localSheetId="1">'TRANSPORTE DE CARGA '!$A$4:$U$19</definedName>
    <definedName name="_xlnm.Print_Area" localSheetId="3">'TRANSPORTE DE PASAJEROS'!$A$1:$T$34</definedName>
    <definedName name="_xlnm.Print_Area" localSheetId="2">'VEHICULOS DE MOTOR'!$A$1:$T$18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9" l="1"/>
  <c r="C31" i="9"/>
  <c r="D31" i="9"/>
  <c r="E31" i="9"/>
  <c r="F31" i="9"/>
  <c r="G31" i="9"/>
  <c r="H31" i="9"/>
  <c r="I31" i="9"/>
  <c r="J31" i="9"/>
  <c r="K31" i="9"/>
  <c r="L31" i="9"/>
  <c r="M31" i="9"/>
  <c r="O6" i="9" l="1"/>
  <c r="P6" i="9"/>
  <c r="O7" i="9"/>
  <c r="P7" i="9"/>
  <c r="O8" i="9"/>
  <c r="P8" i="9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5" i="9"/>
  <c r="P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5" i="9"/>
  <c r="M30" i="9"/>
  <c r="I30" i="9"/>
  <c r="E30" i="9"/>
  <c r="M29" i="9"/>
  <c r="I29" i="9"/>
  <c r="E29" i="9"/>
  <c r="M28" i="9"/>
  <c r="I28" i="9"/>
  <c r="E28" i="9"/>
  <c r="M27" i="9"/>
  <c r="I27" i="9"/>
  <c r="E27" i="9"/>
  <c r="M26" i="9"/>
  <c r="I26" i="9"/>
  <c r="E26" i="9"/>
  <c r="M25" i="9"/>
  <c r="I25" i="9"/>
  <c r="E25" i="9"/>
  <c r="M24" i="9"/>
  <c r="I24" i="9"/>
  <c r="E24" i="9"/>
  <c r="M23" i="9"/>
  <c r="I23" i="9"/>
  <c r="E23" i="9"/>
  <c r="M22" i="9"/>
  <c r="I22" i="9"/>
  <c r="E22" i="9"/>
  <c r="M21" i="9"/>
  <c r="I21" i="9"/>
  <c r="E21" i="9"/>
  <c r="M20" i="9"/>
  <c r="I20" i="9"/>
  <c r="E20" i="9"/>
  <c r="M19" i="9"/>
  <c r="I19" i="9"/>
  <c r="E19" i="9"/>
  <c r="M18" i="9"/>
  <c r="I18" i="9"/>
  <c r="E18" i="9"/>
  <c r="M17" i="9"/>
  <c r="I17" i="9"/>
  <c r="E17" i="9"/>
  <c r="M16" i="9"/>
  <c r="I16" i="9"/>
  <c r="E16" i="9"/>
  <c r="M15" i="9"/>
  <c r="I15" i="9"/>
  <c r="E15" i="9"/>
  <c r="M14" i="9"/>
  <c r="I14" i="9"/>
  <c r="E14" i="9"/>
  <c r="M13" i="9"/>
  <c r="I13" i="9"/>
  <c r="E13" i="9"/>
  <c r="M12" i="9"/>
  <c r="I12" i="9"/>
  <c r="E12" i="9"/>
  <c r="M11" i="9"/>
  <c r="I11" i="9"/>
  <c r="E11" i="9"/>
  <c r="M10" i="9"/>
  <c r="I10" i="9"/>
  <c r="E10" i="9"/>
  <c r="M9" i="9"/>
  <c r="I9" i="9"/>
  <c r="E9" i="9"/>
  <c r="M8" i="9"/>
  <c r="I8" i="9"/>
  <c r="E8" i="9"/>
  <c r="M7" i="9"/>
  <c r="I7" i="9"/>
  <c r="E7" i="9"/>
  <c r="M6" i="9"/>
  <c r="I6" i="9"/>
  <c r="E6" i="9"/>
  <c r="M5" i="9"/>
  <c r="I5" i="9"/>
  <c r="E5" i="9"/>
  <c r="Q9" i="9" l="1"/>
  <c r="Q10" i="9"/>
  <c r="Q11" i="9"/>
  <c r="Q12" i="9"/>
  <c r="Q13" i="9"/>
  <c r="Q8" i="9"/>
  <c r="Q28" i="9"/>
  <c r="Q14" i="9"/>
  <c r="Q15" i="9"/>
  <c r="Q16" i="9"/>
  <c r="Q17" i="9"/>
  <c r="Q18" i="9"/>
  <c r="Q19" i="9"/>
  <c r="Q20" i="9"/>
  <c r="Q22" i="9" l="1"/>
  <c r="Q21" i="9"/>
  <c r="Q27" i="9"/>
  <c r="Q7" i="9"/>
  <c r="Q26" i="9"/>
  <c r="Q6" i="9"/>
  <c r="Q25" i="9"/>
  <c r="Q5" i="9"/>
  <c r="Q24" i="9"/>
  <c r="Q30" i="9"/>
  <c r="Q23" i="9"/>
  <c r="Q29" i="9"/>
  <c r="O29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M29" i="6"/>
  <c r="L29" i="6"/>
  <c r="K29" i="6"/>
  <c r="N9" i="5" l="1"/>
  <c r="N10" i="5"/>
  <c r="N11" i="5"/>
  <c r="N8" i="5"/>
  <c r="J12" i="5"/>
  <c r="K12" i="5"/>
  <c r="L12" i="5"/>
  <c r="M12" i="5"/>
  <c r="N13" i="8" l="1"/>
  <c r="N9" i="8"/>
  <c r="N10" i="8"/>
  <c r="N11" i="8"/>
  <c r="N12" i="8"/>
  <c r="N8" i="8"/>
  <c r="L13" i="8"/>
  <c r="M13" i="8"/>
  <c r="K13" i="8"/>
  <c r="H13" i="8"/>
  <c r="I13" i="8"/>
  <c r="G13" i="8"/>
  <c r="J9" i="8"/>
  <c r="J10" i="8"/>
  <c r="J11" i="8"/>
  <c r="J12" i="8"/>
  <c r="J8" i="8"/>
  <c r="M12" i="8"/>
  <c r="L12" i="8"/>
  <c r="K12" i="8"/>
  <c r="F9" i="8"/>
  <c r="F10" i="8"/>
  <c r="F11" i="8"/>
  <c r="F12" i="8"/>
  <c r="F8" i="8"/>
  <c r="R12" i="5" l="1"/>
  <c r="Q12" i="5"/>
  <c r="P12" i="5"/>
  <c r="O12" i="5"/>
  <c r="N12" i="5"/>
  <c r="I12" i="5"/>
  <c r="H12" i="5"/>
  <c r="G12" i="5"/>
  <c r="F12" i="5"/>
  <c r="E12" i="5"/>
  <c r="D12" i="5"/>
  <c r="C12" i="5"/>
  <c r="S11" i="5"/>
  <c r="J11" i="5"/>
  <c r="F11" i="5"/>
  <c r="S10" i="5"/>
  <c r="J10" i="5"/>
  <c r="F10" i="5"/>
  <c r="S9" i="5"/>
  <c r="J9" i="5"/>
  <c r="F9" i="5"/>
  <c r="S8" i="5"/>
  <c r="S12" i="5" s="1"/>
  <c r="J8" i="5"/>
  <c r="F8" i="5"/>
  <c r="J13" i="8"/>
  <c r="F13" i="8"/>
  <c r="E13" i="8"/>
  <c r="D13" i="8"/>
  <c r="C13" i="8"/>
  <c r="S12" i="8"/>
  <c r="S11" i="8"/>
  <c r="S10" i="8"/>
  <c r="S9" i="8"/>
  <c r="S8" i="8"/>
  <c r="R29" i="6"/>
  <c r="Q29" i="6"/>
  <c r="P29" i="6"/>
  <c r="N29" i="6"/>
  <c r="J29" i="6"/>
  <c r="I29" i="6"/>
  <c r="H29" i="6"/>
  <c r="G29" i="6"/>
  <c r="F29" i="6"/>
  <c r="E29" i="6"/>
  <c r="D29" i="6"/>
  <c r="C29" i="6"/>
  <c r="S28" i="6"/>
  <c r="F28" i="6"/>
  <c r="S27" i="6"/>
  <c r="F27" i="6"/>
  <c r="S26" i="6"/>
  <c r="F26" i="6"/>
  <c r="S25" i="6"/>
  <c r="F25" i="6"/>
  <c r="S24" i="6"/>
  <c r="F24" i="6"/>
  <c r="S23" i="6"/>
  <c r="F23" i="6"/>
  <c r="S22" i="6"/>
  <c r="F22" i="6"/>
  <c r="S21" i="6"/>
  <c r="F21" i="6"/>
  <c r="S20" i="6"/>
  <c r="F20" i="6"/>
  <c r="S19" i="6"/>
  <c r="F19" i="6"/>
  <c r="S18" i="6"/>
  <c r="F18" i="6"/>
  <c r="S17" i="6"/>
  <c r="F17" i="6"/>
  <c r="S16" i="6"/>
  <c r="F16" i="6"/>
  <c r="S15" i="6"/>
  <c r="F15" i="6"/>
  <c r="S14" i="6"/>
  <c r="F14" i="6"/>
  <c r="S13" i="6"/>
  <c r="F13" i="6"/>
  <c r="S12" i="6"/>
  <c r="F12" i="6"/>
  <c r="S11" i="6"/>
  <c r="S29" i="6" s="1"/>
  <c r="F11" i="6"/>
  <c r="S10" i="6"/>
  <c r="F10" i="6"/>
  <c r="S9" i="6"/>
  <c r="F9" i="6"/>
  <c r="S8" i="6"/>
  <c r="F8" i="6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S12" i="4"/>
  <c r="N12" i="4"/>
  <c r="J12" i="4"/>
  <c r="F12" i="4"/>
  <c r="S11" i="4"/>
  <c r="N11" i="4"/>
  <c r="J11" i="4"/>
  <c r="F11" i="4"/>
  <c r="S10" i="4"/>
  <c r="N10" i="4"/>
  <c r="J10" i="4"/>
  <c r="F10" i="4"/>
  <c r="S9" i="4"/>
  <c r="N9" i="4"/>
  <c r="J9" i="4"/>
  <c r="F9" i="4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T15" i="2"/>
  <c r="N15" i="2"/>
  <c r="J15" i="2"/>
  <c r="T14" i="2"/>
  <c r="N14" i="2"/>
  <c r="J14" i="2"/>
  <c r="T13" i="2"/>
  <c r="N13" i="2"/>
  <c r="J13" i="2"/>
  <c r="T12" i="2"/>
  <c r="N12" i="2"/>
  <c r="J12" i="2"/>
  <c r="T11" i="2"/>
  <c r="N11" i="2"/>
  <c r="J11" i="2"/>
  <c r="S13" i="8" l="1"/>
  <c r="O31" i="9"/>
  <c r="N31" i="9"/>
  <c r="P31" i="9"/>
  <c r="Q31" i="9" l="1"/>
</calcChain>
</file>

<file path=xl/sharedStrings.xml><?xml version="1.0" encoding="utf-8"?>
<sst xmlns="http://schemas.openxmlformats.org/spreadsheetml/2006/main" count="209" uniqueCount="104">
  <si>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</si>
  <si>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</si>
  <si>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</si>
  <si>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</si>
  <si>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</si>
  <si>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</si>
  <si>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</si>
  <si>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</si>
  <si>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</si>
  <si>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</si>
  <si>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</si>
  <si>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</si>
  <si>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</si>
  <si>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</si>
  <si>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</si>
  <si>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</si>
  <si>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</si>
  <si>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</si>
  <si>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</si>
  <si>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</si>
  <si>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</si>
  <si>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</si>
  <si>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</si>
  <si>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</si>
  <si>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Cambio de Oficial a Civil</t>
  </si>
  <si>
    <t>Cambio de Militar a Civil</t>
  </si>
  <si>
    <t>Cambio de Extranjero a Dominicano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</si>
  <si>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</si>
  <si>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</si>
  <si>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</si>
  <si>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</si>
  <si>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</si>
  <si>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</si>
  <si>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</si>
  <si>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</si>
  <si>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</si>
  <si>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 xml:space="preserve">TOTAL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</si>
  <si>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</si>
  <si>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</si>
  <si>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</si>
  <si>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</si>
  <si>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</si>
  <si>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</si>
  <si>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</si>
  <si>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</si>
  <si>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</si>
  <si>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</si>
  <si>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</si>
  <si>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</si>
  <si>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</si>
  <si>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</si>
  <si>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</si>
  <si>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</si>
  <si>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</si>
  <si>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</si>
  <si>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</si>
  <si>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</si>
  <si>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</si>
  <si>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</si>
  <si>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</si>
  <si>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</si>
  <si>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</si>
  <si>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</si>
  <si>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</si>
  <si>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</si>
  <si>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</si>
  <si>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</si>
  <si>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</si>
  <si>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</si>
  <si>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</si>
  <si>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</si>
  <si>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</si>
  <si>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</si>
  <si>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</si>
  <si>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</si>
  <si>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</si>
  <si>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Total general</t>
  </si>
  <si>
    <t>Renovación Licencias de Conducir Policías</t>
  </si>
  <si>
    <t>Renovación Licencias de Conducir Militares</t>
  </si>
  <si>
    <t>Licencia de Conducir Categoría 1 (Motoristas)</t>
  </si>
  <si>
    <t xml:space="preserve">Licencia de  Conducir (Menores 18 años) </t>
  </si>
  <si>
    <t xml:space="preserve">Duplicados (Pérdida o Deterioro) </t>
  </si>
  <si>
    <t>Duplicado Licencia de Conducir Policías</t>
  </si>
  <si>
    <t>Duplicado Licencia de Conducir Militares</t>
  </si>
  <si>
    <t>Duplicado de Licencia de Conducir Categoría 01 (Motores)</t>
  </si>
  <si>
    <t>Cambio de Civil a Oficial</t>
  </si>
  <si>
    <t>Cambio de Civil a Militar</t>
  </si>
  <si>
    <t>Solicitud de Baja de Categoría 04 A 03</t>
  </si>
  <si>
    <t>Solicitud de Baja de Categoría 03 A 02</t>
  </si>
  <si>
    <t>M</t>
  </si>
  <si>
    <t>F</t>
  </si>
  <si>
    <t>S/I</t>
  </si>
  <si>
    <t xml:space="preserve">Total </t>
  </si>
  <si>
    <t>Actividad en la Vía Pública</t>
  </si>
  <si>
    <t xml:space="preserve">Autorización para colocar Publicidad Exterior </t>
  </si>
  <si>
    <t>Autorización para intervención en las Vías Públicas</t>
  </si>
  <si>
    <t>Filmaciones y Fotografías en las Vías Públicas</t>
  </si>
  <si>
    <t xml:space="preserve">Ocupación de las Vías Públicas para trabajos </t>
  </si>
  <si>
    <t>JULIO</t>
  </si>
  <si>
    <t>AGOSTO</t>
  </si>
  <si>
    <t>SEPTIEMBRE</t>
  </si>
  <si>
    <t>TOTAL GENERAL</t>
  </si>
  <si>
    <t xml:space="preserve">LICENCIA DE CONDUCIR 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</si>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</sst>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</cellStyleXfs>
  <cellXfs count="12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3" fillId="0" borderId="11" xfId="0" applyFont="1" applyBorder="1"/>
    <xf numFmtId="0" fontId="12" fillId="2" borderId="2" xfId="0" applyFont="1" applyFill="1" applyBorder="1"/>
    <xf numFmtId="0" fontId="12" fillId="2" borderId="13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4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4" fillId="0" borderId="19" xfId="0" applyFont="1" applyBorder="1"/>
    <xf numFmtId="0" fontId="4" fillId="0" borderId="20" xfId="0" applyFont="1" applyBorder="1" applyAlignment="1">
      <alignment wrapText="1"/>
    </xf>
    <xf numFmtId="2" fontId="0" fillId="2" borderId="0" xfId="0" applyNumberFormat="1" applyFill="1"/>
    <xf numFmtId="2" fontId="0" fillId="0" borderId="0" xfId="0" applyNumberFormat="1"/>
    <xf numFmtId="0" fontId="4" fillId="0" borderId="14" xfId="0" applyFont="1" applyBorder="1" applyAlignment="1">
      <alignment horizontal="center" vertical="center" wrapText="1"/>
    </xf>
    <xf numFmtId="0" fontId="0" fillId="0" borderId="1" xfId="0" applyBorder="1"/>
    <xf numFmtId="0" fontId="4" fillId="2" borderId="19" xfId="0" applyFont="1" applyFill="1" applyBorder="1"/>
    <xf numFmtId="0" fontId="0" fillId="2" borderId="0" xfId="0" applyFill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5" fillId="0" borderId="0" xfId="13" applyFont="1" applyAlignment="1">
      <alignment horizontal="left" vertical="center" wrapText="1" readingOrder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4" fillId="0" borderId="20" xfId="0" applyFont="1" applyBorder="1"/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3" fontId="3" fillId="2" borderId="38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35" xfId="0" applyFont="1" applyBorder="1" applyAlignment="1">
      <alignment horizontal="left" vertical="center" wrapText="1"/>
    </xf>
  </cellXfs>
  <cellStyles count="14">
    <cellStyle name="Normal" xfId="0" builtinId="0"/>
    <cellStyle name="Normal 10" xfId="12"/>
    <cellStyle name="Normal 2" xfId="3"/>
    <cellStyle name="Normal 2 2" xfId="2"/>
    <cellStyle name="Normal 2 3" xfId="13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tabSelected="1" zoomScale="85" zoomScaleNormal="85" zoomScaleSheetLayoutView="70" workbookViewId="0">
      <selection activeCell="F31" sqref="F31"/>
    </sheetView>
  </sheetViews>
  <sheetFormatPr baseColWidth="10" defaultRowHeight="15" x14ac:dyDescent="0.25"/>
  <cols>
    <col min="1" max="1" width="71.85546875" style="51" customWidth="1"/>
    <col min="2" max="2" width="9.42578125" style="50" customWidth="1"/>
    <col min="3" max="3" width="10.28515625" style="50" customWidth="1"/>
    <col min="4" max="4" width="9.85546875" style="50" customWidth="1"/>
    <col min="5" max="5" width="12" style="50" customWidth="1"/>
    <col min="6" max="6" width="9.7109375" style="50" customWidth="1"/>
    <col min="7" max="7" width="9.28515625" style="50" customWidth="1"/>
    <col min="8" max="8" width="9.42578125" style="50" customWidth="1"/>
    <col min="9" max="9" width="10.7109375" style="50" customWidth="1"/>
    <col min="10" max="10" width="9.42578125" style="50" customWidth="1"/>
    <col min="11" max="11" width="9.7109375" style="50" customWidth="1"/>
    <col min="12" max="12" width="9.140625" style="50" customWidth="1"/>
    <col min="13" max="13" width="10.7109375" style="50" customWidth="1"/>
    <col min="14" max="14" width="10.140625" style="50" customWidth="1"/>
    <col min="15" max="15" width="8.85546875" style="50" customWidth="1"/>
    <col min="16" max="16" width="10.42578125" style="50" customWidth="1"/>
    <col min="17" max="17" width="12" style="71" customWidth="1"/>
    <col min="18" max="16384" width="11.42578125" style="49"/>
  </cols>
  <sheetData>
    <row r="1" spans="1:17" ht="15.75" thickBot="1" x14ac:dyDescent="0.3"/>
    <row r="2" spans="1:17" ht="21.75" customHeight="1" thickBot="1" x14ac:dyDescent="0.3">
      <c r="A2" s="62" t="s">
        <v>102</v>
      </c>
      <c r="B2" s="76" t="s">
        <v>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86" t="s">
        <v>101</v>
      </c>
      <c r="O2" s="87"/>
      <c r="P2" s="87"/>
      <c r="Q2" s="88"/>
    </row>
    <row r="3" spans="1:17" ht="16.5" thickBot="1" x14ac:dyDescent="0.3">
      <c r="A3" s="111" t="s">
        <v>103</v>
      </c>
      <c r="B3" s="80" t="s">
        <v>98</v>
      </c>
      <c r="C3" s="81"/>
      <c r="D3" s="81"/>
      <c r="E3" s="82"/>
      <c r="F3" s="83" t="s">
        <v>99</v>
      </c>
      <c r="G3" s="84"/>
      <c r="H3" s="84"/>
      <c r="I3" s="85"/>
      <c r="J3" s="83" t="s">
        <v>100</v>
      </c>
      <c r="K3" s="84"/>
      <c r="L3" s="84"/>
      <c r="M3" s="85"/>
      <c r="N3" s="89"/>
      <c r="O3" s="90"/>
      <c r="P3" s="90"/>
      <c r="Q3" s="91"/>
    </row>
    <row r="4" spans="1:17" ht="16.5" thickBot="1" x14ac:dyDescent="0.3">
      <c r="A4" s="112"/>
      <c r="B4" s="123" t="s">
        <v>91</v>
      </c>
      <c r="C4" s="123" t="s">
        <v>90</v>
      </c>
      <c r="D4" s="123" t="s">
        <v>89</v>
      </c>
      <c r="E4" s="123" t="s">
        <v>92</v>
      </c>
      <c r="F4" s="123" t="s">
        <v>91</v>
      </c>
      <c r="G4" s="123" t="s">
        <v>90</v>
      </c>
      <c r="H4" s="123" t="s">
        <v>89</v>
      </c>
      <c r="I4" s="123" t="s">
        <v>92</v>
      </c>
      <c r="J4" s="123" t="s">
        <v>91</v>
      </c>
      <c r="K4" s="123" t="s">
        <v>90</v>
      </c>
      <c r="L4" s="123" t="s">
        <v>89</v>
      </c>
      <c r="M4" s="123" t="s">
        <v>36</v>
      </c>
      <c r="N4" s="123" t="s">
        <v>91</v>
      </c>
      <c r="O4" s="123" t="s">
        <v>90</v>
      </c>
      <c r="P4" s="123" t="s">
        <v>89</v>
      </c>
      <c r="Q4" s="123" t="s">
        <v>36</v>
      </c>
    </row>
    <row r="5" spans="1:17" ht="15.75" x14ac:dyDescent="0.25">
      <c r="A5" s="110" t="s">
        <v>88</v>
      </c>
      <c r="B5" s="113">
        <v>0</v>
      </c>
      <c r="C5" s="114">
        <v>0</v>
      </c>
      <c r="D5" s="115">
        <v>125</v>
      </c>
      <c r="E5" s="116">
        <f>B5+C5+D5</f>
        <v>125</v>
      </c>
      <c r="F5" s="117">
        <v>0</v>
      </c>
      <c r="G5" s="118">
        <v>1</v>
      </c>
      <c r="H5" s="118">
        <v>132</v>
      </c>
      <c r="I5" s="119">
        <f>F5+G5+H5</f>
        <v>133</v>
      </c>
      <c r="J5" s="117">
        <v>0</v>
      </c>
      <c r="K5" s="118">
        <v>0</v>
      </c>
      <c r="L5" s="118">
        <v>128</v>
      </c>
      <c r="M5" s="119">
        <f>J5+K5+L5</f>
        <v>128</v>
      </c>
      <c r="N5" s="120">
        <f>B5+F5+J5</f>
        <v>0</v>
      </c>
      <c r="O5" s="120">
        <f t="shared" ref="O5:P5" si="0">C5+G5+K5</f>
        <v>1</v>
      </c>
      <c r="P5" s="121">
        <f t="shared" si="0"/>
        <v>385</v>
      </c>
      <c r="Q5" s="122">
        <f>N5+O5+P5+E5+I5+M5</f>
        <v>772</v>
      </c>
    </row>
    <row r="6" spans="1:17" ht="15.75" x14ac:dyDescent="0.25">
      <c r="A6" s="58" t="s">
        <v>87</v>
      </c>
      <c r="B6" s="72">
        <v>0</v>
      </c>
      <c r="C6" s="73">
        <v>0</v>
      </c>
      <c r="D6" s="104">
        <v>6</v>
      </c>
      <c r="E6" s="68">
        <f t="shared" ref="E6:E30" si="1">B6+C6+D6</f>
        <v>6</v>
      </c>
      <c r="F6" s="106">
        <v>0</v>
      </c>
      <c r="G6" s="107">
        <v>0</v>
      </c>
      <c r="H6" s="107">
        <v>11</v>
      </c>
      <c r="I6" s="66">
        <f t="shared" ref="I6:I30" si="2">F6+G6+H6</f>
        <v>11</v>
      </c>
      <c r="J6" s="106">
        <v>0</v>
      </c>
      <c r="K6" s="107">
        <v>0</v>
      </c>
      <c r="L6" s="107">
        <v>5</v>
      </c>
      <c r="M6" s="66">
        <f t="shared" ref="M6:M30" si="3">J6+K6+L6</f>
        <v>5</v>
      </c>
      <c r="N6" s="74">
        <f t="shared" ref="N6:N30" si="4">B6+F6+J6</f>
        <v>0</v>
      </c>
      <c r="O6" s="74">
        <f t="shared" ref="O6:O30" si="5">C6+G6+K6</f>
        <v>0</v>
      </c>
      <c r="P6" s="75">
        <f t="shared" ref="P6:P30" si="6">D6+H6+L6</f>
        <v>22</v>
      </c>
      <c r="Q6" s="69">
        <f t="shared" ref="Q6:Q30" si="7">N6+O6+P6+E6+I6+M6</f>
        <v>44</v>
      </c>
    </row>
    <row r="7" spans="1:17" s="65" customFormat="1" ht="15.75" x14ac:dyDescent="0.25">
      <c r="A7" s="64" t="s">
        <v>24</v>
      </c>
      <c r="B7" s="72">
        <v>0</v>
      </c>
      <c r="C7" s="73">
        <v>2</v>
      </c>
      <c r="D7" s="104">
        <v>3</v>
      </c>
      <c r="E7" s="68">
        <f t="shared" si="1"/>
        <v>5</v>
      </c>
      <c r="F7" s="105">
        <v>0</v>
      </c>
      <c r="G7" s="104">
        <v>0</v>
      </c>
      <c r="H7" s="104">
        <v>1</v>
      </c>
      <c r="I7" s="68">
        <f t="shared" si="2"/>
        <v>1</v>
      </c>
      <c r="J7" s="105">
        <v>0</v>
      </c>
      <c r="K7" s="104">
        <v>1</v>
      </c>
      <c r="L7" s="104">
        <v>3</v>
      </c>
      <c r="M7" s="68">
        <f t="shared" si="3"/>
        <v>4</v>
      </c>
      <c r="N7" s="74">
        <f t="shared" si="4"/>
        <v>0</v>
      </c>
      <c r="O7" s="74">
        <f t="shared" si="5"/>
        <v>3</v>
      </c>
      <c r="P7" s="75">
        <f t="shared" si="6"/>
        <v>7</v>
      </c>
      <c r="Q7" s="69">
        <f t="shared" si="7"/>
        <v>20</v>
      </c>
    </row>
    <row r="8" spans="1:17" ht="15.75" x14ac:dyDescent="0.25">
      <c r="A8" s="58" t="s">
        <v>86</v>
      </c>
      <c r="B8" s="72">
        <v>0</v>
      </c>
      <c r="C8" s="73">
        <v>1</v>
      </c>
      <c r="D8" s="104">
        <v>48</v>
      </c>
      <c r="E8" s="68">
        <f t="shared" si="1"/>
        <v>49</v>
      </c>
      <c r="F8" s="106">
        <v>0</v>
      </c>
      <c r="G8" s="107">
        <v>0</v>
      </c>
      <c r="H8" s="107">
        <v>32</v>
      </c>
      <c r="I8" s="66">
        <f t="shared" si="2"/>
        <v>32</v>
      </c>
      <c r="J8" s="106">
        <v>0</v>
      </c>
      <c r="K8" s="107">
        <v>1</v>
      </c>
      <c r="L8" s="107">
        <v>19</v>
      </c>
      <c r="M8" s="66">
        <f t="shared" si="3"/>
        <v>20</v>
      </c>
      <c r="N8" s="74">
        <f t="shared" si="4"/>
        <v>0</v>
      </c>
      <c r="O8" s="74">
        <f t="shared" si="5"/>
        <v>2</v>
      </c>
      <c r="P8" s="75">
        <f t="shared" si="6"/>
        <v>99</v>
      </c>
      <c r="Q8" s="69">
        <f t="shared" si="7"/>
        <v>202</v>
      </c>
    </row>
    <row r="9" spans="1:17" ht="15.75" x14ac:dyDescent="0.25">
      <c r="A9" s="58" t="s">
        <v>85</v>
      </c>
      <c r="B9" s="72">
        <v>0</v>
      </c>
      <c r="C9" s="73">
        <v>3</v>
      </c>
      <c r="D9" s="104">
        <v>38</v>
      </c>
      <c r="E9" s="68">
        <f t="shared" si="1"/>
        <v>41</v>
      </c>
      <c r="F9" s="106">
        <v>0</v>
      </c>
      <c r="G9" s="107">
        <v>0</v>
      </c>
      <c r="H9" s="107">
        <v>28</v>
      </c>
      <c r="I9" s="66">
        <f t="shared" si="2"/>
        <v>28</v>
      </c>
      <c r="J9" s="106">
        <v>0</v>
      </c>
      <c r="K9" s="107">
        <v>2</v>
      </c>
      <c r="L9" s="107">
        <v>41</v>
      </c>
      <c r="M9" s="66">
        <f t="shared" si="3"/>
        <v>43</v>
      </c>
      <c r="N9" s="74">
        <f t="shared" si="4"/>
        <v>0</v>
      </c>
      <c r="O9" s="74">
        <f t="shared" si="5"/>
        <v>5</v>
      </c>
      <c r="P9" s="75">
        <f t="shared" si="6"/>
        <v>107</v>
      </c>
      <c r="Q9" s="69">
        <f t="shared" si="7"/>
        <v>224</v>
      </c>
    </row>
    <row r="10" spans="1:17" ht="15.75" x14ac:dyDescent="0.25">
      <c r="A10" s="58" t="s">
        <v>27</v>
      </c>
      <c r="B10" s="105">
        <v>0</v>
      </c>
      <c r="C10" s="104">
        <v>11</v>
      </c>
      <c r="D10" s="104">
        <v>758</v>
      </c>
      <c r="E10" s="68">
        <f t="shared" si="1"/>
        <v>769</v>
      </c>
      <c r="F10" s="106">
        <v>0</v>
      </c>
      <c r="G10" s="107">
        <v>6</v>
      </c>
      <c r="H10" s="107">
        <v>750</v>
      </c>
      <c r="I10" s="66">
        <f t="shared" si="2"/>
        <v>756</v>
      </c>
      <c r="J10" s="106">
        <v>1</v>
      </c>
      <c r="K10" s="107">
        <v>6</v>
      </c>
      <c r="L10" s="107">
        <v>727</v>
      </c>
      <c r="M10" s="66">
        <f t="shared" si="3"/>
        <v>734</v>
      </c>
      <c r="N10" s="74">
        <f t="shared" si="4"/>
        <v>1</v>
      </c>
      <c r="O10" s="74">
        <f t="shared" si="5"/>
        <v>23</v>
      </c>
      <c r="P10" s="75">
        <f t="shared" si="6"/>
        <v>2235</v>
      </c>
      <c r="Q10" s="69">
        <f t="shared" si="7"/>
        <v>4518</v>
      </c>
    </row>
    <row r="11" spans="1:17" ht="15.75" x14ac:dyDescent="0.25">
      <c r="A11" s="58" t="s">
        <v>34</v>
      </c>
      <c r="B11" s="106">
        <v>0</v>
      </c>
      <c r="C11" s="107">
        <v>3</v>
      </c>
      <c r="D11" s="107">
        <v>151</v>
      </c>
      <c r="E11" s="66">
        <f t="shared" si="1"/>
        <v>154</v>
      </c>
      <c r="F11" s="106">
        <v>0</v>
      </c>
      <c r="G11" s="107">
        <v>3</v>
      </c>
      <c r="H11" s="107">
        <v>157</v>
      </c>
      <c r="I11" s="66">
        <f t="shared" si="2"/>
        <v>160</v>
      </c>
      <c r="J11" s="106">
        <v>0</v>
      </c>
      <c r="K11" s="107">
        <v>2</v>
      </c>
      <c r="L11" s="107">
        <v>144</v>
      </c>
      <c r="M11" s="66">
        <f t="shared" si="3"/>
        <v>146</v>
      </c>
      <c r="N11" s="74">
        <f t="shared" si="4"/>
        <v>0</v>
      </c>
      <c r="O11" s="74">
        <f t="shared" si="5"/>
        <v>8</v>
      </c>
      <c r="P11" s="75">
        <f t="shared" si="6"/>
        <v>452</v>
      </c>
      <c r="Q11" s="69">
        <f t="shared" si="7"/>
        <v>920</v>
      </c>
    </row>
    <row r="12" spans="1:17" ht="15.75" x14ac:dyDescent="0.25">
      <c r="A12" s="58" t="s">
        <v>35</v>
      </c>
      <c r="B12" s="106">
        <v>0</v>
      </c>
      <c r="C12" s="107">
        <v>38</v>
      </c>
      <c r="D12" s="107">
        <v>137</v>
      </c>
      <c r="E12" s="66">
        <f t="shared" si="1"/>
        <v>175</v>
      </c>
      <c r="F12" s="106">
        <v>0</v>
      </c>
      <c r="G12" s="107">
        <v>51</v>
      </c>
      <c r="H12" s="107">
        <v>148</v>
      </c>
      <c r="I12" s="66">
        <f t="shared" si="2"/>
        <v>199</v>
      </c>
      <c r="J12" s="106">
        <v>0</v>
      </c>
      <c r="K12" s="107">
        <v>37</v>
      </c>
      <c r="L12" s="107">
        <v>126</v>
      </c>
      <c r="M12" s="66">
        <f t="shared" si="3"/>
        <v>163</v>
      </c>
      <c r="N12" s="74">
        <f t="shared" si="4"/>
        <v>0</v>
      </c>
      <c r="O12" s="74">
        <f t="shared" si="5"/>
        <v>126</v>
      </c>
      <c r="P12" s="75">
        <f t="shared" si="6"/>
        <v>411</v>
      </c>
      <c r="Q12" s="69">
        <f t="shared" si="7"/>
        <v>1074</v>
      </c>
    </row>
    <row r="13" spans="1:17" ht="15.75" x14ac:dyDescent="0.25">
      <c r="A13" s="58" t="s">
        <v>26</v>
      </c>
      <c r="B13" s="106">
        <v>0</v>
      </c>
      <c r="C13" s="107">
        <v>9</v>
      </c>
      <c r="D13" s="107">
        <v>46</v>
      </c>
      <c r="E13" s="66">
        <f t="shared" si="1"/>
        <v>55</v>
      </c>
      <c r="F13" s="106">
        <v>0</v>
      </c>
      <c r="G13" s="107">
        <v>6</v>
      </c>
      <c r="H13" s="107">
        <v>26</v>
      </c>
      <c r="I13" s="66">
        <f t="shared" si="2"/>
        <v>32</v>
      </c>
      <c r="J13" s="106">
        <v>0</v>
      </c>
      <c r="K13" s="107">
        <v>13</v>
      </c>
      <c r="L13" s="107">
        <v>26</v>
      </c>
      <c r="M13" s="66">
        <f t="shared" si="3"/>
        <v>39</v>
      </c>
      <c r="N13" s="74">
        <f t="shared" si="4"/>
        <v>0</v>
      </c>
      <c r="O13" s="74">
        <f t="shared" si="5"/>
        <v>28</v>
      </c>
      <c r="P13" s="75">
        <f t="shared" si="6"/>
        <v>98</v>
      </c>
      <c r="Q13" s="69">
        <f t="shared" si="7"/>
        <v>252</v>
      </c>
    </row>
    <row r="14" spans="1:17" ht="15.75" x14ac:dyDescent="0.25">
      <c r="A14" s="58" t="s">
        <v>25</v>
      </c>
      <c r="B14" s="106">
        <v>0</v>
      </c>
      <c r="C14" s="107">
        <v>4</v>
      </c>
      <c r="D14" s="107">
        <v>76</v>
      </c>
      <c r="E14" s="66">
        <f t="shared" si="1"/>
        <v>80</v>
      </c>
      <c r="F14" s="106">
        <v>0</v>
      </c>
      <c r="G14" s="107">
        <v>4</v>
      </c>
      <c r="H14" s="107">
        <v>61</v>
      </c>
      <c r="I14" s="66">
        <f t="shared" si="2"/>
        <v>65</v>
      </c>
      <c r="J14" s="106">
        <v>0</v>
      </c>
      <c r="K14" s="107">
        <v>8</v>
      </c>
      <c r="L14" s="107">
        <v>68</v>
      </c>
      <c r="M14" s="66">
        <f t="shared" si="3"/>
        <v>76</v>
      </c>
      <c r="N14" s="74">
        <f t="shared" si="4"/>
        <v>0</v>
      </c>
      <c r="O14" s="74">
        <f t="shared" si="5"/>
        <v>16</v>
      </c>
      <c r="P14" s="75">
        <f t="shared" si="6"/>
        <v>205</v>
      </c>
      <c r="Q14" s="69">
        <f t="shared" si="7"/>
        <v>442</v>
      </c>
    </row>
    <row r="15" spans="1:17" ht="15.75" x14ac:dyDescent="0.25">
      <c r="A15" s="59" t="s">
        <v>22</v>
      </c>
      <c r="B15" s="106">
        <v>21</v>
      </c>
      <c r="C15" s="107">
        <v>4747</v>
      </c>
      <c r="D15" s="107">
        <v>6300</v>
      </c>
      <c r="E15" s="66">
        <f t="shared" si="1"/>
        <v>11068</v>
      </c>
      <c r="F15" s="106">
        <v>10</v>
      </c>
      <c r="G15" s="107">
        <v>3128</v>
      </c>
      <c r="H15" s="107">
        <v>4466</v>
      </c>
      <c r="I15" s="66">
        <f t="shared" si="2"/>
        <v>7604</v>
      </c>
      <c r="J15" s="106">
        <v>10</v>
      </c>
      <c r="K15" s="107">
        <v>4074</v>
      </c>
      <c r="L15" s="107">
        <v>5403</v>
      </c>
      <c r="M15" s="66">
        <f t="shared" si="3"/>
        <v>9487</v>
      </c>
      <c r="N15" s="74">
        <f t="shared" si="4"/>
        <v>41</v>
      </c>
      <c r="O15" s="74">
        <f t="shared" si="5"/>
        <v>11949</v>
      </c>
      <c r="P15" s="75">
        <f t="shared" si="6"/>
        <v>16169</v>
      </c>
      <c r="Q15" s="69">
        <f t="shared" si="7"/>
        <v>56318</v>
      </c>
    </row>
    <row r="16" spans="1:17" ht="15.75" x14ac:dyDescent="0.25">
      <c r="A16" s="58" t="s">
        <v>84</v>
      </c>
      <c r="B16" s="106">
        <v>0</v>
      </c>
      <c r="C16" s="107">
        <v>0</v>
      </c>
      <c r="D16" s="107">
        <v>1</v>
      </c>
      <c r="E16" s="66">
        <f t="shared" si="1"/>
        <v>1</v>
      </c>
      <c r="F16" s="106">
        <v>0</v>
      </c>
      <c r="G16" s="107">
        <v>2</v>
      </c>
      <c r="H16" s="107">
        <v>2</v>
      </c>
      <c r="I16" s="66">
        <f t="shared" si="2"/>
        <v>4</v>
      </c>
      <c r="J16" s="106">
        <v>0</v>
      </c>
      <c r="K16" s="107">
        <v>0</v>
      </c>
      <c r="L16" s="107">
        <v>4</v>
      </c>
      <c r="M16" s="66">
        <f t="shared" si="3"/>
        <v>4</v>
      </c>
      <c r="N16" s="74">
        <f t="shared" si="4"/>
        <v>0</v>
      </c>
      <c r="O16" s="74">
        <f t="shared" si="5"/>
        <v>2</v>
      </c>
      <c r="P16" s="75">
        <f t="shared" si="6"/>
        <v>7</v>
      </c>
      <c r="Q16" s="69">
        <f t="shared" si="7"/>
        <v>18</v>
      </c>
    </row>
    <row r="17" spans="1:17" ht="15.75" x14ac:dyDescent="0.25">
      <c r="A17" s="58" t="s">
        <v>83</v>
      </c>
      <c r="B17" s="106">
        <v>0</v>
      </c>
      <c r="C17" s="107">
        <v>2</v>
      </c>
      <c r="D17" s="107">
        <v>4</v>
      </c>
      <c r="E17" s="66">
        <f t="shared" si="1"/>
        <v>6</v>
      </c>
      <c r="F17" s="106">
        <v>0</v>
      </c>
      <c r="G17" s="107">
        <v>0</v>
      </c>
      <c r="H17" s="107">
        <v>4</v>
      </c>
      <c r="I17" s="66">
        <f t="shared" si="2"/>
        <v>4</v>
      </c>
      <c r="J17" s="106">
        <v>0</v>
      </c>
      <c r="K17" s="107">
        <v>0</v>
      </c>
      <c r="L17" s="107">
        <v>12</v>
      </c>
      <c r="M17" s="66">
        <f t="shared" si="3"/>
        <v>12</v>
      </c>
      <c r="N17" s="74">
        <f t="shared" si="4"/>
        <v>0</v>
      </c>
      <c r="O17" s="74">
        <f t="shared" si="5"/>
        <v>2</v>
      </c>
      <c r="P17" s="75">
        <f t="shared" si="6"/>
        <v>20</v>
      </c>
      <c r="Q17" s="69">
        <f t="shared" si="7"/>
        <v>44</v>
      </c>
    </row>
    <row r="18" spans="1:17" ht="15.75" x14ac:dyDescent="0.25">
      <c r="A18" s="58" t="s">
        <v>82</v>
      </c>
      <c r="B18" s="106">
        <v>0</v>
      </c>
      <c r="C18" s="107">
        <v>0</v>
      </c>
      <c r="D18" s="107">
        <v>12</v>
      </c>
      <c r="E18" s="66">
        <f t="shared" si="1"/>
        <v>12</v>
      </c>
      <c r="F18" s="106">
        <v>0</v>
      </c>
      <c r="G18" s="107">
        <v>1</v>
      </c>
      <c r="H18" s="107">
        <v>5</v>
      </c>
      <c r="I18" s="66">
        <f t="shared" si="2"/>
        <v>6</v>
      </c>
      <c r="J18" s="106">
        <v>0</v>
      </c>
      <c r="K18" s="107">
        <v>1</v>
      </c>
      <c r="L18" s="107">
        <v>4</v>
      </c>
      <c r="M18" s="66">
        <f t="shared" si="3"/>
        <v>5</v>
      </c>
      <c r="N18" s="74">
        <f t="shared" si="4"/>
        <v>0</v>
      </c>
      <c r="O18" s="74">
        <f t="shared" si="5"/>
        <v>2</v>
      </c>
      <c r="P18" s="75">
        <f t="shared" si="6"/>
        <v>21</v>
      </c>
      <c r="Q18" s="69">
        <f t="shared" si="7"/>
        <v>46</v>
      </c>
    </row>
    <row r="19" spans="1:17" ht="15.75" x14ac:dyDescent="0.25">
      <c r="A19" s="58" t="s">
        <v>81</v>
      </c>
      <c r="B19" s="106">
        <v>1</v>
      </c>
      <c r="C19" s="107">
        <v>358</v>
      </c>
      <c r="D19" s="107">
        <v>1348</v>
      </c>
      <c r="E19" s="66">
        <f t="shared" si="1"/>
        <v>1707</v>
      </c>
      <c r="F19" s="106">
        <v>0</v>
      </c>
      <c r="G19" s="107">
        <v>282</v>
      </c>
      <c r="H19" s="107">
        <v>1224</v>
      </c>
      <c r="I19" s="66">
        <f t="shared" si="2"/>
        <v>1506</v>
      </c>
      <c r="J19" s="106">
        <v>0</v>
      </c>
      <c r="K19" s="107">
        <v>312</v>
      </c>
      <c r="L19" s="107">
        <v>1281</v>
      </c>
      <c r="M19" s="66">
        <f t="shared" si="3"/>
        <v>1593</v>
      </c>
      <c r="N19" s="74">
        <f t="shared" si="4"/>
        <v>1</v>
      </c>
      <c r="O19" s="74">
        <f t="shared" si="5"/>
        <v>952</v>
      </c>
      <c r="P19" s="75">
        <f t="shared" si="6"/>
        <v>3853</v>
      </c>
      <c r="Q19" s="69">
        <f t="shared" si="7"/>
        <v>9612</v>
      </c>
    </row>
    <row r="20" spans="1:17" ht="15.75" x14ac:dyDescent="0.25">
      <c r="A20" s="58" t="s">
        <v>80</v>
      </c>
      <c r="B20" s="106">
        <v>0</v>
      </c>
      <c r="C20" s="107">
        <v>7</v>
      </c>
      <c r="D20" s="107">
        <v>14</v>
      </c>
      <c r="E20" s="66">
        <f t="shared" si="1"/>
        <v>21</v>
      </c>
      <c r="F20" s="106">
        <v>0</v>
      </c>
      <c r="G20" s="107">
        <v>10</v>
      </c>
      <c r="H20" s="107">
        <v>14</v>
      </c>
      <c r="I20" s="66">
        <f t="shared" si="2"/>
        <v>24</v>
      </c>
      <c r="J20" s="106">
        <v>0</v>
      </c>
      <c r="K20" s="107">
        <v>13</v>
      </c>
      <c r="L20" s="107">
        <v>21</v>
      </c>
      <c r="M20" s="66">
        <f t="shared" si="3"/>
        <v>34</v>
      </c>
      <c r="N20" s="74">
        <f t="shared" si="4"/>
        <v>0</v>
      </c>
      <c r="O20" s="74">
        <f t="shared" si="5"/>
        <v>30</v>
      </c>
      <c r="P20" s="75">
        <f t="shared" si="6"/>
        <v>49</v>
      </c>
      <c r="Q20" s="69">
        <f t="shared" si="7"/>
        <v>158</v>
      </c>
    </row>
    <row r="21" spans="1:17" ht="15.75" x14ac:dyDescent="0.25">
      <c r="A21" s="58" t="s">
        <v>23</v>
      </c>
      <c r="B21" s="106">
        <v>3</v>
      </c>
      <c r="C21" s="107">
        <v>3338</v>
      </c>
      <c r="D21" s="107">
        <v>5540</v>
      </c>
      <c r="E21" s="66">
        <f t="shared" si="1"/>
        <v>8881</v>
      </c>
      <c r="F21" s="106">
        <v>3</v>
      </c>
      <c r="G21" s="107">
        <v>2166</v>
      </c>
      <c r="H21" s="107">
        <v>3749</v>
      </c>
      <c r="I21" s="66">
        <f t="shared" si="2"/>
        <v>5918</v>
      </c>
      <c r="J21" s="106">
        <v>2</v>
      </c>
      <c r="K21" s="107">
        <v>3016</v>
      </c>
      <c r="L21" s="107">
        <v>4890</v>
      </c>
      <c r="M21" s="66">
        <f t="shared" si="3"/>
        <v>7908</v>
      </c>
      <c r="N21" s="74">
        <f t="shared" si="4"/>
        <v>8</v>
      </c>
      <c r="O21" s="74">
        <f t="shared" si="5"/>
        <v>8520</v>
      </c>
      <c r="P21" s="75">
        <f t="shared" si="6"/>
        <v>14179</v>
      </c>
      <c r="Q21" s="69">
        <f t="shared" si="7"/>
        <v>45414</v>
      </c>
    </row>
    <row r="22" spans="1:17" ht="15.75" x14ac:dyDescent="0.25">
      <c r="A22" s="58" t="s">
        <v>28</v>
      </c>
      <c r="B22" s="106">
        <v>0</v>
      </c>
      <c r="C22" s="107">
        <v>26</v>
      </c>
      <c r="D22" s="107">
        <v>134</v>
      </c>
      <c r="E22" s="66">
        <f t="shared" si="1"/>
        <v>160</v>
      </c>
      <c r="F22" s="106">
        <v>0</v>
      </c>
      <c r="G22" s="107">
        <v>18</v>
      </c>
      <c r="H22" s="107">
        <v>154</v>
      </c>
      <c r="I22" s="66">
        <f t="shared" si="2"/>
        <v>172</v>
      </c>
      <c r="J22" s="106">
        <v>0</v>
      </c>
      <c r="K22" s="107">
        <v>24</v>
      </c>
      <c r="L22" s="107">
        <v>135</v>
      </c>
      <c r="M22" s="66">
        <f t="shared" si="3"/>
        <v>159</v>
      </c>
      <c r="N22" s="74">
        <f t="shared" si="4"/>
        <v>0</v>
      </c>
      <c r="O22" s="74">
        <f t="shared" si="5"/>
        <v>68</v>
      </c>
      <c r="P22" s="75">
        <f t="shared" si="6"/>
        <v>423</v>
      </c>
      <c r="Q22" s="69">
        <f t="shared" si="7"/>
        <v>982</v>
      </c>
    </row>
    <row r="23" spans="1:17" ht="15.75" x14ac:dyDescent="0.25">
      <c r="A23" s="58" t="s">
        <v>79</v>
      </c>
      <c r="B23" s="106">
        <v>0</v>
      </c>
      <c r="C23" s="107">
        <v>326</v>
      </c>
      <c r="D23" s="107">
        <v>348</v>
      </c>
      <c r="E23" s="66">
        <f t="shared" si="1"/>
        <v>674</v>
      </c>
      <c r="F23" s="106">
        <v>2</v>
      </c>
      <c r="G23" s="107">
        <v>228</v>
      </c>
      <c r="H23" s="107">
        <v>276</v>
      </c>
      <c r="I23" s="66">
        <f t="shared" si="2"/>
        <v>506</v>
      </c>
      <c r="J23" s="106">
        <v>0</v>
      </c>
      <c r="K23" s="107">
        <v>304</v>
      </c>
      <c r="L23" s="107">
        <v>324</v>
      </c>
      <c r="M23" s="66">
        <f t="shared" si="3"/>
        <v>628</v>
      </c>
      <c r="N23" s="74">
        <f t="shared" si="4"/>
        <v>2</v>
      </c>
      <c r="O23" s="74">
        <f t="shared" si="5"/>
        <v>858</v>
      </c>
      <c r="P23" s="75">
        <f t="shared" si="6"/>
        <v>948</v>
      </c>
      <c r="Q23" s="69">
        <f t="shared" si="7"/>
        <v>3616</v>
      </c>
    </row>
    <row r="24" spans="1:17" ht="15.75" x14ac:dyDescent="0.25">
      <c r="A24" s="58" t="s">
        <v>29</v>
      </c>
      <c r="B24" s="106">
        <v>0</v>
      </c>
      <c r="C24" s="107">
        <v>4</v>
      </c>
      <c r="D24" s="107">
        <v>102</v>
      </c>
      <c r="E24" s="66">
        <f t="shared" si="1"/>
        <v>106</v>
      </c>
      <c r="F24" s="106">
        <v>0</v>
      </c>
      <c r="G24" s="107">
        <v>9</v>
      </c>
      <c r="H24" s="107">
        <v>100</v>
      </c>
      <c r="I24" s="66">
        <f t="shared" si="2"/>
        <v>109</v>
      </c>
      <c r="J24" s="106">
        <v>0</v>
      </c>
      <c r="K24" s="107">
        <v>7</v>
      </c>
      <c r="L24" s="107">
        <v>102</v>
      </c>
      <c r="M24" s="66">
        <f t="shared" si="3"/>
        <v>109</v>
      </c>
      <c r="N24" s="74">
        <f t="shared" si="4"/>
        <v>0</v>
      </c>
      <c r="O24" s="74">
        <f t="shared" si="5"/>
        <v>20</v>
      </c>
      <c r="P24" s="75">
        <f t="shared" si="6"/>
        <v>304</v>
      </c>
      <c r="Q24" s="69">
        <f t="shared" si="7"/>
        <v>648</v>
      </c>
    </row>
    <row r="25" spans="1:17" ht="15.75" x14ac:dyDescent="0.25">
      <c r="A25" s="58" t="s">
        <v>30</v>
      </c>
      <c r="B25" s="106">
        <v>6</v>
      </c>
      <c r="C25" s="107">
        <v>8964</v>
      </c>
      <c r="D25" s="107">
        <v>17971</v>
      </c>
      <c r="E25" s="66">
        <f t="shared" si="1"/>
        <v>26941</v>
      </c>
      <c r="F25" s="106">
        <v>8</v>
      </c>
      <c r="G25" s="107">
        <v>7158</v>
      </c>
      <c r="H25" s="107">
        <v>14765</v>
      </c>
      <c r="I25" s="66">
        <f t="shared" si="2"/>
        <v>21931</v>
      </c>
      <c r="J25" s="106">
        <v>3</v>
      </c>
      <c r="K25" s="107">
        <v>7692</v>
      </c>
      <c r="L25" s="107">
        <v>15347</v>
      </c>
      <c r="M25" s="66">
        <f t="shared" si="3"/>
        <v>23042</v>
      </c>
      <c r="N25" s="74">
        <f t="shared" si="4"/>
        <v>17</v>
      </c>
      <c r="O25" s="74">
        <f t="shared" si="5"/>
        <v>23814</v>
      </c>
      <c r="P25" s="75">
        <f t="shared" si="6"/>
        <v>48083</v>
      </c>
      <c r="Q25" s="69">
        <f t="shared" si="7"/>
        <v>143828</v>
      </c>
    </row>
    <row r="26" spans="1:17" ht="15.75" x14ac:dyDescent="0.25">
      <c r="A26" s="58" t="s">
        <v>31</v>
      </c>
      <c r="B26" s="106">
        <v>0</v>
      </c>
      <c r="C26" s="107">
        <v>18</v>
      </c>
      <c r="D26" s="107">
        <v>4013</v>
      </c>
      <c r="E26" s="66">
        <f t="shared" si="1"/>
        <v>4031</v>
      </c>
      <c r="F26" s="106">
        <v>0</v>
      </c>
      <c r="G26" s="107">
        <v>11</v>
      </c>
      <c r="H26" s="107">
        <v>3448</v>
      </c>
      <c r="I26" s="66">
        <f t="shared" si="2"/>
        <v>3459</v>
      </c>
      <c r="J26" s="106">
        <v>1</v>
      </c>
      <c r="K26" s="107">
        <v>12</v>
      </c>
      <c r="L26" s="107">
        <v>3503</v>
      </c>
      <c r="M26" s="66">
        <f t="shared" si="3"/>
        <v>3516</v>
      </c>
      <c r="N26" s="74">
        <f t="shared" si="4"/>
        <v>1</v>
      </c>
      <c r="O26" s="74">
        <f t="shared" si="5"/>
        <v>41</v>
      </c>
      <c r="P26" s="75">
        <f t="shared" si="6"/>
        <v>10964</v>
      </c>
      <c r="Q26" s="69">
        <f t="shared" si="7"/>
        <v>22012</v>
      </c>
    </row>
    <row r="27" spans="1:17" ht="15.75" x14ac:dyDescent="0.25">
      <c r="A27" s="58" t="s">
        <v>32</v>
      </c>
      <c r="B27" s="106">
        <v>0</v>
      </c>
      <c r="C27" s="107">
        <v>2</v>
      </c>
      <c r="D27" s="107">
        <v>634</v>
      </c>
      <c r="E27" s="66">
        <f t="shared" si="1"/>
        <v>636</v>
      </c>
      <c r="F27" s="106">
        <v>0</v>
      </c>
      <c r="G27" s="107">
        <v>4</v>
      </c>
      <c r="H27" s="107">
        <v>544</v>
      </c>
      <c r="I27" s="66">
        <f t="shared" si="2"/>
        <v>548</v>
      </c>
      <c r="J27" s="106">
        <v>0</v>
      </c>
      <c r="K27" s="107">
        <v>2</v>
      </c>
      <c r="L27" s="107">
        <v>535</v>
      </c>
      <c r="M27" s="66">
        <f t="shared" si="3"/>
        <v>537</v>
      </c>
      <c r="N27" s="74">
        <f t="shared" si="4"/>
        <v>0</v>
      </c>
      <c r="O27" s="74">
        <f t="shared" si="5"/>
        <v>8</v>
      </c>
      <c r="P27" s="75">
        <f t="shared" si="6"/>
        <v>1713</v>
      </c>
      <c r="Q27" s="69">
        <f t="shared" si="7"/>
        <v>3442</v>
      </c>
    </row>
    <row r="28" spans="1:17" ht="15.75" x14ac:dyDescent="0.25">
      <c r="A28" s="58" t="s">
        <v>33</v>
      </c>
      <c r="B28" s="106">
        <v>0</v>
      </c>
      <c r="C28" s="107">
        <v>0</v>
      </c>
      <c r="D28" s="107">
        <v>83</v>
      </c>
      <c r="E28" s="66">
        <f t="shared" si="1"/>
        <v>83</v>
      </c>
      <c r="F28" s="106">
        <v>0</v>
      </c>
      <c r="G28" s="107">
        <v>1</v>
      </c>
      <c r="H28" s="107">
        <v>58</v>
      </c>
      <c r="I28" s="66">
        <f t="shared" si="2"/>
        <v>59</v>
      </c>
      <c r="J28" s="106">
        <v>0</v>
      </c>
      <c r="K28" s="107">
        <v>0</v>
      </c>
      <c r="L28" s="107">
        <v>79</v>
      </c>
      <c r="M28" s="66">
        <f t="shared" si="3"/>
        <v>79</v>
      </c>
      <c r="N28" s="74">
        <f t="shared" si="4"/>
        <v>0</v>
      </c>
      <c r="O28" s="74">
        <f t="shared" si="5"/>
        <v>1</v>
      </c>
      <c r="P28" s="75">
        <f t="shared" si="6"/>
        <v>220</v>
      </c>
      <c r="Q28" s="69">
        <f t="shared" si="7"/>
        <v>442</v>
      </c>
    </row>
    <row r="29" spans="1:17" ht="15.75" x14ac:dyDescent="0.25">
      <c r="A29" s="58" t="s">
        <v>78</v>
      </c>
      <c r="B29" s="106">
        <v>0</v>
      </c>
      <c r="C29" s="107">
        <v>139</v>
      </c>
      <c r="D29" s="107">
        <v>679</v>
      </c>
      <c r="E29" s="66">
        <f t="shared" si="1"/>
        <v>818</v>
      </c>
      <c r="F29" s="106">
        <v>0</v>
      </c>
      <c r="G29" s="107">
        <v>105</v>
      </c>
      <c r="H29" s="107">
        <v>589</v>
      </c>
      <c r="I29" s="66">
        <f t="shared" si="2"/>
        <v>694</v>
      </c>
      <c r="J29" s="106">
        <v>0</v>
      </c>
      <c r="K29" s="107">
        <v>120</v>
      </c>
      <c r="L29" s="107">
        <v>597</v>
      </c>
      <c r="M29" s="66">
        <f t="shared" si="3"/>
        <v>717</v>
      </c>
      <c r="N29" s="74">
        <f t="shared" si="4"/>
        <v>0</v>
      </c>
      <c r="O29" s="74">
        <f t="shared" si="5"/>
        <v>364</v>
      </c>
      <c r="P29" s="75">
        <f t="shared" si="6"/>
        <v>1865</v>
      </c>
      <c r="Q29" s="69">
        <f t="shared" si="7"/>
        <v>4458</v>
      </c>
    </row>
    <row r="30" spans="1:17" ht="16.5" thickBot="1" x14ac:dyDescent="0.3">
      <c r="A30" s="124" t="s">
        <v>77</v>
      </c>
      <c r="B30" s="108">
        <v>0</v>
      </c>
      <c r="C30" s="109">
        <v>34</v>
      </c>
      <c r="D30" s="109">
        <v>238</v>
      </c>
      <c r="E30" s="67">
        <f t="shared" si="1"/>
        <v>272</v>
      </c>
      <c r="F30" s="108">
        <v>0</v>
      </c>
      <c r="G30" s="109">
        <v>14</v>
      </c>
      <c r="H30" s="109">
        <v>262</v>
      </c>
      <c r="I30" s="67">
        <f t="shared" si="2"/>
        <v>276</v>
      </c>
      <c r="J30" s="108">
        <v>0</v>
      </c>
      <c r="K30" s="109">
        <v>17</v>
      </c>
      <c r="L30" s="109">
        <v>225</v>
      </c>
      <c r="M30" s="67">
        <f t="shared" si="3"/>
        <v>242</v>
      </c>
      <c r="N30" s="74">
        <f t="shared" si="4"/>
        <v>0</v>
      </c>
      <c r="O30" s="74">
        <f t="shared" si="5"/>
        <v>65</v>
      </c>
      <c r="P30" s="75">
        <f t="shared" si="6"/>
        <v>725</v>
      </c>
      <c r="Q30" s="70">
        <f t="shared" si="7"/>
        <v>1580</v>
      </c>
    </row>
    <row r="31" spans="1:17" ht="16.5" thickBot="1" x14ac:dyDescent="0.3">
      <c r="A31" s="125" t="s">
        <v>76</v>
      </c>
      <c r="B31" s="52">
        <f t="shared" ref="B31:M31" si="8">SUM(B5:B30)</f>
        <v>31</v>
      </c>
      <c r="C31" s="52">
        <f t="shared" si="8"/>
        <v>18036</v>
      </c>
      <c r="D31" s="52">
        <f t="shared" si="8"/>
        <v>38809</v>
      </c>
      <c r="E31" s="52">
        <f t="shared" si="8"/>
        <v>56876</v>
      </c>
      <c r="F31" s="52">
        <f t="shared" si="8"/>
        <v>23</v>
      </c>
      <c r="G31" s="52">
        <f t="shared" si="8"/>
        <v>13208</v>
      </c>
      <c r="H31" s="52">
        <f t="shared" si="8"/>
        <v>31006</v>
      </c>
      <c r="I31" s="52">
        <f t="shared" si="8"/>
        <v>44237</v>
      </c>
      <c r="J31" s="52">
        <f t="shared" si="8"/>
        <v>17</v>
      </c>
      <c r="K31" s="52">
        <f t="shared" si="8"/>
        <v>15664</v>
      </c>
      <c r="L31" s="52">
        <f t="shared" si="8"/>
        <v>33749</v>
      </c>
      <c r="M31" s="52">
        <f t="shared" si="8"/>
        <v>49430</v>
      </c>
      <c r="N31" s="52">
        <f t="shared" ref="N31:Q31" si="9">SUM(N5:N30)</f>
        <v>71</v>
      </c>
      <c r="O31" s="52">
        <f t="shared" si="9"/>
        <v>46908</v>
      </c>
      <c r="P31" s="52">
        <f t="shared" si="9"/>
        <v>103564</v>
      </c>
      <c r="Q31" s="53">
        <f t="shared" si="9"/>
        <v>301086</v>
      </c>
    </row>
    <row r="32" spans="1:17" ht="15.75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3" spans="1:17" ht="15.75" x14ac:dyDescent="0.25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6" spans="1:17" x14ac:dyDescent="0.25">
      <c r="A36" s="79"/>
    </row>
    <row r="37" spans="1:17" x14ac:dyDescent="0.25">
      <c r="A37" s="79"/>
    </row>
    <row r="38" spans="1:17" ht="59.25" customHeight="1" x14ac:dyDescent="0.25">
      <c r="A38" s="79"/>
    </row>
    <row r="39" spans="1:17" x14ac:dyDescent="0.25">
      <c r="A39" s="56"/>
    </row>
    <row r="40" spans="1:17" x14ac:dyDescent="0.25">
      <c r="A40" s="56"/>
    </row>
    <row r="41" spans="1:17" x14ac:dyDescent="0.25">
      <c r="A41" s="56"/>
    </row>
    <row r="42" spans="1:17" x14ac:dyDescent="0.25">
      <c r="A42" s="56"/>
    </row>
    <row r="43" spans="1:17" x14ac:dyDescent="0.25">
      <c r="A43" s="56"/>
    </row>
    <row r="44" spans="1:17" x14ac:dyDescent="0.25">
      <c r="A44" s="56"/>
    </row>
    <row r="45" spans="1:17" x14ac:dyDescent="0.25">
      <c r="A45" s="56"/>
    </row>
    <row r="46" spans="1:17" x14ac:dyDescent="0.25">
      <c r="A46" s="56"/>
    </row>
    <row r="47" spans="1:17" x14ac:dyDescent="0.25">
      <c r="A47" s="56"/>
    </row>
    <row r="48" spans="1:17" x14ac:dyDescent="0.25">
      <c r="A48" s="56"/>
    </row>
    <row r="49" spans="1:1" x14ac:dyDescent="0.25">
      <c r="A49" s="56"/>
    </row>
    <row r="50" spans="1:1" x14ac:dyDescent="0.25">
      <c r="A50" s="57"/>
    </row>
    <row r="51" spans="1:1" x14ac:dyDescent="0.25">
      <c r="A51" s="56"/>
    </row>
    <row r="52" spans="1:1" x14ac:dyDescent="0.25">
      <c r="A52" s="56"/>
    </row>
    <row r="53" spans="1:1" x14ac:dyDescent="0.25">
      <c r="A53" s="56"/>
    </row>
    <row r="54" spans="1:1" x14ac:dyDescent="0.25">
      <c r="A54" s="56"/>
    </row>
    <row r="55" spans="1:1" x14ac:dyDescent="0.25">
      <c r="A55" s="56"/>
    </row>
    <row r="56" spans="1:1" x14ac:dyDescent="0.25">
      <c r="A56" s="56"/>
    </row>
    <row r="57" spans="1:1" x14ac:dyDescent="0.25">
      <c r="A57" s="56"/>
    </row>
    <row r="58" spans="1:1" x14ac:dyDescent="0.25">
      <c r="A58" s="56"/>
    </row>
    <row r="59" spans="1:1" x14ac:dyDescent="0.25">
      <c r="A59" s="56"/>
    </row>
    <row r="60" spans="1:1" x14ac:dyDescent="0.25">
      <c r="A60" s="56"/>
    </row>
    <row r="61" spans="1:1" x14ac:dyDescent="0.25">
      <c r="A61" s="56"/>
    </row>
    <row r="62" spans="1:1" x14ac:dyDescent="0.25">
      <c r="A62" s="56"/>
    </row>
    <row r="63" spans="1:1" x14ac:dyDescent="0.25">
      <c r="A63" s="56"/>
    </row>
    <row r="64" spans="1:1" x14ac:dyDescent="0.25">
      <c r="A64" s="56"/>
    </row>
    <row r="65" spans="1:1" x14ac:dyDescent="0.25">
      <c r="A65" s="56"/>
    </row>
    <row r="66" spans="1:1" x14ac:dyDescent="0.25">
      <c r="A66" s="57"/>
    </row>
    <row r="67" spans="1:1" x14ac:dyDescent="0.25">
      <c r="A67" s="56"/>
    </row>
    <row r="68" spans="1:1" x14ac:dyDescent="0.25">
      <c r="A68" s="56"/>
    </row>
    <row r="69" spans="1:1" x14ac:dyDescent="0.25">
      <c r="A69" s="56"/>
    </row>
    <row r="70" spans="1:1" x14ac:dyDescent="0.25">
      <c r="A70" s="56"/>
    </row>
  </sheetData>
  <mergeCells count="7">
    <mergeCell ref="N2:Q3"/>
    <mergeCell ref="B2:M2"/>
    <mergeCell ref="A36:A38"/>
    <mergeCell ref="A3:A4"/>
    <mergeCell ref="B3:E3"/>
    <mergeCell ref="F3:I3"/>
    <mergeCell ref="J3:M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274"/>
  <sheetViews>
    <sheetView showGridLines="0" view="pageBreakPreview" topLeftCell="A2" zoomScale="85" zoomScaleNormal="50" zoomScaleSheetLayoutView="85" workbookViewId="0">
      <selection activeCell="T11" sqref="T11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8.140625" bestFit="1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1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1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ht="15.75" x14ac:dyDescent="0.25">
      <c r="B8" s="94" t="s">
        <v>37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</row>
    <row r="9" spans="2:21" ht="15.75" x14ac:dyDescent="0.25">
      <c r="B9" s="92" t="s">
        <v>0</v>
      </c>
      <c r="C9" s="97" t="s">
        <v>1</v>
      </c>
      <c r="D9" s="97"/>
      <c r="E9" s="97"/>
      <c r="F9" s="97"/>
      <c r="G9" s="97" t="s">
        <v>2</v>
      </c>
      <c r="H9" s="97"/>
      <c r="I9" s="97"/>
      <c r="J9" s="97"/>
      <c r="K9" s="97" t="s">
        <v>3</v>
      </c>
      <c r="L9" s="97"/>
      <c r="M9" s="97"/>
      <c r="N9" s="97"/>
      <c r="O9" s="97" t="s">
        <v>4</v>
      </c>
      <c r="P9" s="97"/>
      <c r="Q9" s="97"/>
      <c r="R9" s="97"/>
      <c r="S9" s="97"/>
      <c r="T9" s="98" t="s">
        <v>5</v>
      </c>
    </row>
    <row r="10" spans="2:21" ht="16.5" thickBot="1" x14ac:dyDescent="0.3">
      <c r="B10" s="93"/>
      <c r="C10" s="21" t="s">
        <v>6</v>
      </c>
      <c r="D10" s="21" t="s">
        <v>7</v>
      </c>
      <c r="E10" s="21" t="s">
        <v>8</v>
      </c>
      <c r="F10" s="21" t="s">
        <v>9</v>
      </c>
      <c r="G10" s="21" t="s">
        <v>10</v>
      </c>
      <c r="H10" s="21" t="s">
        <v>11</v>
      </c>
      <c r="I10" s="21" t="s">
        <v>12</v>
      </c>
      <c r="J10" s="21" t="s">
        <v>13</v>
      </c>
      <c r="K10" s="21" t="s">
        <v>14</v>
      </c>
      <c r="L10" s="21" t="s">
        <v>15</v>
      </c>
      <c r="M10" s="21" t="s">
        <v>16</v>
      </c>
      <c r="N10" s="21" t="s">
        <v>17</v>
      </c>
      <c r="O10" s="21" t="s">
        <v>18</v>
      </c>
      <c r="P10" s="21" t="s">
        <v>18</v>
      </c>
      <c r="Q10" s="21" t="s">
        <v>19</v>
      </c>
      <c r="R10" s="21" t="s">
        <v>20</v>
      </c>
      <c r="S10" s="21" t="s">
        <v>21</v>
      </c>
      <c r="T10" s="99"/>
    </row>
    <row r="11" spans="2:21" s="19" customFormat="1" ht="15.75" x14ac:dyDescent="0.25">
      <c r="B11" s="15" t="s">
        <v>38</v>
      </c>
      <c r="C11" s="11">
        <v>0</v>
      </c>
      <c r="D11" s="11">
        <v>12</v>
      </c>
      <c r="E11" s="11">
        <v>83</v>
      </c>
      <c r="F11" s="10">
        <v>95</v>
      </c>
      <c r="G11" s="11">
        <v>133</v>
      </c>
      <c r="H11" s="11">
        <v>16</v>
      </c>
      <c r="I11" s="11">
        <v>75</v>
      </c>
      <c r="J11" s="10">
        <f>G11+H11+I11</f>
        <v>224</v>
      </c>
      <c r="K11" s="9">
        <v>95</v>
      </c>
      <c r="L11" s="9">
        <v>118</v>
      </c>
      <c r="M11" s="10">
        <v>163</v>
      </c>
      <c r="N11" s="10">
        <f>K11+L11+M11</f>
        <v>376</v>
      </c>
      <c r="O11" s="11"/>
      <c r="P11" s="11"/>
      <c r="Q11" s="11"/>
      <c r="R11" s="11"/>
      <c r="S11" s="10"/>
      <c r="T11" s="10">
        <f>S11+N11+J11+F11</f>
        <v>695</v>
      </c>
      <c r="U11" s="60"/>
    </row>
    <row r="12" spans="2:21" s="19" customFormat="1" ht="15.75" x14ac:dyDescent="0.25">
      <c r="B12" s="4" t="s">
        <v>39</v>
      </c>
      <c r="C12" s="9">
        <v>5249</v>
      </c>
      <c r="D12" s="9">
        <v>5735</v>
      </c>
      <c r="E12" s="9">
        <v>5696</v>
      </c>
      <c r="F12" s="17">
        <v>16680</v>
      </c>
      <c r="G12" s="9">
        <v>5353</v>
      </c>
      <c r="H12" s="9">
        <v>8583</v>
      </c>
      <c r="I12" s="9">
        <v>14030</v>
      </c>
      <c r="J12" s="10">
        <f>G12+H12+I12</f>
        <v>27966</v>
      </c>
      <c r="K12" s="9">
        <v>16665</v>
      </c>
      <c r="L12" s="9">
        <v>17395</v>
      </c>
      <c r="M12" s="10">
        <v>17100</v>
      </c>
      <c r="N12" s="10">
        <f>K12+L12+M12</f>
        <v>51160</v>
      </c>
      <c r="O12" s="9"/>
      <c r="P12" s="11"/>
      <c r="Q12" s="11"/>
      <c r="R12" s="11"/>
      <c r="S12" s="10"/>
      <c r="T12" s="17">
        <f>S12+N12+J12+F12</f>
        <v>95806</v>
      </c>
      <c r="U12" s="60"/>
    </row>
    <row r="13" spans="2:21" s="19" customFormat="1" ht="15.75" x14ac:dyDescent="0.25">
      <c r="B13" s="4" t="s">
        <v>40</v>
      </c>
      <c r="C13" s="9">
        <v>0</v>
      </c>
      <c r="D13" s="9">
        <v>2</v>
      </c>
      <c r="E13" s="9">
        <v>1</v>
      </c>
      <c r="F13" s="17">
        <v>3</v>
      </c>
      <c r="G13" s="9">
        <v>1</v>
      </c>
      <c r="H13" s="9">
        <v>3</v>
      </c>
      <c r="I13" s="9">
        <v>2</v>
      </c>
      <c r="J13" s="10">
        <f>G13+H13+I13</f>
        <v>6</v>
      </c>
      <c r="K13" s="9">
        <v>5</v>
      </c>
      <c r="L13" s="9">
        <v>2</v>
      </c>
      <c r="M13" s="10">
        <v>1</v>
      </c>
      <c r="N13" s="10">
        <f>K13+L13+M13</f>
        <v>8</v>
      </c>
      <c r="O13" s="9"/>
      <c r="P13" s="11"/>
      <c r="Q13" s="11"/>
      <c r="R13" s="11"/>
      <c r="S13" s="10"/>
      <c r="T13" s="17">
        <f>S13+N13+J13+F13</f>
        <v>17</v>
      </c>
      <c r="U13" s="60"/>
    </row>
    <row r="14" spans="2:21" ht="15.75" x14ac:dyDescent="0.25">
      <c r="B14" s="4" t="s">
        <v>41</v>
      </c>
      <c r="C14" s="9">
        <v>48</v>
      </c>
      <c r="D14" s="9">
        <v>14</v>
      </c>
      <c r="E14" s="9">
        <v>10</v>
      </c>
      <c r="F14" s="17">
        <v>72</v>
      </c>
      <c r="G14" s="9">
        <v>37</v>
      </c>
      <c r="H14" s="9">
        <v>6</v>
      </c>
      <c r="I14" s="9">
        <v>9</v>
      </c>
      <c r="J14" s="10">
        <f>G14+H14+I14</f>
        <v>52</v>
      </c>
      <c r="K14" s="9">
        <v>37</v>
      </c>
      <c r="L14" s="9">
        <v>26</v>
      </c>
      <c r="M14" s="10">
        <v>14</v>
      </c>
      <c r="N14" s="10">
        <f>K14+L14+M14</f>
        <v>77</v>
      </c>
      <c r="O14" s="9"/>
      <c r="P14" s="11"/>
      <c r="Q14" s="11"/>
      <c r="R14" s="11"/>
      <c r="S14" s="11"/>
      <c r="T14" s="17">
        <f>S14+N14+J14+F14</f>
        <v>201</v>
      </c>
      <c r="U14" s="61"/>
    </row>
    <row r="15" spans="2:21" ht="15.75" x14ac:dyDescent="0.25">
      <c r="B15" s="4" t="s">
        <v>42</v>
      </c>
      <c r="C15" s="9">
        <v>6028</v>
      </c>
      <c r="D15" s="9">
        <v>0</v>
      </c>
      <c r="E15" s="9">
        <v>1021</v>
      </c>
      <c r="F15" s="17">
        <v>7049</v>
      </c>
      <c r="G15" s="9">
        <v>18826</v>
      </c>
      <c r="H15" s="9">
        <v>0</v>
      </c>
      <c r="I15" s="9">
        <v>0</v>
      </c>
      <c r="J15" s="10">
        <f>G15+H15+I15</f>
        <v>18826</v>
      </c>
      <c r="K15" s="9">
        <v>0</v>
      </c>
      <c r="L15" s="9">
        <v>0</v>
      </c>
      <c r="M15" s="10">
        <v>0</v>
      </c>
      <c r="N15" s="10">
        <f>K15+L15+M15</f>
        <v>0</v>
      </c>
      <c r="O15" s="9"/>
      <c r="P15" s="11"/>
      <c r="Q15" s="11"/>
      <c r="R15" s="11"/>
      <c r="S15" s="10"/>
      <c r="T15" s="17">
        <f>S15+N15+J15+F15</f>
        <v>25875</v>
      </c>
      <c r="U15" s="61"/>
    </row>
    <row r="16" spans="2:21" ht="15.75" x14ac:dyDescent="0.25">
      <c r="B16" s="22" t="s">
        <v>5</v>
      </c>
      <c r="C16" s="17">
        <f t="shared" ref="C16:T16" si="0">SUM(C11:C15)</f>
        <v>11325</v>
      </c>
      <c r="D16" s="17">
        <f t="shared" si="0"/>
        <v>5763</v>
      </c>
      <c r="E16" s="17">
        <f t="shared" si="0"/>
        <v>6811</v>
      </c>
      <c r="F16" s="17">
        <f t="shared" si="0"/>
        <v>23899</v>
      </c>
      <c r="G16" s="17">
        <f t="shared" si="0"/>
        <v>24350</v>
      </c>
      <c r="H16" s="17">
        <f t="shared" si="0"/>
        <v>8608</v>
      </c>
      <c r="I16" s="17">
        <f t="shared" si="0"/>
        <v>14116</v>
      </c>
      <c r="J16" s="17">
        <f t="shared" si="0"/>
        <v>47074</v>
      </c>
      <c r="K16" s="17">
        <f t="shared" si="0"/>
        <v>16802</v>
      </c>
      <c r="L16" s="17">
        <f t="shared" si="0"/>
        <v>17541</v>
      </c>
      <c r="M16" s="17">
        <f t="shared" si="0"/>
        <v>17278</v>
      </c>
      <c r="N16" s="17">
        <f t="shared" si="0"/>
        <v>51621</v>
      </c>
      <c r="O16" s="17">
        <f t="shared" si="0"/>
        <v>0</v>
      </c>
      <c r="P16" s="17">
        <f>SUM(P11:P15)</f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7">
        <f t="shared" si="0"/>
        <v>122594</v>
      </c>
    </row>
    <row r="17" spans="2:20" ht="15.75" x14ac:dyDescent="0.25"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2:20" ht="15.75" x14ac:dyDescent="0.25"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2:20" ht="15.75" x14ac:dyDescent="0.25"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2:20" ht="15.75" x14ac:dyDescent="0.25"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2:20" ht="15.75" x14ac:dyDescent="0.25"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2:20" ht="15.75" x14ac:dyDescent="0.25"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2:20" ht="15.75" x14ac:dyDescent="0.25"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2:20" ht="15.75" x14ac:dyDescent="0.25"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2:20" ht="15.75" x14ac:dyDescent="0.25"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2:20" ht="15.75" x14ac:dyDescent="0.25"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2:20" ht="15.75" x14ac:dyDescent="0.25"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2:20" ht="15.75" x14ac:dyDescent="0.25"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spans="2:20" ht="15.75" x14ac:dyDescent="0.25"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spans="2:20" ht="15.75" x14ac:dyDescent="0.25"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</row>
    <row r="31" spans="2:20" ht="15.75" x14ac:dyDescent="0.25"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</row>
    <row r="32" spans="2:20" ht="15.75" x14ac:dyDescent="0.25"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spans="2:20" ht="15.75" x14ac:dyDescent="0.25"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</row>
    <row r="34" spans="2:20" ht="15.75" x14ac:dyDescent="0.25"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pans="2:20" ht="15.75" x14ac:dyDescent="0.25"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2:20" ht="15.75" x14ac:dyDescent="0.25"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2:20" ht="15.75" x14ac:dyDescent="0.25"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8" spans="2:20" ht="15.75" x14ac:dyDescent="0.25"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2:20" ht="15.75" x14ac:dyDescent="0.25"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2:20" ht="15.75" x14ac:dyDescent="0.25"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showGridLines="0" view="pageBreakPreview" zoomScale="85" zoomScaleNormal="30" zoomScaleSheetLayoutView="85" workbookViewId="0">
      <selection activeCell="S9" sqref="S9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5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94" t="s">
        <v>43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19" ht="15.75" x14ac:dyDescent="0.25">
      <c r="B7" s="92" t="s">
        <v>75</v>
      </c>
      <c r="C7" s="97" t="s">
        <v>1</v>
      </c>
      <c r="D7" s="97"/>
      <c r="E7" s="97"/>
      <c r="F7" s="97"/>
      <c r="G7" s="97" t="s">
        <v>2</v>
      </c>
      <c r="H7" s="97"/>
      <c r="I7" s="97"/>
      <c r="J7" s="97"/>
      <c r="K7" s="97" t="s">
        <v>3</v>
      </c>
      <c r="L7" s="97"/>
      <c r="M7" s="97"/>
      <c r="N7" s="97"/>
      <c r="O7" s="97" t="s">
        <v>4</v>
      </c>
      <c r="P7" s="97"/>
      <c r="Q7" s="97"/>
      <c r="R7" s="97"/>
      <c r="S7" s="98" t="s">
        <v>5</v>
      </c>
    </row>
    <row r="8" spans="2:19" ht="16.5" thickBot="1" x14ac:dyDescent="0.3">
      <c r="B8" s="93"/>
      <c r="C8" s="21" t="s">
        <v>6</v>
      </c>
      <c r="D8" s="21" t="s">
        <v>7</v>
      </c>
      <c r="E8" s="21" t="s">
        <v>8</v>
      </c>
      <c r="F8" s="21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21" t="s">
        <v>14</v>
      </c>
      <c r="L8" s="21" t="s">
        <v>15</v>
      </c>
      <c r="M8" s="21" t="s">
        <v>16</v>
      </c>
      <c r="N8" s="21" t="s">
        <v>17</v>
      </c>
      <c r="O8" s="21" t="s">
        <v>18</v>
      </c>
      <c r="P8" s="21" t="s">
        <v>19</v>
      </c>
      <c r="Q8" s="21" t="s">
        <v>20</v>
      </c>
      <c r="R8" s="21" t="s">
        <v>21</v>
      </c>
      <c r="S8" s="99"/>
    </row>
    <row r="9" spans="2:19" ht="15.75" x14ac:dyDescent="0.25">
      <c r="B9" s="15" t="s">
        <v>44</v>
      </c>
      <c r="C9" s="41">
        <v>43</v>
      </c>
      <c r="D9" s="41">
        <v>60</v>
      </c>
      <c r="E9" s="41">
        <v>62</v>
      </c>
      <c r="F9" s="10">
        <f>E9+D9+C9</f>
        <v>165</v>
      </c>
      <c r="G9" s="11">
        <v>23</v>
      </c>
      <c r="H9" s="11">
        <v>70</v>
      </c>
      <c r="I9" s="11">
        <v>25</v>
      </c>
      <c r="J9" s="10">
        <f>G9+H9+I9</f>
        <v>118</v>
      </c>
      <c r="K9" s="11">
        <v>15</v>
      </c>
      <c r="L9" s="11">
        <v>23</v>
      </c>
      <c r="M9" s="11">
        <v>28</v>
      </c>
      <c r="N9" s="10">
        <f>K9+L9+M9</f>
        <v>66</v>
      </c>
      <c r="O9" s="33"/>
      <c r="P9" s="34"/>
      <c r="Q9" s="34"/>
      <c r="R9" s="10"/>
      <c r="S9" s="23">
        <f>SUM(R9,N9,J9,F9)</f>
        <v>349</v>
      </c>
    </row>
    <row r="10" spans="2:19" ht="15.75" x14ac:dyDescent="0.25">
      <c r="B10" s="15" t="s">
        <v>45</v>
      </c>
      <c r="C10" s="42">
        <v>28</v>
      </c>
      <c r="D10" s="42">
        <v>51</v>
      </c>
      <c r="E10" s="42">
        <v>54</v>
      </c>
      <c r="F10" s="10">
        <f>E10+D10+C10</f>
        <v>133</v>
      </c>
      <c r="G10" s="11">
        <v>10</v>
      </c>
      <c r="H10" s="11">
        <v>25</v>
      </c>
      <c r="I10" s="11">
        <v>19</v>
      </c>
      <c r="J10" s="10">
        <f>G10+H10+I10</f>
        <v>54</v>
      </c>
      <c r="K10" s="11">
        <v>5</v>
      </c>
      <c r="L10" s="11">
        <v>3</v>
      </c>
      <c r="M10" s="11">
        <v>19</v>
      </c>
      <c r="N10" s="10">
        <f>K10+L10+M10</f>
        <v>27</v>
      </c>
      <c r="O10" s="33"/>
      <c r="P10" s="34"/>
      <c r="Q10" s="34"/>
      <c r="R10" s="10"/>
      <c r="S10" s="10">
        <f>SUM(R10,N10,J10,F10)</f>
        <v>214</v>
      </c>
    </row>
    <row r="11" spans="2:19" ht="15.75" x14ac:dyDescent="0.25">
      <c r="B11" s="4" t="s">
        <v>46</v>
      </c>
      <c r="C11" s="42">
        <v>0</v>
      </c>
      <c r="D11" s="42">
        <v>8</v>
      </c>
      <c r="E11" s="42">
        <v>6</v>
      </c>
      <c r="F11" s="17">
        <f>E11+D11+C11</f>
        <v>14</v>
      </c>
      <c r="G11" s="9">
        <v>13</v>
      </c>
      <c r="H11" s="9">
        <v>42</v>
      </c>
      <c r="I11" s="9">
        <v>0</v>
      </c>
      <c r="J11" s="10">
        <f>G11+H11+I11</f>
        <v>55</v>
      </c>
      <c r="K11" s="9">
        <v>0</v>
      </c>
      <c r="L11" s="9">
        <v>7</v>
      </c>
      <c r="M11" s="9">
        <v>0</v>
      </c>
      <c r="N11" s="10">
        <f>K11+L11+M11</f>
        <v>7</v>
      </c>
      <c r="O11" s="33"/>
      <c r="P11" s="34"/>
      <c r="Q11" s="34"/>
      <c r="R11" s="10"/>
      <c r="S11" s="17">
        <f>SUM(R11,N11,J11,F11)</f>
        <v>76</v>
      </c>
    </row>
    <row r="12" spans="2:19" ht="15.75" x14ac:dyDescent="0.25">
      <c r="B12" s="4" t="s">
        <v>47</v>
      </c>
      <c r="C12" s="42">
        <v>0</v>
      </c>
      <c r="D12" s="42">
        <v>0</v>
      </c>
      <c r="E12" s="42">
        <v>0</v>
      </c>
      <c r="F12" s="17">
        <f>E12+D12+C12</f>
        <v>0</v>
      </c>
      <c r="G12" s="9">
        <v>0</v>
      </c>
      <c r="H12" s="9">
        <v>0</v>
      </c>
      <c r="I12" s="9">
        <v>0</v>
      </c>
      <c r="J12" s="10">
        <f>G12+H12+I12</f>
        <v>0</v>
      </c>
      <c r="K12" s="9">
        <v>0</v>
      </c>
      <c r="L12" s="9">
        <v>0</v>
      </c>
      <c r="M12" s="9">
        <v>0</v>
      </c>
      <c r="N12" s="10">
        <f>K12+L12+M12</f>
        <v>0</v>
      </c>
      <c r="O12" s="33"/>
      <c r="P12" s="34"/>
      <c r="Q12" s="34"/>
      <c r="R12" s="10"/>
      <c r="S12" s="17">
        <f>SUM(R12,N12,J12,F12)</f>
        <v>0</v>
      </c>
    </row>
    <row r="13" spans="2:19" ht="15.75" x14ac:dyDescent="0.25">
      <c r="B13" s="22" t="s">
        <v>5</v>
      </c>
      <c r="C13" s="16">
        <f t="shared" ref="C13:R13" si="0">SUM(C9:C12)</f>
        <v>71</v>
      </c>
      <c r="D13" s="16">
        <f t="shared" si="0"/>
        <v>119</v>
      </c>
      <c r="E13" s="16">
        <f t="shared" si="0"/>
        <v>122</v>
      </c>
      <c r="F13" s="17">
        <f t="shared" si="0"/>
        <v>312</v>
      </c>
      <c r="G13" s="38">
        <f t="shared" si="0"/>
        <v>46</v>
      </c>
      <c r="H13" s="38">
        <f t="shared" si="0"/>
        <v>137</v>
      </c>
      <c r="I13" s="38">
        <f t="shared" si="0"/>
        <v>44</v>
      </c>
      <c r="J13" s="17">
        <f t="shared" si="0"/>
        <v>227</v>
      </c>
      <c r="K13" s="16">
        <f t="shared" si="0"/>
        <v>20</v>
      </c>
      <c r="L13" s="16">
        <f t="shared" si="0"/>
        <v>33</v>
      </c>
      <c r="M13" s="16">
        <f t="shared" si="0"/>
        <v>47</v>
      </c>
      <c r="N13" s="17">
        <f t="shared" si="0"/>
        <v>100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>SUM(S9:S12)</f>
        <v>639</v>
      </c>
    </row>
    <row r="14" spans="2:19" ht="15.75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70" zoomScaleNormal="30" zoomScaleSheetLayoutView="70" workbookViewId="0">
      <selection activeCell="T29" sqref="T29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94">
        <v>0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</row>
    <row r="6" spans="2:19" ht="15.75" x14ac:dyDescent="0.25">
      <c r="B6" s="92" t="s">
        <v>75</v>
      </c>
      <c r="C6" s="97" t="s">
        <v>1</v>
      </c>
      <c r="D6" s="97"/>
      <c r="E6" s="97"/>
      <c r="F6" s="97"/>
      <c r="G6" s="97" t="s">
        <v>2</v>
      </c>
      <c r="H6" s="97"/>
      <c r="I6" s="97"/>
      <c r="J6" s="97"/>
      <c r="K6" s="97" t="s">
        <v>3</v>
      </c>
      <c r="L6" s="97"/>
      <c r="M6" s="97"/>
      <c r="N6" s="97"/>
      <c r="O6" s="97" t="s">
        <v>4</v>
      </c>
      <c r="P6" s="97"/>
      <c r="Q6" s="97"/>
      <c r="R6" s="97"/>
      <c r="S6" s="98" t="s">
        <v>5</v>
      </c>
    </row>
    <row r="7" spans="2:19" ht="16.5" thickBot="1" x14ac:dyDescent="0.3">
      <c r="B7" s="93"/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99"/>
    </row>
    <row r="8" spans="2:19" ht="15.75" x14ac:dyDescent="0.25">
      <c r="B8" s="15" t="s">
        <v>48</v>
      </c>
      <c r="C8" s="47"/>
      <c r="D8" s="47"/>
      <c r="E8" s="47"/>
      <c r="F8" s="14">
        <f>C8+D8+E8</f>
        <v>0</v>
      </c>
      <c r="G8" s="24"/>
      <c r="H8" s="24"/>
      <c r="I8" s="24"/>
      <c r="J8" s="25"/>
      <c r="K8" s="13">
        <v>0</v>
      </c>
      <c r="L8" s="13">
        <v>0</v>
      </c>
      <c r="M8" s="13">
        <v>0</v>
      </c>
      <c r="N8" s="14">
        <f>K8+L8+M8</f>
        <v>0</v>
      </c>
      <c r="O8" s="13"/>
      <c r="P8" s="13"/>
      <c r="Q8" s="18"/>
      <c r="R8" s="13"/>
      <c r="S8" s="14">
        <f>R8+N8+J8+F8</f>
        <v>0</v>
      </c>
    </row>
    <row r="9" spans="2:19" ht="15.75" x14ac:dyDescent="0.25">
      <c r="B9" s="4" t="s">
        <v>49</v>
      </c>
      <c r="C9" s="48"/>
      <c r="D9" s="48"/>
      <c r="E9" s="48"/>
      <c r="F9" s="14">
        <f t="shared" ref="F9:F28" si="0">C9+D9+E9</f>
        <v>0</v>
      </c>
      <c r="G9" s="26"/>
      <c r="H9" s="26"/>
      <c r="I9" s="26"/>
      <c r="J9" s="25"/>
      <c r="K9" s="13">
        <v>0</v>
      </c>
      <c r="L9" s="13">
        <v>0</v>
      </c>
      <c r="M9" s="13">
        <v>0</v>
      </c>
      <c r="N9" s="14">
        <f t="shared" ref="N9:N28" si="1">K9+L9+M9</f>
        <v>0</v>
      </c>
      <c r="O9" s="13"/>
      <c r="P9" s="13"/>
      <c r="Q9" s="12"/>
      <c r="R9" s="13"/>
      <c r="S9" s="20">
        <f>R9+N9+J9+F9</f>
        <v>0</v>
      </c>
    </row>
    <row r="10" spans="2:19" ht="15.75" x14ac:dyDescent="0.25">
      <c r="B10" s="4" t="s">
        <v>50</v>
      </c>
      <c r="C10" s="48"/>
      <c r="D10" s="48"/>
      <c r="E10" s="48"/>
      <c r="F10" s="14">
        <f t="shared" si="0"/>
        <v>0</v>
      </c>
      <c r="G10" s="26"/>
      <c r="H10" s="26"/>
      <c r="I10" s="26"/>
      <c r="J10" s="25"/>
      <c r="K10" s="13">
        <v>0</v>
      </c>
      <c r="L10" s="13">
        <v>0</v>
      </c>
      <c r="M10" s="13">
        <v>0</v>
      </c>
      <c r="N10" s="14">
        <f t="shared" si="1"/>
        <v>0</v>
      </c>
      <c r="O10" s="13"/>
      <c r="P10" s="13"/>
      <c r="Q10" s="12"/>
      <c r="R10" s="13"/>
      <c r="S10" s="20">
        <f>R10+N10+J10+F10</f>
        <v>0</v>
      </c>
    </row>
    <row r="11" spans="2:19" ht="15.75" x14ac:dyDescent="0.25">
      <c r="B11" s="4" t="s">
        <v>51</v>
      </c>
      <c r="C11" s="48"/>
      <c r="D11" s="48"/>
      <c r="E11" s="48"/>
      <c r="F11" s="14">
        <f t="shared" si="0"/>
        <v>0</v>
      </c>
      <c r="G11" s="26"/>
      <c r="H11" s="26"/>
      <c r="I11" s="26"/>
      <c r="J11" s="25"/>
      <c r="K11" s="13">
        <v>0</v>
      </c>
      <c r="L11" s="13">
        <v>0</v>
      </c>
      <c r="M11" s="13">
        <v>0</v>
      </c>
      <c r="N11" s="14">
        <f t="shared" si="1"/>
        <v>0</v>
      </c>
      <c r="O11" s="13"/>
      <c r="P11" s="13"/>
      <c r="Q11" s="12"/>
      <c r="R11" s="13"/>
      <c r="S11" s="20">
        <f t="shared" ref="S11:S28" si="2">R11+N11+J11+F11</f>
        <v>0</v>
      </c>
    </row>
    <row r="12" spans="2:19" ht="15.75" x14ac:dyDescent="0.25">
      <c r="B12" s="6" t="s">
        <v>74</v>
      </c>
      <c r="C12" s="48">
        <v>4</v>
      </c>
      <c r="D12" s="48"/>
      <c r="E12" s="48"/>
      <c r="F12" s="14">
        <f t="shared" si="0"/>
        <v>4</v>
      </c>
      <c r="G12" s="26"/>
      <c r="H12" s="26"/>
      <c r="I12" s="26"/>
      <c r="J12" s="25"/>
      <c r="K12" s="13">
        <v>1</v>
      </c>
      <c r="L12" s="13">
        <v>3</v>
      </c>
      <c r="M12" s="13">
        <v>0</v>
      </c>
      <c r="N12" s="14">
        <f t="shared" si="1"/>
        <v>4</v>
      </c>
      <c r="O12" s="13"/>
      <c r="P12" s="13"/>
      <c r="Q12" s="12"/>
      <c r="R12" s="13"/>
      <c r="S12" s="20">
        <f t="shared" si="2"/>
        <v>8</v>
      </c>
    </row>
    <row r="13" spans="2:19" ht="15.75" x14ac:dyDescent="0.25">
      <c r="B13" s="4" t="s">
        <v>52</v>
      </c>
      <c r="C13" s="48"/>
      <c r="D13" s="48">
        <v>1</v>
      </c>
      <c r="E13" s="48"/>
      <c r="F13" s="14">
        <f t="shared" si="0"/>
        <v>1</v>
      </c>
      <c r="G13" s="26"/>
      <c r="H13" s="26"/>
      <c r="I13" s="26"/>
      <c r="J13" s="25"/>
      <c r="K13" s="13">
        <v>0</v>
      </c>
      <c r="L13" s="13">
        <v>0</v>
      </c>
      <c r="M13" s="13">
        <v>0</v>
      </c>
      <c r="N13" s="14">
        <f t="shared" si="1"/>
        <v>0</v>
      </c>
      <c r="O13" s="13"/>
      <c r="P13" s="13"/>
      <c r="Q13" s="12"/>
      <c r="R13" s="13"/>
      <c r="S13" s="20">
        <f t="shared" si="2"/>
        <v>1</v>
      </c>
    </row>
    <row r="14" spans="2:19" ht="15.75" x14ac:dyDescent="0.25">
      <c r="B14" s="4" t="s">
        <v>53</v>
      </c>
      <c r="C14" s="48">
        <v>1</v>
      </c>
      <c r="D14" s="48"/>
      <c r="E14" s="48"/>
      <c r="F14" s="14">
        <f t="shared" si="0"/>
        <v>1</v>
      </c>
      <c r="G14" s="26"/>
      <c r="H14" s="26"/>
      <c r="I14" s="26"/>
      <c r="J14" s="25"/>
      <c r="K14" s="13">
        <v>0</v>
      </c>
      <c r="L14" s="13">
        <v>0</v>
      </c>
      <c r="M14" s="13">
        <v>0</v>
      </c>
      <c r="N14" s="14">
        <f t="shared" si="1"/>
        <v>0</v>
      </c>
      <c r="O14" s="13"/>
      <c r="P14" s="13"/>
      <c r="Q14" s="12"/>
      <c r="R14" s="13"/>
      <c r="S14" s="20">
        <f t="shared" si="2"/>
        <v>1</v>
      </c>
    </row>
    <row r="15" spans="2:19" ht="15.75" x14ac:dyDescent="0.25">
      <c r="B15" s="4" t="s">
        <v>54</v>
      </c>
      <c r="C15" s="48"/>
      <c r="D15" s="48"/>
      <c r="E15" s="48"/>
      <c r="F15" s="14">
        <f t="shared" si="0"/>
        <v>0</v>
      </c>
      <c r="G15" s="26"/>
      <c r="H15" s="26"/>
      <c r="I15" s="26"/>
      <c r="J15" s="25"/>
      <c r="K15" s="13">
        <v>0</v>
      </c>
      <c r="L15" s="13">
        <v>0</v>
      </c>
      <c r="M15" s="13">
        <v>0</v>
      </c>
      <c r="N15" s="14">
        <f t="shared" si="1"/>
        <v>0</v>
      </c>
      <c r="O15" s="13"/>
      <c r="P15" s="13"/>
      <c r="Q15" s="12"/>
      <c r="R15" s="13"/>
      <c r="S15" s="20">
        <f t="shared" si="2"/>
        <v>0</v>
      </c>
    </row>
    <row r="16" spans="2:19" ht="15.75" x14ac:dyDescent="0.25">
      <c r="B16" s="4" t="s">
        <v>55</v>
      </c>
      <c r="C16" s="48"/>
      <c r="D16" s="48"/>
      <c r="E16" s="48">
        <v>1</v>
      </c>
      <c r="F16" s="14">
        <f t="shared" si="0"/>
        <v>1</v>
      </c>
      <c r="G16" s="26"/>
      <c r="H16" s="26"/>
      <c r="I16" s="26"/>
      <c r="J16" s="25"/>
      <c r="K16" s="13">
        <v>0</v>
      </c>
      <c r="L16" s="13">
        <v>1</v>
      </c>
      <c r="M16" s="13">
        <v>5</v>
      </c>
      <c r="N16" s="14">
        <f t="shared" si="1"/>
        <v>6</v>
      </c>
      <c r="O16" s="13"/>
      <c r="P16" s="13"/>
      <c r="Q16" s="12"/>
      <c r="R16" s="13"/>
      <c r="S16" s="20">
        <f t="shared" si="2"/>
        <v>7</v>
      </c>
    </row>
    <row r="17" spans="2:19" ht="15.75" x14ac:dyDescent="0.25">
      <c r="B17" s="4" t="s">
        <v>56</v>
      </c>
      <c r="C17" s="48"/>
      <c r="D17" s="48"/>
      <c r="E17" s="48"/>
      <c r="F17" s="14">
        <f t="shared" si="0"/>
        <v>0</v>
      </c>
      <c r="G17" s="26"/>
      <c r="H17" s="26"/>
      <c r="I17" s="26"/>
      <c r="J17" s="25"/>
      <c r="K17" s="13">
        <v>0</v>
      </c>
      <c r="L17" s="13">
        <v>0</v>
      </c>
      <c r="M17" s="13">
        <v>0</v>
      </c>
      <c r="N17" s="14">
        <f t="shared" si="1"/>
        <v>0</v>
      </c>
      <c r="O17" s="13"/>
      <c r="P17" s="13"/>
      <c r="Q17" s="12"/>
      <c r="R17" s="13"/>
      <c r="S17" s="20">
        <f t="shared" si="2"/>
        <v>0</v>
      </c>
    </row>
    <row r="18" spans="2:19" ht="15.75" x14ac:dyDescent="0.25">
      <c r="B18" s="6" t="s">
        <v>73</v>
      </c>
      <c r="C18" s="48"/>
      <c r="D18" s="48"/>
      <c r="E18" s="48"/>
      <c r="F18" s="14">
        <f t="shared" si="0"/>
        <v>0</v>
      </c>
      <c r="G18" s="26"/>
      <c r="H18" s="26"/>
      <c r="I18" s="26"/>
      <c r="J18" s="25"/>
      <c r="K18" s="13">
        <v>0</v>
      </c>
      <c r="L18" s="13">
        <v>1</v>
      </c>
      <c r="M18" s="13">
        <v>0</v>
      </c>
      <c r="N18" s="14">
        <f t="shared" si="1"/>
        <v>1</v>
      </c>
      <c r="O18" s="13"/>
      <c r="P18" s="13"/>
      <c r="Q18" s="12"/>
      <c r="R18" s="13"/>
      <c r="S18" s="20">
        <f t="shared" si="2"/>
        <v>1</v>
      </c>
    </row>
    <row r="19" spans="2:19" ht="15.75" x14ac:dyDescent="0.25">
      <c r="B19" s="7" t="s">
        <v>72</v>
      </c>
      <c r="C19" s="48">
        <v>1</v>
      </c>
      <c r="D19" s="48"/>
      <c r="E19" s="48"/>
      <c r="F19" s="14">
        <f t="shared" si="0"/>
        <v>1</v>
      </c>
      <c r="G19" s="26">
        <v>2</v>
      </c>
      <c r="H19" s="26"/>
      <c r="I19" s="26"/>
      <c r="J19" s="25">
        <v>2</v>
      </c>
      <c r="K19" s="13">
        <v>0</v>
      </c>
      <c r="L19" s="13">
        <v>4</v>
      </c>
      <c r="M19" s="13">
        <v>0</v>
      </c>
      <c r="N19" s="14">
        <f t="shared" si="1"/>
        <v>4</v>
      </c>
      <c r="O19" s="13"/>
      <c r="P19" s="13"/>
      <c r="Q19" s="12"/>
      <c r="R19" s="13"/>
      <c r="S19" s="20">
        <f t="shared" si="2"/>
        <v>7</v>
      </c>
    </row>
    <row r="20" spans="2:19" ht="15.75" x14ac:dyDescent="0.25">
      <c r="B20" s="7" t="s">
        <v>71</v>
      </c>
      <c r="C20" s="48"/>
      <c r="D20" s="48"/>
      <c r="E20" s="48"/>
      <c r="F20" s="14">
        <f t="shared" si="0"/>
        <v>0</v>
      </c>
      <c r="G20" s="26"/>
      <c r="H20" s="26"/>
      <c r="I20" s="26"/>
      <c r="J20" s="25"/>
      <c r="K20" s="13">
        <v>0</v>
      </c>
      <c r="L20" s="13">
        <v>0</v>
      </c>
      <c r="M20" s="13">
        <v>0</v>
      </c>
      <c r="N20" s="14">
        <f t="shared" si="1"/>
        <v>0</v>
      </c>
      <c r="O20" s="13"/>
      <c r="P20" s="13"/>
      <c r="Q20" s="12"/>
      <c r="R20" s="13"/>
      <c r="S20" s="20">
        <f t="shared" si="2"/>
        <v>0</v>
      </c>
    </row>
    <row r="21" spans="2:19" ht="31.5" x14ac:dyDescent="0.25">
      <c r="B21" s="6" t="s">
        <v>57</v>
      </c>
      <c r="C21" s="48"/>
      <c r="D21" s="48"/>
      <c r="E21" s="48"/>
      <c r="F21" s="14">
        <f t="shared" si="0"/>
        <v>0</v>
      </c>
      <c r="G21" s="26"/>
      <c r="H21" s="26"/>
      <c r="I21" s="26"/>
      <c r="J21" s="25"/>
      <c r="K21" s="13">
        <v>0</v>
      </c>
      <c r="L21" s="13">
        <v>0</v>
      </c>
      <c r="M21" s="13">
        <v>0</v>
      </c>
      <c r="N21" s="14">
        <f t="shared" si="1"/>
        <v>0</v>
      </c>
      <c r="O21" s="13"/>
      <c r="P21" s="13"/>
      <c r="Q21" s="12"/>
      <c r="R21" s="13"/>
      <c r="S21" s="20">
        <f t="shared" si="2"/>
        <v>0</v>
      </c>
    </row>
    <row r="22" spans="2:19" ht="31.5" x14ac:dyDescent="0.25">
      <c r="B22" s="6" t="s">
        <v>58</v>
      </c>
      <c r="C22" s="48">
        <v>2</v>
      </c>
      <c r="D22" s="48"/>
      <c r="E22" s="48"/>
      <c r="F22" s="14">
        <f t="shared" si="0"/>
        <v>2</v>
      </c>
      <c r="G22" s="26">
        <v>1</v>
      </c>
      <c r="H22" s="26"/>
      <c r="I22" s="26"/>
      <c r="J22" s="25">
        <v>1</v>
      </c>
      <c r="K22" s="13">
        <v>0</v>
      </c>
      <c r="L22" s="13">
        <v>0</v>
      </c>
      <c r="M22" s="13">
        <v>0</v>
      </c>
      <c r="N22" s="14">
        <f t="shared" si="1"/>
        <v>0</v>
      </c>
      <c r="O22" s="13"/>
      <c r="P22" s="13"/>
      <c r="Q22" s="12"/>
      <c r="R22" s="13"/>
      <c r="S22" s="20">
        <f t="shared" si="2"/>
        <v>3</v>
      </c>
    </row>
    <row r="23" spans="2:19" ht="15.75" x14ac:dyDescent="0.25">
      <c r="B23" s="6" t="s">
        <v>59</v>
      </c>
      <c r="C23" s="48"/>
      <c r="D23" s="48">
        <v>3</v>
      </c>
      <c r="E23" s="48"/>
      <c r="F23" s="14">
        <f t="shared" si="0"/>
        <v>3</v>
      </c>
      <c r="G23" s="26">
        <v>2</v>
      </c>
      <c r="H23" s="26"/>
      <c r="I23" s="26"/>
      <c r="J23" s="25">
        <v>2</v>
      </c>
      <c r="K23" s="13">
        <v>2</v>
      </c>
      <c r="L23" s="13">
        <v>4</v>
      </c>
      <c r="M23" s="13">
        <v>3</v>
      </c>
      <c r="N23" s="14">
        <f t="shared" si="1"/>
        <v>9</v>
      </c>
      <c r="O23" s="13"/>
      <c r="P23" s="13"/>
      <c r="Q23" s="12"/>
      <c r="R23" s="13"/>
      <c r="S23" s="20">
        <f t="shared" si="2"/>
        <v>14</v>
      </c>
    </row>
    <row r="24" spans="2:19" ht="31.5" x14ac:dyDescent="0.25">
      <c r="B24" s="6" t="s">
        <v>60</v>
      </c>
      <c r="C24" s="48">
        <v>6</v>
      </c>
      <c r="D24" s="48">
        <v>2</v>
      </c>
      <c r="E24" s="48">
        <v>1</v>
      </c>
      <c r="F24" s="14">
        <f t="shared" si="0"/>
        <v>9</v>
      </c>
      <c r="G24" s="26">
        <v>2</v>
      </c>
      <c r="H24" s="26">
        <v>3</v>
      </c>
      <c r="I24" s="26">
        <v>2</v>
      </c>
      <c r="J24" s="25">
        <v>7</v>
      </c>
      <c r="K24" s="13">
        <v>7</v>
      </c>
      <c r="L24" s="13">
        <v>0</v>
      </c>
      <c r="M24" s="13">
        <v>3</v>
      </c>
      <c r="N24" s="14">
        <f t="shared" si="1"/>
        <v>10</v>
      </c>
      <c r="O24" s="13"/>
      <c r="P24" s="13"/>
      <c r="Q24" s="12"/>
      <c r="R24" s="13"/>
      <c r="S24" s="20">
        <f t="shared" si="2"/>
        <v>26</v>
      </c>
    </row>
    <row r="25" spans="2:19" ht="15.75" x14ac:dyDescent="0.25">
      <c r="B25" s="6" t="s">
        <v>61</v>
      </c>
      <c r="C25" s="48"/>
      <c r="D25" s="48"/>
      <c r="E25" s="48"/>
      <c r="F25" s="14">
        <f t="shared" si="0"/>
        <v>0</v>
      </c>
      <c r="G25" s="26"/>
      <c r="H25" s="26"/>
      <c r="I25" s="26"/>
      <c r="J25" s="25"/>
      <c r="K25" s="13">
        <v>0</v>
      </c>
      <c r="L25" s="13">
        <v>0</v>
      </c>
      <c r="M25" s="13">
        <v>0</v>
      </c>
      <c r="N25" s="14">
        <f t="shared" si="1"/>
        <v>0</v>
      </c>
      <c r="O25" s="13"/>
      <c r="P25" s="13"/>
      <c r="Q25" s="12"/>
      <c r="R25" s="13"/>
      <c r="S25" s="20">
        <f t="shared" si="2"/>
        <v>0</v>
      </c>
    </row>
    <row r="26" spans="2:19" ht="31.5" x14ac:dyDescent="0.25">
      <c r="B26" s="6" t="s">
        <v>70</v>
      </c>
      <c r="C26" s="48">
        <v>3</v>
      </c>
      <c r="D26" s="48">
        <v>1</v>
      </c>
      <c r="E26" s="48"/>
      <c r="F26" s="14">
        <f t="shared" si="0"/>
        <v>4</v>
      </c>
      <c r="G26" s="26">
        <v>1</v>
      </c>
      <c r="H26" s="26"/>
      <c r="I26" s="26"/>
      <c r="J26" s="25">
        <v>1</v>
      </c>
      <c r="K26" s="13">
        <v>1</v>
      </c>
      <c r="L26" s="13">
        <v>0</v>
      </c>
      <c r="M26" s="13">
        <v>0</v>
      </c>
      <c r="N26" s="14">
        <f t="shared" si="1"/>
        <v>1</v>
      </c>
      <c r="O26" s="13"/>
      <c r="P26" s="13"/>
      <c r="Q26" s="12"/>
      <c r="R26" s="13"/>
      <c r="S26" s="20">
        <f t="shared" si="2"/>
        <v>6</v>
      </c>
    </row>
    <row r="27" spans="2:19" ht="15.75" x14ac:dyDescent="0.25">
      <c r="B27" s="6" t="s">
        <v>62</v>
      </c>
      <c r="C27" s="48"/>
      <c r="D27" s="48"/>
      <c r="E27" s="48"/>
      <c r="F27" s="14">
        <f t="shared" si="0"/>
        <v>0</v>
      </c>
      <c r="G27" s="26"/>
      <c r="H27" s="26">
        <v>5</v>
      </c>
      <c r="I27" s="26"/>
      <c r="J27" s="25">
        <v>5</v>
      </c>
      <c r="K27" s="13">
        <v>0</v>
      </c>
      <c r="L27" s="13">
        <v>2</v>
      </c>
      <c r="M27" s="13">
        <v>0</v>
      </c>
      <c r="N27" s="14">
        <f t="shared" si="1"/>
        <v>2</v>
      </c>
      <c r="O27" s="13"/>
      <c r="P27" s="13"/>
      <c r="Q27" s="12"/>
      <c r="R27" s="13"/>
      <c r="S27" s="20">
        <f t="shared" si="2"/>
        <v>7</v>
      </c>
    </row>
    <row r="28" spans="2:19" ht="15.75" x14ac:dyDescent="0.25">
      <c r="B28" s="4" t="s">
        <v>63</v>
      </c>
      <c r="C28" s="48"/>
      <c r="D28" s="48"/>
      <c r="E28" s="48"/>
      <c r="F28" s="14">
        <f t="shared" si="0"/>
        <v>0</v>
      </c>
      <c r="G28" s="26"/>
      <c r="H28" s="26">
        <v>2</v>
      </c>
      <c r="I28" s="26">
        <v>1</v>
      </c>
      <c r="J28" s="25">
        <v>3</v>
      </c>
      <c r="K28" s="13">
        <v>0</v>
      </c>
      <c r="L28" s="13">
        <v>36</v>
      </c>
      <c r="M28" s="13">
        <v>3</v>
      </c>
      <c r="N28" s="14">
        <f t="shared" si="1"/>
        <v>39</v>
      </c>
      <c r="O28" s="13"/>
      <c r="P28" s="13"/>
      <c r="Q28" s="32"/>
      <c r="R28" s="13"/>
      <c r="S28" s="20">
        <f t="shared" si="2"/>
        <v>42</v>
      </c>
    </row>
    <row r="29" spans="2:19" ht="15.75" x14ac:dyDescent="0.25">
      <c r="B29" s="22" t="s">
        <v>5</v>
      </c>
      <c r="C29" s="17">
        <f t="shared" ref="C29:J29" si="3">SUM(C8:C28)</f>
        <v>17</v>
      </c>
      <c r="D29" s="17">
        <f t="shared" si="3"/>
        <v>7</v>
      </c>
      <c r="E29" s="17">
        <f t="shared" si="3"/>
        <v>2</v>
      </c>
      <c r="F29" s="17">
        <f t="shared" si="3"/>
        <v>26</v>
      </c>
      <c r="G29" s="17">
        <f t="shared" si="3"/>
        <v>8</v>
      </c>
      <c r="H29" s="17">
        <f t="shared" si="3"/>
        <v>10</v>
      </c>
      <c r="I29" s="17">
        <f t="shared" si="3"/>
        <v>3</v>
      </c>
      <c r="J29" s="17">
        <f t="shared" si="3"/>
        <v>21</v>
      </c>
      <c r="K29" s="17">
        <f t="shared" ref="K29:S29" si="4">SUM(K8:K28)</f>
        <v>11</v>
      </c>
      <c r="L29" s="17">
        <f t="shared" si="4"/>
        <v>51</v>
      </c>
      <c r="M29" s="17">
        <f t="shared" si="4"/>
        <v>14</v>
      </c>
      <c r="N29" s="17">
        <f t="shared" si="4"/>
        <v>76</v>
      </c>
      <c r="O29" s="17">
        <f t="shared" si="4"/>
        <v>0</v>
      </c>
      <c r="P29" s="17">
        <f t="shared" si="4"/>
        <v>0</v>
      </c>
      <c r="Q29" s="17">
        <f t="shared" si="4"/>
        <v>0</v>
      </c>
      <c r="R29" s="17">
        <f t="shared" si="4"/>
        <v>0</v>
      </c>
      <c r="S29" s="17">
        <f t="shared" si="4"/>
        <v>123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view="pageBreakPreview" zoomScale="85" zoomScaleNormal="45" zoomScaleSheetLayoutView="85" workbookViewId="0">
      <selection activeCell="S22" sqref="S22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94" t="s">
        <v>64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</row>
    <row r="6" spans="2:19" ht="15.75" x14ac:dyDescent="0.25">
      <c r="B6" s="92" t="s">
        <v>75</v>
      </c>
      <c r="C6" s="97" t="s">
        <v>1</v>
      </c>
      <c r="D6" s="97"/>
      <c r="E6" s="97"/>
      <c r="F6" s="97"/>
      <c r="G6" s="97" t="s">
        <v>2</v>
      </c>
      <c r="H6" s="97"/>
      <c r="I6" s="97"/>
      <c r="J6" s="97"/>
      <c r="K6" s="97" t="s">
        <v>3</v>
      </c>
      <c r="L6" s="97"/>
      <c r="M6" s="97"/>
      <c r="N6" s="97"/>
      <c r="O6" s="97" t="s">
        <v>4</v>
      </c>
      <c r="P6" s="97"/>
      <c r="Q6" s="97"/>
      <c r="R6" s="97"/>
      <c r="S6" s="98" t="s">
        <v>5</v>
      </c>
    </row>
    <row r="7" spans="2:19" ht="16.5" thickBot="1" x14ac:dyDescent="0.3">
      <c r="B7" s="93"/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99"/>
    </row>
    <row r="8" spans="2:19" ht="15.75" x14ac:dyDescent="0.25">
      <c r="B8" s="7" t="s">
        <v>93</v>
      </c>
      <c r="C8" s="63">
        <v>16</v>
      </c>
      <c r="D8" s="63">
        <v>8</v>
      </c>
      <c r="E8" s="63">
        <v>9</v>
      </c>
      <c r="F8" s="20">
        <f>C8+D8+E8</f>
        <v>33</v>
      </c>
      <c r="G8" s="12">
        <v>11</v>
      </c>
      <c r="H8" s="12">
        <v>15</v>
      </c>
      <c r="I8" s="12">
        <v>7</v>
      </c>
      <c r="J8" s="17">
        <f>G8+H8+I8</f>
        <v>33</v>
      </c>
      <c r="K8" s="12">
        <v>25</v>
      </c>
      <c r="L8" s="12">
        <v>16</v>
      </c>
      <c r="M8" s="12">
        <v>10</v>
      </c>
      <c r="N8" s="14">
        <f>K8+L8+M8</f>
        <v>51</v>
      </c>
      <c r="O8" s="12"/>
      <c r="P8" s="12"/>
      <c r="Q8" s="12"/>
      <c r="R8" s="27"/>
      <c r="S8" s="17">
        <f>F8+J8+N8+Q8</f>
        <v>117</v>
      </c>
    </row>
    <row r="9" spans="2:19" ht="15.75" x14ac:dyDescent="0.25">
      <c r="B9" s="7" t="s">
        <v>94</v>
      </c>
      <c r="C9" s="63">
        <v>2</v>
      </c>
      <c r="D9" s="63">
        <v>2</v>
      </c>
      <c r="E9" s="63">
        <v>2</v>
      </c>
      <c r="F9" s="20">
        <f t="shared" ref="F9:F12" si="0">C9+D9+E9</f>
        <v>6</v>
      </c>
      <c r="G9" s="12">
        <v>3</v>
      </c>
      <c r="H9" s="12">
        <v>2</v>
      </c>
      <c r="I9" s="12">
        <v>2</v>
      </c>
      <c r="J9" s="17">
        <f t="shared" ref="J9:J12" si="1">G9+H9+I9</f>
        <v>7</v>
      </c>
      <c r="K9" s="12">
        <v>3</v>
      </c>
      <c r="L9" s="12">
        <v>4</v>
      </c>
      <c r="M9" s="12">
        <v>3</v>
      </c>
      <c r="N9" s="14">
        <f t="shared" ref="N9:N12" si="2">K9+L9+M9</f>
        <v>10</v>
      </c>
      <c r="O9" s="12"/>
      <c r="P9" s="12"/>
      <c r="Q9" s="12"/>
      <c r="R9" s="27"/>
      <c r="S9" s="17">
        <f>F9+J9+N9+Q9</f>
        <v>23</v>
      </c>
    </row>
    <row r="10" spans="2:19" ht="15.75" x14ac:dyDescent="0.25">
      <c r="B10" s="7" t="s">
        <v>95</v>
      </c>
      <c r="C10" s="63">
        <v>10</v>
      </c>
      <c r="D10" s="63">
        <v>10</v>
      </c>
      <c r="E10" s="63">
        <v>8</v>
      </c>
      <c r="F10" s="20">
        <f t="shared" si="0"/>
        <v>28</v>
      </c>
      <c r="G10" s="12">
        <v>10</v>
      </c>
      <c r="H10" s="12">
        <v>9</v>
      </c>
      <c r="I10" s="12">
        <v>8</v>
      </c>
      <c r="J10" s="17">
        <f t="shared" si="1"/>
        <v>27</v>
      </c>
      <c r="K10" s="12">
        <v>15</v>
      </c>
      <c r="L10" s="12">
        <v>14</v>
      </c>
      <c r="M10" s="12">
        <v>12</v>
      </c>
      <c r="N10" s="14">
        <f t="shared" si="2"/>
        <v>41</v>
      </c>
      <c r="O10" s="12"/>
      <c r="P10" s="12"/>
      <c r="Q10" s="12"/>
      <c r="R10" s="27"/>
      <c r="S10" s="17">
        <f>F10+J10+N10+Q10</f>
        <v>96</v>
      </c>
    </row>
    <row r="11" spans="2:19" ht="15.75" x14ac:dyDescent="0.25">
      <c r="B11" s="7" t="s">
        <v>96</v>
      </c>
      <c r="C11" s="63">
        <v>1</v>
      </c>
      <c r="D11" s="63">
        <v>3</v>
      </c>
      <c r="E11" s="63">
        <v>1</v>
      </c>
      <c r="F11" s="20">
        <f t="shared" si="0"/>
        <v>5</v>
      </c>
      <c r="G11" s="12">
        <v>1</v>
      </c>
      <c r="H11" s="12">
        <v>1</v>
      </c>
      <c r="I11" s="12">
        <v>3</v>
      </c>
      <c r="J11" s="17">
        <f t="shared" si="1"/>
        <v>5</v>
      </c>
      <c r="K11" s="12">
        <v>1</v>
      </c>
      <c r="L11" s="12">
        <v>1</v>
      </c>
      <c r="M11" s="12">
        <v>4</v>
      </c>
      <c r="N11" s="14">
        <f t="shared" si="2"/>
        <v>6</v>
      </c>
      <c r="O11" s="12"/>
      <c r="P11" s="12"/>
      <c r="Q11" s="12"/>
      <c r="R11" s="27"/>
      <c r="S11" s="17">
        <f>R11+N11+J11+F11</f>
        <v>16</v>
      </c>
    </row>
    <row r="12" spans="2:19" ht="15.75" x14ac:dyDescent="0.25">
      <c r="B12" s="7" t="s">
        <v>97</v>
      </c>
      <c r="C12" s="63">
        <v>447</v>
      </c>
      <c r="D12" s="63">
        <v>426</v>
      </c>
      <c r="E12" s="63">
        <v>366</v>
      </c>
      <c r="F12" s="20">
        <f t="shared" si="0"/>
        <v>1239</v>
      </c>
      <c r="G12" s="12">
        <v>451</v>
      </c>
      <c r="H12" s="12">
        <v>422</v>
      </c>
      <c r="I12" s="12">
        <v>366</v>
      </c>
      <c r="J12" s="17">
        <f t="shared" si="1"/>
        <v>1239</v>
      </c>
      <c r="K12" s="12">
        <f>105+601</f>
        <v>706</v>
      </c>
      <c r="L12" s="12">
        <f>102+559</f>
        <v>661</v>
      </c>
      <c r="M12" s="12">
        <f>15+505</f>
        <v>520</v>
      </c>
      <c r="N12" s="14">
        <f t="shared" si="2"/>
        <v>1887</v>
      </c>
      <c r="O12" s="12"/>
      <c r="P12" s="12"/>
      <c r="Q12" s="12"/>
      <c r="R12" s="27"/>
      <c r="S12" s="17">
        <f>R12+N12+J12+F12</f>
        <v>4365</v>
      </c>
    </row>
    <row r="13" spans="2:19" ht="15.75" x14ac:dyDescent="0.25">
      <c r="B13" s="22" t="s">
        <v>5</v>
      </c>
      <c r="C13" s="17">
        <f>SUM(C8:C12)</f>
        <v>476</v>
      </c>
      <c r="D13" s="17">
        <f>SUM(D8:D12)</f>
        <v>449</v>
      </c>
      <c r="E13" s="17">
        <f>SUM(E8:E12)</f>
        <v>386</v>
      </c>
      <c r="F13" s="17">
        <f>SUM(F8:F12)</f>
        <v>1311</v>
      </c>
      <c r="G13" s="17">
        <f>SUM(G8:G12)</f>
        <v>476</v>
      </c>
      <c r="H13" s="17">
        <f t="shared" ref="H13:I13" si="3">SUM(H8:H12)</f>
        <v>449</v>
      </c>
      <c r="I13" s="17">
        <f t="shared" si="3"/>
        <v>386</v>
      </c>
      <c r="J13" s="17">
        <f>SUM(J8:J12)</f>
        <v>1311</v>
      </c>
      <c r="K13" s="17">
        <f>SUM(K8:K12)</f>
        <v>750</v>
      </c>
      <c r="L13" s="17">
        <f t="shared" ref="L13:M13" si="4">SUM(L8:L12)</f>
        <v>696</v>
      </c>
      <c r="M13" s="17">
        <f t="shared" si="4"/>
        <v>549</v>
      </c>
      <c r="N13" s="17">
        <f>SUM(N8:N12)</f>
        <v>1995</v>
      </c>
      <c r="O13" s="17"/>
      <c r="P13" s="17"/>
      <c r="Q13" s="17"/>
      <c r="R13" s="17"/>
      <c r="S13" s="17">
        <f>SUM(S8:S12)</f>
        <v>4617</v>
      </c>
    </row>
    <row r="14" spans="2:19" x14ac:dyDescent="0.25">
      <c r="B14"/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ht="15.75" x14ac:dyDescent="0.25"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2:19" ht="15.75" x14ac:dyDescent="0.25"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</row>
    <row r="21" spans="2:19" ht="15.75" x14ac:dyDescent="0.25"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</row>
    <row r="22" spans="2:19" ht="15.75" x14ac:dyDescent="0.25"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</row>
    <row r="23" spans="2:19" ht="15.75" x14ac:dyDescent="0.25"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pans="2:19" ht="15.75" x14ac:dyDescent="0.25"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2:19" ht="15.75" x14ac:dyDescent="0.25"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2:19" ht="15.75" x14ac:dyDescent="0.25"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2:19" ht="15.75" x14ac:dyDescent="0.25"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15.75" x14ac:dyDescent="0.25"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2:19" ht="15.75" x14ac:dyDescent="0.25"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.75" x14ac:dyDescent="0.25"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ht="15.75" x14ac:dyDescent="0.25"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ht="15.75" x14ac:dyDescent="0.25"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ht="15.75" x14ac:dyDescent="0.25"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ht="15.75" x14ac:dyDescent="0.25"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ht="15.75" x14ac:dyDescent="0.25"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15.75" x14ac:dyDescent="0.25"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15.75" x14ac:dyDescent="0.25"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ht="15.75" x14ac:dyDescent="0.25"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ht="15.75" x14ac:dyDescent="0.25"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ht="15.75" x14ac:dyDescent="0.25"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ht="15.75" x14ac:dyDescent="0.25"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ht="15.75" x14ac:dyDescent="0.25"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ht="15.75" x14ac:dyDescent="0.25"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ht="15.75" x14ac:dyDescent="0.25"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ht="15.75" x14ac:dyDescent="0.25">
      <c r="B45" s="36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ht="15.75" x14ac:dyDescent="0.25"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15.75" x14ac:dyDescent="0.25">
      <c r="B47" s="36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.75" x14ac:dyDescent="0.25"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ht="15.75" x14ac:dyDescent="0.25">
      <c r="B49" s="36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115" zoomScaleNormal="25" zoomScaleSheetLayoutView="115" zoomScalePageLayoutView="95" workbookViewId="0">
      <selection activeCell="P13" sqref="P13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94" t="s">
        <v>65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</row>
    <row r="6" spans="2:19" ht="15.75" x14ac:dyDescent="0.25">
      <c r="B6" s="92" t="s">
        <v>75</v>
      </c>
      <c r="C6" s="97" t="s">
        <v>1</v>
      </c>
      <c r="D6" s="97"/>
      <c r="E6" s="97"/>
      <c r="F6" s="97"/>
      <c r="G6" s="97" t="s">
        <v>2</v>
      </c>
      <c r="H6" s="97"/>
      <c r="I6" s="97"/>
      <c r="J6" s="97"/>
      <c r="K6" s="97" t="s">
        <v>3</v>
      </c>
      <c r="L6" s="97"/>
      <c r="M6" s="97"/>
      <c r="N6" s="97"/>
      <c r="O6" s="97" t="s">
        <v>4</v>
      </c>
      <c r="P6" s="97"/>
      <c r="Q6" s="97"/>
      <c r="R6" s="97"/>
      <c r="S6" s="98" t="s">
        <v>5</v>
      </c>
    </row>
    <row r="7" spans="2:19" ht="16.5" thickBot="1" x14ac:dyDescent="0.3">
      <c r="B7" s="93"/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99"/>
    </row>
    <row r="8" spans="2:19" ht="15.75" x14ac:dyDescent="0.25">
      <c r="B8" s="15" t="s">
        <v>66</v>
      </c>
      <c r="C8" s="37">
        <v>31</v>
      </c>
      <c r="D8" s="37">
        <v>170</v>
      </c>
      <c r="E8" s="40">
        <v>862</v>
      </c>
      <c r="F8" s="14">
        <f>SUM(C8:E8)</f>
        <v>1063</v>
      </c>
      <c r="G8" s="28">
        <v>986</v>
      </c>
      <c r="H8" s="28">
        <v>1782</v>
      </c>
      <c r="I8" s="28">
        <v>185</v>
      </c>
      <c r="J8" s="8">
        <f>G8+H8+I8</f>
        <v>2953</v>
      </c>
      <c r="K8" s="30">
        <v>242</v>
      </c>
      <c r="L8" s="30">
        <v>521</v>
      </c>
      <c r="M8" s="30">
        <v>22</v>
      </c>
      <c r="N8" s="10">
        <f>K8+L8+M8</f>
        <v>785</v>
      </c>
      <c r="O8" s="43"/>
      <c r="P8" s="43"/>
      <c r="Q8" s="46"/>
      <c r="R8" s="13"/>
      <c r="S8" s="10">
        <f>+SUM(R8,N8,J8,F8)</f>
        <v>4801</v>
      </c>
    </row>
    <row r="9" spans="2:19" ht="15.75" x14ac:dyDescent="0.25">
      <c r="B9" s="29" t="s">
        <v>67</v>
      </c>
      <c r="C9" s="38">
        <v>10464</v>
      </c>
      <c r="D9" s="38">
        <v>11717</v>
      </c>
      <c r="E9" s="38">
        <v>7803</v>
      </c>
      <c r="F9" s="10">
        <f>SUM(C9:E9)</f>
        <v>29984</v>
      </c>
      <c r="G9" s="30">
        <v>8138</v>
      </c>
      <c r="H9" s="30">
        <v>9126</v>
      </c>
      <c r="I9" s="30">
        <v>5329</v>
      </c>
      <c r="J9" s="8">
        <f>G9+H9+I9</f>
        <v>22593</v>
      </c>
      <c r="K9" s="30">
        <v>11658</v>
      </c>
      <c r="L9" s="30">
        <v>9825</v>
      </c>
      <c r="M9" s="30">
        <v>8320</v>
      </c>
      <c r="N9" s="10">
        <f t="shared" ref="N9:N11" si="0">K9+L9+M9</f>
        <v>29803</v>
      </c>
      <c r="O9" s="44"/>
      <c r="P9" s="44"/>
      <c r="Q9" s="46"/>
      <c r="R9" s="13"/>
      <c r="S9" s="10">
        <f>R9+N9+J9+F9</f>
        <v>82380</v>
      </c>
    </row>
    <row r="10" spans="2:19" ht="15.75" x14ac:dyDescent="0.25">
      <c r="B10" s="4" t="s">
        <v>68</v>
      </c>
      <c r="C10" s="39">
        <v>329</v>
      </c>
      <c r="D10" s="39">
        <v>68</v>
      </c>
      <c r="E10" s="38">
        <v>308</v>
      </c>
      <c r="F10" s="14">
        <f>SUM(C10:E10)</f>
        <v>705</v>
      </c>
      <c r="G10" s="30">
        <v>363</v>
      </c>
      <c r="H10" s="30">
        <v>555</v>
      </c>
      <c r="I10" s="30">
        <v>60</v>
      </c>
      <c r="J10" s="8">
        <f>G10+H10+I10</f>
        <v>978</v>
      </c>
      <c r="K10" s="30">
        <v>254</v>
      </c>
      <c r="L10" s="30">
        <v>151</v>
      </c>
      <c r="M10" s="30">
        <v>91</v>
      </c>
      <c r="N10" s="10">
        <f t="shared" si="0"/>
        <v>496</v>
      </c>
      <c r="O10" s="45"/>
      <c r="P10" s="45"/>
      <c r="Q10" s="43"/>
      <c r="R10" s="13"/>
      <c r="S10" s="10">
        <f>R10+N10+J10+F10</f>
        <v>2179</v>
      </c>
    </row>
    <row r="11" spans="2:19" ht="15" customHeight="1" x14ac:dyDescent="0.25">
      <c r="B11" s="29" t="s">
        <v>69</v>
      </c>
      <c r="C11" s="38">
        <v>525</v>
      </c>
      <c r="D11" s="38">
        <v>742</v>
      </c>
      <c r="E11" s="38">
        <v>2439</v>
      </c>
      <c r="F11" s="10">
        <f>SUM(C11:E11)</f>
        <v>3706</v>
      </c>
      <c r="G11" s="30">
        <v>1520</v>
      </c>
      <c r="H11" s="30">
        <v>4778</v>
      </c>
      <c r="I11" s="30">
        <v>1268</v>
      </c>
      <c r="J11" s="8">
        <f>G11+H11+I11</f>
        <v>7566</v>
      </c>
      <c r="K11" s="30">
        <v>1951</v>
      </c>
      <c r="L11" s="30">
        <v>1725</v>
      </c>
      <c r="M11" s="30">
        <v>1191</v>
      </c>
      <c r="N11" s="10">
        <f t="shared" si="0"/>
        <v>4867</v>
      </c>
      <c r="O11" s="44"/>
      <c r="P11" s="45"/>
      <c r="Q11" s="46"/>
      <c r="R11" s="13"/>
      <c r="S11" s="10">
        <f>R11+N11+J11+F11</f>
        <v>16139</v>
      </c>
    </row>
    <row r="12" spans="2:19" ht="15.75" x14ac:dyDescent="0.25">
      <c r="B12" s="22" t="s">
        <v>5</v>
      </c>
      <c r="C12" s="17">
        <f t="shared" ref="C12:I12" si="1">SUM(C8:C11)</f>
        <v>11349</v>
      </c>
      <c r="D12" s="17">
        <f t="shared" si="1"/>
        <v>12697</v>
      </c>
      <c r="E12" s="17">
        <f t="shared" si="1"/>
        <v>11412</v>
      </c>
      <c r="F12" s="17">
        <f t="shared" si="1"/>
        <v>35458</v>
      </c>
      <c r="G12" s="17">
        <f t="shared" si="1"/>
        <v>11007</v>
      </c>
      <c r="H12" s="17">
        <f t="shared" si="1"/>
        <v>16241</v>
      </c>
      <c r="I12" s="17">
        <f t="shared" si="1"/>
        <v>6842</v>
      </c>
      <c r="J12" s="17">
        <f>SUM(J8:J11)</f>
        <v>34090</v>
      </c>
      <c r="K12" s="17">
        <f>+SUM(K8:K11)</f>
        <v>14105</v>
      </c>
      <c r="L12" s="17">
        <f>+SUM(L8:L11)</f>
        <v>12222</v>
      </c>
      <c r="M12" s="17">
        <f>+SUM(M8:M11)</f>
        <v>9624</v>
      </c>
      <c r="N12" s="17">
        <f t="shared" ref="N12:S12" si="2">SUM(N8:N11)</f>
        <v>35951</v>
      </c>
      <c r="O12" s="17">
        <f t="shared" si="2"/>
        <v>0</v>
      </c>
      <c r="P12" s="17">
        <f t="shared" si="2"/>
        <v>0</v>
      </c>
      <c r="Q12" s="17">
        <f t="shared" si="2"/>
        <v>0</v>
      </c>
      <c r="R12" s="17">
        <f t="shared" si="2"/>
        <v>0</v>
      </c>
      <c r="S12" s="17">
        <f t="shared" si="2"/>
        <v>105499</v>
      </c>
    </row>
    <row r="63" spans="2:26" ht="15" customHeight="1" x14ac:dyDescent="0.25">
      <c r="B63" s="100"/>
      <c r="C63" s="100"/>
      <c r="D63" s="100"/>
      <c r="E63" s="103"/>
      <c r="F63" s="103"/>
      <c r="G63" s="103"/>
      <c r="H63" s="103"/>
      <c r="I63" s="103"/>
      <c r="J63" s="103"/>
      <c r="K63" s="103"/>
      <c r="L63" s="103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</row>
    <row r="64" spans="2:26" ht="15.75" customHeight="1" x14ac:dyDescent="0.25">
      <c r="B64" s="100"/>
      <c r="C64" s="100"/>
      <c r="D64" s="100"/>
      <c r="E64" s="103"/>
      <c r="F64" s="103"/>
      <c r="G64" s="103"/>
      <c r="H64" s="103"/>
      <c r="I64" s="103"/>
      <c r="J64" s="103"/>
      <c r="K64" s="103"/>
      <c r="L64" s="103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</row>
    <row r="65" spans="2:26" ht="15" customHeight="1" x14ac:dyDescent="0.25">
      <c r="B65" s="31"/>
      <c r="C65" s="31"/>
      <c r="D65" s="31"/>
      <c r="E65" s="100"/>
      <c r="F65" s="100"/>
      <c r="G65" s="100"/>
      <c r="H65" s="100"/>
      <c r="I65" s="100"/>
      <c r="J65" s="100"/>
      <c r="K65" s="100"/>
      <c r="L65" s="100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</row>
    <row r="66" spans="2:26" ht="15" customHeight="1" x14ac:dyDescent="0.25">
      <c r="B66" s="31"/>
      <c r="C66" s="31"/>
      <c r="D66" s="31"/>
      <c r="E66" s="100"/>
      <c r="F66" s="100"/>
      <c r="G66" s="100"/>
      <c r="H66" s="100"/>
      <c r="I66" s="100"/>
      <c r="J66" s="100"/>
      <c r="K66" s="100"/>
      <c r="L66" s="100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</row>
    <row r="67" spans="2:26" ht="15" customHeight="1" x14ac:dyDescent="0.25">
      <c r="B67" s="31"/>
      <c r="C67" s="31"/>
      <c r="D67" s="31"/>
      <c r="E67" s="100"/>
      <c r="F67" s="100"/>
      <c r="G67" s="100"/>
      <c r="H67" s="100"/>
      <c r="I67" s="100"/>
      <c r="J67" s="100"/>
      <c r="K67" s="100"/>
      <c r="L67" s="100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</row>
    <row r="68" spans="2:26" ht="15" customHeight="1" x14ac:dyDescent="0.25">
      <c r="B68" s="31"/>
      <c r="C68" s="31"/>
      <c r="D68" s="31"/>
      <c r="E68" s="100"/>
      <c r="F68" s="100"/>
      <c r="G68" s="100"/>
      <c r="H68" s="100"/>
      <c r="I68" s="100"/>
      <c r="J68" s="100"/>
      <c r="K68" s="100"/>
      <c r="L68" s="100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</row>
    <row r="69" spans="2:26" ht="15" customHeight="1" x14ac:dyDescent="0.25">
      <c r="B69" s="31"/>
      <c r="C69" s="31"/>
      <c r="D69" s="31"/>
      <c r="E69" s="100"/>
      <c r="F69" s="100"/>
      <c r="G69" s="100"/>
      <c r="H69" s="100"/>
      <c r="I69" s="100"/>
      <c r="J69" s="100"/>
      <c r="K69" s="100"/>
      <c r="L69" s="100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</row>
    <row r="70" spans="2:26" ht="15" customHeight="1" x14ac:dyDescent="0.25">
      <c r="B70" s="31"/>
      <c r="C70" s="31"/>
      <c r="D70" s="31"/>
      <c r="E70" s="100"/>
      <c r="F70" s="100"/>
      <c r="G70" s="100"/>
      <c r="H70" s="100"/>
      <c r="I70" s="100"/>
      <c r="J70" s="100"/>
      <c r="K70" s="100"/>
      <c r="L70" s="100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2:26" ht="15.75" customHeight="1" x14ac:dyDescent="0.25">
      <c r="B71" s="31"/>
      <c r="C71" s="31"/>
      <c r="D71" s="31"/>
      <c r="E71" s="100"/>
      <c r="F71" s="100"/>
      <c r="G71" s="100"/>
      <c r="H71" s="100"/>
      <c r="I71" s="100"/>
      <c r="J71" s="100"/>
      <c r="K71" s="100"/>
      <c r="L71" s="100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</row>
    <row r="72" spans="2:26" ht="15" customHeight="1" x14ac:dyDescent="0.25">
      <c r="B72" s="100"/>
      <c r="C72" s="100"/>
      <c r="D72" s="100"/>
      <c r="E72" s="103"/>
      <c r="F72" s="103"/>
      <c r="G72" s="103"/>
      <c r="H72" s="103"/>
      <c r="I72" s="103"/>
      <c r="J72" s="103"/>
      <c r="K72" s="103"/>
      <c r="L72" s="103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2:26" ht="15.75" customHeight="1" x14ac:dyDescent="0.25">
      <c r="B73" s="100"/>
      <c r="C73" s="100"/>
      <c r="D73" s="100"/>
      <c r="E73" s="103"/>
      <c r="F73" s="103"/>
      <c r="G73" s="103"/>
      <c r="H73" s="103"/>
      <c r="I73" s="103"/>
      <c r="J73" s="103"/>
      <c r="K73" s="103"/>
      <c r="L73" s="103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BFA09-0F17-4700-BC76-32F73B7611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'LICENCIAS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Stephany  Soriano Tejeda</cp:lastModifiedBy>
  <cp:revision/>
  <cp:lastPrinted>2024-08-15T13:48:09Z</cp:lastPrinted>
  <dcterms:created xsi:type="dcterms:W3CDTF">2022-12-07T16:03:21Z</dcterms:created>
  <dcterms:modified xsi:type="dcterms:W3CDTF">2025-10-17T14:08:59Z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