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 Latitude\Downloads\"/>
    </mc:Choice>
  </mc:AlternateContent>
  <xr:revisionPtr revIDLastSave="0" documentId="13_ncr:1_{127E1701-EFF6-49DC-8678-1A921C59C5FE}" xr6:coauthVersionLast="47" xr6:coauthVersionMax="47" xr10:uidLastSave="{00000000-0000-0000-0000-000000000000}"/>
  <bookViews>
    <workbookView xWindow="-110" yWindow="-110" windowWidth="19420" windowHeight="11020" activeTab="1" xr2:uid="{00000000-000D-0000-FFFF-FFFF00000000}"/>
  </bookViews>
  <sheets>
    <sheet name="LICENCIAS DE CONDUCIR" sheetId="9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externalReferences>
    <externalReference r:id="rId7"/>
  </externalReferences>
  <definedNames>
    <definedName name="_xlnm.Print_Area" localSheetId="5">ENEVIAL!$A$1:$T$17</definedName>
    <definedName name="_xlnm.Print_Area" localSheetId="0">'LICENCIAS DE CONDUCIR'!$A$1:$AB$38</definedName>
    <definedName name="_xlnm.Print_Area" localSheetId="4">'TRÁNSITO Y VIALIDAD'!$A$1:$T$17</definedName>
    <definedName name="_xlnm.Print_Area" localSheetId="1">'TRANSPORTE DE CARGA '!$A$4:$U$19</definedName>
    <definedName name="_xlnm.Print_Area" localSheetId="3">'TRANSPORTE DE PASAJEROS'!$A$1:$T$34</definedName>
    <definedName name="_xlnm.Print_Area" localSheetId="2">'VEHICULOS DE MOTOR'!$A$1:$T$18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5" l="1"/>
  <c r="P12" i="5"/>
  <c r="O12" i="5"/>
  <c r="M12" i="5"/>
  <c r="L12" i="5"/>
  <c r="K12" i="5"/>
  <c r="I12" i="5"/>
  <c r="H12" i="5"/>
  <c r="J12" i="5" s="1"/>
  <c r="G12" i="5"/>
  <c r="E12" i="5"/>
  <c r="D12" i="5"/>
  <c r="F12" i="5" s="1"/>
  <c r="C12" i="5"/>
  <c r="R11" i="5"/>
  <c r="N11" i="5"/>
  <c r="S11" i="5" s="1"/>
  <c r="J11" i="5"/>
  <c r="F11" i="5"/>
  <c r="R10" i="5"/>
  <c r="S10" i="5" s="1"/>
  <c r="N10" i="5"/>
  <c r="J10" i="5"/>
  <c r="F10" i="5"/>
  <c r="R9" i="5"/>
  <c r="N9" i="5"/>
  <c r="J9" i="5"/>
  <c r="F9" i="5"/>
  <c r="S9" i="5" s="1"/>
  <c r="R8" i="5"/>
  <c r="S8" i="5" s="1"/>
  <c r="N8" i="5"/>
  <c r="N12" i="5" s="1"/>
  <c r="J8" i="5"/>
  <c r="F8" i="5"/>
  <c r="S12" i="5" l="1"/>
  <c r="R12" i="5"/>
  <c r="S14" i="8" l="1"/>
  <c r="R14" i="8"/>
  <c r="R8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S13" i="8"/>
  <c r="S9" i="8"/>
  <c r="S10" i="8"/>
  <c r="S11" i="8"/>
  <c r="S12" i="8"/>
  <c r="S8" i="8"/>
  <c r="R12" i="8"/>
  <c r="R13" i="8"/>
  <c r="R9" i="8"/>
  <c r="R10" i="8"/>
  <c r="R11" i="8"/>
  <c r="N13" i="8"/>
  <c r="N9" i="8"/>
  <c r="N10" i="8"/>
  <c r="N11" i="8"/>
  <c r="N12" i="8"/>
  <c r="N8" i="8"/>
  <c r="J13" i="8"/>
  <c r="J9" i="8"/>
  <c r="J10" i="8"/>
  <c r="J11" i="8"/>
  <c r="J12" i="8"/>
  <c r="J8" i="8"/>
  <c r="F13" i="8"/>
  <c r="F9" i="8"/>
  <c r="F10" i="8"/>
  <c r="F11" i="8"/>
  <c r="F12" i="8"/>
  <c r="F8" i="8"/>
  <c r="R9" i="6" l="1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8" i="6"/>
  <c r="R12" i="4"/>
  <c r="R11" i="4"/>
  <c r="R10" i="4"/>
  <c r="R9" i="4"/>
  <c r="S15" i="2" l="1"/>
  <c r="S13" i="2"/>
  <c r="S14" i="2"/>
  <c r="S12" i="2"/>
  <c r="S11" i="2"/>
  <c r="O31" i="9" l="1"/>
  <c r="P31" i="9"/>
  <c r="O5" i="9"/>
  <c r="N31" i="9"/>
  <c r="N5" i="9"/>
  <c r="M31" i="9"/>
  <c r="L31" i="9"/>
  <c r="K31" i="9"/>
  <c r="J31" i="9"/>
  <c r="I31" i="9"/>
  <c r="H31" i="9"/>
  <c r="G31" i="9"/>
  <c r="F31" i="9"/>
  <c r="E31" i="9"/>
  <c r="C31" i="9"/>
  <c r="E5" i="9"/>
  <c r="D31" i="9"/>
  <c r="B31" i="9"/>
  <c r="I24" i="9"/>
  <c r="P6" i="9"/>
  <c r="Q6" i="9" s="1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Q28" i="9" s="1"/>
  <c r="P29" i="9"/>
  <c r="P30" i="9"/>
  <c r="O6" i="9"/>
  <c r="O7" i="9"/>
  <c r="O8" i="9"/>
  <c r="O9" i="9"/>
  <c r="O10" i="9"/>
  <c r="O11" i="9"/>
  <c r="O12" i="9"/>
  <c r="Q12" i="9" s="1"/>
  <c r="O13" i="9"/>
  <c r="O14" i="9"/>
  <c r="O15" i="9"/>
  <c r="O16" i="9"/>
  <c r="Q16" i="9" s="1"/>
  <c r="O17" i="9"/>
  <c r="O18" i="9"/>
  <c r="O19" i="9"/>
  <c r="O20" i="9"/>
  <c r="Q20" i="9" s="1"/>
  <c r="O21" i="9"/>
  <c r="O22" i="9"/>
  <c r="O23" i="9"/>
  <c r="O24" i="9"/>
  <c r="O25" i="9"/>
  <c r="O26" i="9"/>
  <c r="O27" i="9"/>
  <c r="O28" i="9"/>
  <c r="O29" i="9"/>
  <c r="O30" i="9"/>
  <c r="N6" i="9"/>
  <c r="N7" i="9"/>
  <c r="Q7" i="9" s="1"/>
  <c r="N8" i="9"/>
  <c r="N9" i="9"/>
  <c r="N10" i="9"/>
  <c r="N11" i="9"/>
  <c r="Q11" i="9" s="1"/>
  <c r="N12" i="9"/>
  <c r="N13" i="9"/>
  <c r="N14" i="9"/>
  <c r="N15" i="9"/>
  <c r="Q15" i="9" s="1"/>
  <c r="N16" i="9"/>
  <c r="N17" i="9"/>
  <c r="N18" i="9"/>
  <c r="N19" i="9"/>
  <c r="Q19" i="9" s="1"/>
  <c r="N20" i="9"/>
  <c r="N21" i="9"/>
  <c r="N22" i="9"/>
  <c r="N23" i="9"/>
  <c r="Q23" i="9" s="1"/>
  <c r="N24" i="9"/>
  <c r="N25" i="9"/>
  <c r="N26" i="9"/>
  <c r="Q26" i="9" s="1"/>
  <c r="N27" i="9"/>
  <c r="N28" i="9"/>
  <c r="N29" i="9"/>
  <c r="N30" i="9"/>
  <c r="Q30" i="9" s="1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5" i="9"/>
  <c r="I26" i="9"/>
  <c r="I27" i="9"/>
  <c r="I28" i="9"/>
  <c r="I29" i="9"/>
  <c r="I30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Q22" i="9"/>
  <c r="Q24" i="9"/>
  <c r="P5" i="9"/>
  <c r="I5" i="9"/>
  <c r="M5" i="9"/>
  <c r="Q5" i="9" l="1"/>
  <c r="Q27" i="9"/>
  <c r="Q18" i="9"/>
  <c r="Q14" i="9"/>
  <c r="Q10" i="9"/>
  <c r="Q8" i="9"/>
  <c r="Q29" i="9"/>
  <c r="Q25" i="9"/>
  <c r="Q21" i="9"/>
  <c r="Q17" i="9"/>
  <c r="Q13" i="9"/>
  <c r="Q9" i="9"/>
  <c r="O29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8" i="6"/>
  <c r="M29" i="6"/>
  <c r="L29" i="6"/>
  <c r="K29" i="6"/>
  <c r="R29" i="6" l="1"/>
  <c r="Q29" i="6"/>
  <c r="P29" i="6"/>
  <c r="N29" i="6"/>
  <c r="J29" i="6"/>
  <c r="I29" i="6"/>
  <c r="H29" i="6"/>
  <c r="G29" i="6"/>
  <c r="E29" i="6"/>
  <c r="D29" i="6"/>
  <c r="C29" i="6"/>
  <c r="F28" i="6"/>
  <c r="S28" i="6" s="1"/>
  <c r="F27" i="6"/>
  <c r="S27" i="6" s="1"/>
  <c r="F26" i="6"/>
  <c r="S26" i="6" s="1"/>
  <c r="F25" i="6"/>
  <c r="S25" i="6" s="1"/>
  <c r="F24" i="6"/>
  <c r="S24" i="6" s="1"/>
  <c r="F23" i="6"/>
  <c r="S23" i="6" s="1"/>
  <c r="F22" i="6"/>
  <c r="S22" i="6" s="1"/>
  <c r="F21" i="6"/>
  <c r="S21" i="6" s="1"/>
  <c r="F20" i="6"/>
  <c r="S20" i="6" s="1"/>
  <c r="F19" i="6"/>
  <c r="S19" i="6" s="1"/>
  <c r="F18" i="6"/>
  <c r="S18" i="6" s="1"/>
  <c r="F17" i="6"/>
  <c r="S17" i="6" s="1"/>
  <c r="F16" i="6"/>
  <c r="S16" i="6" s="1"/>
  <c r="F15" i="6"/>
  <c r="S15" i="6" s="1"/>
  <c r="F14" i="6"/>
  <c r="S14" i="6" s="1"/>
  <c r="F13" i="6"/>
  <c r="S13" i="6" s="1"/>
  <c r="F12" i="6"/>
  <c r="S12" i="6" s="1"/>
  <c r="F11" i="6"/>
  <c r="S11" i="6" s="1"/>
  <c r="F10" i="6"/>
  <c r="S10" i="6" s="1"/>
  <c r="F9" i="6"/>
  <c r="S9" i="6" s="1"/>
  <c r="F8" i="6"/>
  <c r="F29" i="6" s="1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S12" i="4"/>
  <c r="N12" i="4"/>
  <c r="J12" i="4"/>
  <c r="F12" i="4"/>
  <c r="S11" i="4"/>
  <c r="N11" i="4"/>
  <c r="J11" i="4"/>
  <c r="F11" i="4"/>
  <c r="S10" i="4"/>
  <c r="N10" i="4"/>
  <c r="J10" i="4"/>
  <c r="F10" i="4"/>
  <c r="S9" i="4"/>
  <c r="N9" i="4"/>
  <c r="J9" i="4"/>
  <c r="F9" i="4"/>
  <c r="S16" i="2"/>
  <c r="R16" i="2"/>
  <c r="Q16" i="2"/>
  <c r="P16" i="2"/>
  <c r="O16" i="2"/>
  <c r="M16" i="2"/>
  <c r="L16" i="2"/>
  <c r="K16" i="2"/>
  <c r="I16" i="2"/>
  <c r="H16" i="2"/>
  <c r="G16" i="2"/>
  <c r="F16" i="2"/>
  <c r="E16" i="2"/>
  <c r="D16" i="2"/>
  <c r="C16" i="2"/>
  <c r="N15" i="2"/>
  <c r="T15" i="2" s="1"/>
  <c r="J15" i="2"/>
  <c r="N14" i="2"/>
  <c r="T14" i="2" s="1"/>
  <c r="J14" i="2"/>
  <c r="T13" i="2"/>
  <c r="N13" i="2"/>
  <c r="J13" i="2"/>
  <c r="N12" i="2"/>
  <c r="T12" i="2" s="1"/>
  <c r="J12" i="2"/>
  <c r="N11" i="2"/>
  <c r="N16" i="2" s="1"/>
  <c r="J11" i="2"/>
  <c r="J16" i="2" s="1"/>
  <c r="S13" i="4" l="1"/>
  <c r="T11" i="2"/>
  <c r="T16" i="2" s="1"/>
  <c r="S8" i="6"/>
  <c r="S29" i="6" s="1"/>
  <c r="Q31" i="9" l="1"/>
</calcChain>
</file>

<file path=xl/sharedStrings.xml><?xml version="1.0" encoding="utf-8"?>
<sst xmlns="http://schemas.openxmlformats.org/spreadsheetml/2006/main" count="211" uniqueCount="107">
  <si>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</si>
  <si>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</si>
  <si>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</si>
  <si>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</si>
  <si>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</si>
  <si>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</si>
  <si>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</si>
  <si>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</si>
  <si>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</si>
  <si>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</si>
  <si>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</si>
  <si>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</si>
  <si>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</si>
  <si>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</si>
  <si>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</si>
  <si>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</si>
  <si>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</si>
  <si>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</si>
  <si>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</si>
  <si>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</si>
  <si>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</si>
  <si>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Cambio de Licencias de Conducir Categoría 2 a 3 </t>
  </si>
  <si>
    <t>Cambio de Licencias de Conducir Categoría 3 a 4</t>
  </si>
  <si>
    <t xml:space="preserve">TOTAL </t>
  </si>
  <si>
    <t xml:space="preserve">SERVICIOS DE TRANSPORTE DE CARGA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</si>
  <si>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</si>
  <si>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</si>
  <si>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</si>
  <si>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</si>
  <si>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</si>
  <si>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>SERVICIOS DE VEHÍCULOS DE MOTOR</t>
  </si>
  <si>
    <t>Inspección de vehiculos</t>
  </si>
  <si>
    <t>Certificación de Trailer</t>
  </si>
  <si>
    <t>Certificación de Buggys</t>
  </si>
  <si>
    <t>Transformaciones de vehículos</t>
  </si>
  <si>
    <t xml:space="preserve">Licencia de Operación Alquiler Autobuses Panorámicos </t>
  </si>
  <si>
    <t xml:space="preserve">Licencia de Operación Alquiler Bicicletas </t>
  </si>
  <si>
    <t>Licencia de Operación Scooters</t>
  </si>
  <si>
    <t xml:space="preserve">Licencia de Operación Alquiler de Motores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</si>
  <si>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</si>
  <si>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</si>
  <si>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</si>
  <si>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</si>
  <si>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</si>
  <si>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</si>
  <si>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</si>
  <si>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</si>
  <si>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</si>
  <si>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</si>
  <si>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Transporte Urbano </t>
  </si>
  <si>
    <t xml:space="preserve">Licencia de Operación Transporte Interurbano </t>
  </si>
  <si>
    <t>SERVICIOS DE TRÁNSITO Y VIALIDAD (GESTIÓN DE VÍAS)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</si>
  <si>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</si>
  <si>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</si>
  <si>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</si>
  <si>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</si>
  <si>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</si>
  <si>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 xml:space="preserve">Licencia de Transporte Turístico Terrestre de Aventura (Four Wheel y Buggy) </t>
  </si>
  <si>
    <t xml:space="preserve">Licencia de Operación Transporte City Tour </t>
  </si>
  <si>
    <t>Licencia de Operación Transporte Escolar</t>
  </si>
  <si>
    <t>Licencia de Operación Transporte de Funerarias</t>
  </si>
  <si>
    <t xml:space="preserve">Licencia de Operación Alquiler Vehículos de lujo conchofer </t>
  </si>
  <si>
    <t>Total general</t>
  </si>
  <si>
    <t>M</t>
  </si>
  <si>
    <t>F</t>
  </si>
  <si>
    <t>S/I</t>
  </si>
  <si>
    <t xml:space="preserve">Total </t>
  </si>
  <si>
    <t>TOTAL GENERAL</t>
  </si>
  <si>
    <t xml:space="preserve">LICENCIA DE CONDUCIR </t>
  </si>
  <si>
    <t>SERVICIOS</t>
  </si>
  <si>
    <t>OCTUBRE</t>
  </si>
  <si>
    <t>NOVIEMBRE</t>
  </si>
  <si>
    <t>DICIEMBRE</t>
  </si>
  <si>
    <t>O</t>
  </si>
  <si>
    <t>BAJAR  DE CATEGORIA  03 A 02</t>
  </si>
  <si>
    <t>BAJAR  DE CATEGORIA  04 A 03</t>
  </si>
  <si>
    <t>CAMBIO CIVIL A MILITAR</t>
  </si>
  <si>
    <t>CAMBIO CIVIL A OFICIAL</t>
  </si>
  <si>
    <t>CAMBIO DE CATEGORIA MILITARES</t>
  </si>
  <si>
    <t>CAMBIO DE ORIGEN (EXTRANJERO A DOMINICANO)</t>
  </si>
  <si>
    <t>CAMBIO MILITAR A CIVIL</t>
  </si>
  <si>
    <t>CAMBIO OFICIAL A CIVIL</t>
  </si>
  <si>
    <t xml:space="preserve">CARNET DE APRENDIZAJE </t>
  </si>
  <si>
    <t>Duplicado de licencia de conducir categoría 01 (Motores)</t>
  </si>
  <si>
    <t>DUPLICADO LICENCIAS MILITARES</t>
  </si>
  <si>
    <t>DUPLICADO LICENCIAS POLICIAS</t>
  </si>
  <si>
    <t>DUPLICADO POR PERDIDA O DETERIORO</t>
  </si>
  <si>
    <t>LICENCIA A MENOR</t>
  </si>
  <si>
    <t>LICENCIA DE CONDUCIR</t>
  </si>
  <si>
    <t>LICENCIA DE CONDUCIR MOTORISTA</t>
  </si>
  <si>
    <t>RENOVACION CARNET DE APRENDIZAJE</t>
  </si>
  <si>
    <t>RENOVACION LICENCIA CATEGORIA 1 (MOTORISTAS)</t>
  </si>
  <si>
    <t>RENOVACION LICENCIA CATEGORIA 2 (CONDUCTOR)</t>
  </si>
  <si>
    <t>RENOVACION LICENCIA CATEGORIA 3 (PRIMERA PESADOS)</t>
  </si>
  <si>
    <t>RENOVACION LICENCIA CATEGORIA 4 (SEGUNDA PESADOS)</t>
  </si>
  <si>
    <t>RENOVACION LICENCIA CATEGORIA 5</t>
  </si>
  <si>
    <t>RENOVACION LICENCIAS MILITARES</t>
  </si>
  <si>
    <t>RENOVACION LICENCIAS POLICIAS</t>
  </si>
  <si>
    <t>4to Trimestre 2025</t>
  </si>
  <si>
    <t>Período: 2025</t>
  </si>
  <si>
    <t>Permisos ocupación de carril para vaciado de hormigón</t>
  </si>
  <si>
    <t>Permiso estacionamiento por carga/descarga y otros</t>
  </si>
  <si>
    <t>Permisos para realizar actividades en vía publica</t>
  </si>
  <si>
    <t>Permiso para filmaciones en vía publica</t>
  </si>
  <si>
    <t>Permisos de trabajos en vía publica</t>
  </si>
  <si>
    <t>Permiso de circulación con carga sobredimensionada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</si>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</sst>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;\(#,##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0"/>
      <color rgb="FF333333"/>
      <name val="Segoe UI"/>
      <family val="2"/>
    </font>
    <font>
      <sz val="12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</cellStyleXfs>
  <cellXfs count="12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0" fontId="10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/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0" xfId="0" applyFill="1"/>
    <xf numFmtId="0" fontId="4" fillId="2" borderId="1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3" fontId="4" fillId="2" borderId="1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/>
    </xf>
    <xf numFmtId="0" fontId="9" fillId="2" borderId="1" xfId="0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2" fillId="2" borderId="2" xfId="0" applyFont="1" applyFill="1" applyBorder="1"/>
    <xf numFmtId="0" fontId="12" fillId="2" borderId="12" xfId="0" applyFont="1" applyFill="1" applyBorder="1"/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0" borderId="2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3" fontId="3" fillId="0" borderId="1" xfId="0" applyNumberFormat="1" applyFont="1" applyBorder="1"/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4" fillId="0" borderId="16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4" fillId="0" borderId="18" xfId="0" applyFont="1" applyBorder="1"/>
    <xf numFmtId="0" fontId="4" fillId="0" borderId="19" xfId="0" applyFont="1" applyBorder="1" applyAlignment="1">
      <alignment wrapText="1"/>
    </xf>
    <xf numFmtId="2" fontId="0" fillId="2" borderId="0" xfId="0" applyNumberFormat="1" applyFill="1"/>
    <xf numFmtId="2" fontId="0" fillId="0" borderId="0" xfId="0" applyNumberFormat="1"/>
    <xf numFmtId="0" fontId="4" fillId="0" borderId="13" xfId="0" applyFont="1" applyBorder="1" applyAlignment="1">
      <alignment horizontal="center" vertical="center" wrapText="1"/>
    </xf>
    <xf numFmtId="0" fontId="4" fillId="2" borderId="18" xfId="0" applyFont="1" applyFill="1" applyBorder="1"/>
    <xf numFmtId="0" fontId="0" fillId="2" borderId="0" xfId="0" applyFill="1" applyAlignment="1">
      <alignment vertical="center"/>
    </xf>
    <xf numFmtId="0" fontId="7" fillId="0" borderId="0" xfId="0" applyFont="1" applyAlignment="1">
      <alignment horizontal="center" vertical="center"/>
    </xf>
    <xf numFmtId="3" fontId="3" fillId="2" borderId="23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3" xfId="0" applyNumberFormat="1" applyFont="1" applyFill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4" fillId="0" borderId="19" xfId="0" applyFont="1" applyBorder="1"/>
    <xf numFmtId="3" fontId="3" fillId="2" borderId="3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 vertical="center"/>
    </xf>
    <xf numFmtId="3" fontId="5" fillId="0" borderId="33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5" xfId="0" applyFont="1" applyBorder="1"/>
    <xf numFmtId="0" fontId="4" fillId="0" borderId="29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4" fillId="0" borderId="0" xfId="13" applyFont="1" applyAlignment="1">
      <alignment horizontal="left" vertical="center" wrapText="1" readingOrder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164" fontId="16" fillId="0" borderId="1" xfId="0" applyNumberFormat="1" applyFont="1" applyBorder="1" applyAlignment="1">
      <alignment horizontal="left" vertical="top" wrapText="1" readingOrder="1"/>
    </xf>
    <xf numFmtId="3" fontId="16" fillId="0" borderId="1" xfId="0" applyNumberFormat="1" applyFont="1" applyBorder="1" applyAlignment="1">
      <alignment horizontal="left"/>
    </xf>
    <xf numFmtId="3" fontId="16" fillId="0" borderId="0" xfId="0" applyNumberFormat="1" applyFont="1" applyAlignment="1">
      <alignment horizontal="left"/>
    </xf>
    <xf numFmtId="3" fontId="17" fillId="0" borderId="2" xfId="0" applyNumberFormat="1" applyFont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0" xfId="0" applyFont="1"/>
    <xf numFmtId="3" fontId="7" fillId="0" borderId="1" xfId="0" applyNumberFormat="1" applyFont="1" applyBorder="1"/>
  </cellXfs>
  <cellStyles count="14">
    <cellStyle name="Normal" xfId="0" builtinId="0"/>
    <cellStyle name="Normal 10" xfId="12" xr:uid="{00000000-0005-0000-0000-000001000000}"/>
    <cellStyle name="Normal 2" xfId="3" xr:uid="{00000000-0005-0000-0000-000002000000}"/>
    <cellStyle name="Normal 2 2" xfId="2" xr:uid="{00000000-0005-0000-0000-000003000000}"/>
    <cellStyle name="Normal 2 3" xfId="13" xr:uid="{00000000-0005-0000-0000-000004000000}"/>
    <cellStyle name="Normal 2_Hoja1" xfId="4" xr:uid="{00000000-0005-0000-0000-000005000000}"/>
    <cellStyle name="Normal 3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9" xr:uid="{00000000-0005-0000-0000-00000A000000}"/>
    <cellStyle name="Normal 8" xfId="10" xr:uid="{00000000-0005-0000-0000-00000B000000}"/>
    <cellStyle name="Normal 9" xfId="11" xr:uid="{00000000-0005-0000-0000-00000C000000}"/>
    <cellStyle name="Porcentual 2 5" xfId="1" xr:uid="{00000000-0005-0000-0000-00000D000000}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%20Latitude\Downloads\OneDrive_1_14-1-2026\Estadisticas%204T\PLANTILLA%20ESTADISTICAS%20ENEVIAL%20ACTALIZADA%202025%20(1)%20(1).xlsx" TargetMode="External"/><Relationship Id="rId1" Type="http://schemas.openxmlformats.org/officeDocument/2006/relationships/externalLinkPath" Target="OneDrive_1_14-1-2026/Estadisticas%204T/PLANTILLA%20ESTADISTICAS%20ENEVIAL%20ACTALIZADA%202025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VIAL"/>
    </sheetNames>
    <sheetDataSet>
      <sheetData sheetId="0">
        <row r="8">
          <cell r="B8" t="str">
            <v xml:space="preserve">Parque de Edecucacion Vial en Ciudad Juan Bosch </v>
          </cell>
          <cell r="F8">
            <v>1063</v>
          </cell>
        </row>
        <row r="9">
          <cell r="B9" t="str">
            <v>Educación Vial para obtención de Licencia de Conducir</v>
          </cell>
          <cell r="F9">
            <v>29984</v>
          </cell>
        </row>
        <row r="10">
          <cell r="B10" t="str">
            <v xml:space="preserve">Reducacion Vial para Infractores de Transito </v>
          </cell>
          <cell r="F10">
            <v>705</v>
          </cell>
        </row>
        <row r="11">
          <cell r="B11" t="str">
            <v>Acciones Formativas</v>
          </cell>
          <cell r="F11">
            <v>3706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showGridLines="0" zoomScale="85" zoomScaleNormal="85" zoomScaleSheetLayoutView="70" workbookViewId="0">
      <selection activeCell="B2" sqref="B2:M2"/>
    </sheetView>
  </sheetViews>
  <sheetFormatPr baseColWidth="10" defaultColWidth="11.453125" defaultRowHeight="14.5"/>
  <cols>
    <col min="1" max="1" width="71.81640625" style="46" customWidth="1"/>
    <col min="2" max="2" width="9.453125" style="45" customWidth="1"/>
    <col min="3" max="3" width="10.26953125" style="45" customWidth="1"/>
    <col min="4" max="4" width="9.81640625" style="45" customWidth="1"/>
    <col min="5" max="5" width="12" style="45" customWidth="1"/>
    <col min="6" max="6" width="9.7265625" style="45" customWidth="1"/>
    <col min="7" max="7" width="9.26953125" style="45" customWidth="1"/>
    <col min="8" max="8" width="9.453125" style="45" customWidth="1"/>
    <col min="9" max="9" width="10.7265625" style="45" customWidth="1"/>
    <col min="10" max="10" width="9.453125" style="45" customWidth="1"/>
    <col min="11" max="11" width="9.7265625" style="45" customWidth="1"/>
    <col min="12" max="12" width="9.1796875" style="45" customWidth="1"/>
    <col min="13" max="13" width="10.7265625" style="45" customWidth="1"/>
    <col min="14" max="14" width="10.1796875" style="45" customWidth="1"/>
    <col min="15" max="15" width="9.6328125" style="45" bestFit="1" customWidth="1"/>
    <col min="16" max="16" width="10.453125" style="45" customWidth="1"/>
    <col min="17" max="17" width="12" style="60" customWidth="1"/>
    <col min="18" max="16384" width="11.453125" style="44"/>
  </cols>
  <sheetData>
    <row r="1" spans="1:17" ht="15" thickBot="1"/>
    <row r="2" spans="1:17" ht="21.75" customHeight="1" thickBot="1">
      <c r="A2" s="57" t="s">
        <v>68</v>
      </c>
      <c r="B2" s="88" t="s">
        <v>98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90"/>
      <c r="N2" s="82" t="s">
        <v>67</v>
      </c>
      <c r="O2" s="83"/>
      <c r="P2" s="83"/>
      <c r="Q2" s="84"/>
    </row>
    <row r="3" spans="1:17" ht="16" thickBot="1">
      <c r="A3" s="92" t="s">
        <v>69</v>
      </c>
      <c r="B3" s="94" t="s">
        <v>70</v>
      </c>
      <c r="C3" s="95"/>
      <c r="D3" s="95"/>
      <c r="E3" s="96"/>
      <c r="F3" s="97" t="s">
        <v>71</v>
      </c>
      <c r="G3" s="98"/>
      <c r="H3" s="98"/>
      <c r="I3" s="99"/>
      <c r="J3" s="97" t="s">
        <v>72</v>
      </c>
      <c r="K3" s="98"/>
      <c r="L3" s="98"/>
      <c r="M3" s="99"/>
      <c r="N3" s="85"/>
      <c r="O3" s="86"/>
      <c r="P3" s="86"/>
      <c r="Q3" s="87"/>
    </row>
    <row r="4" spans="1:17" ht="16" thickBot="1">
      <c r="A4" s="93"/>
      <c r="B4" s="79" t="s">
        <v>65</v>
      </c>
      <c r="C4" s="79" t="s">
        <v>64</v>
      </c>
      <c r="D4" s="79" t="s">
        <v>63</v>
      </c>
      <c r="E4" s="79" t="s">
        <v>66</v>
      </c>
      <c r="F4" s="79" t="s">
        <v>65</v>
      </c>
      <c r="G4" s="79" t="s">
        <v>64</v>
      </c>
      <c r="H4" s="79" t="s">
        <v>63</v>
      </c>
      <c r="I4" s="79" t="s">
        <v>66</v>
      </c>
      <c r="J4" s="79" t="s">
        <v>65</v>
      </c>
      <c r="K4" s="79" t="s">
        <v>64</v>
      </c>
      <c r="L4" s="79" t="s">
        <v>63</v>
      </c>
      <c r="M4" s="79" t="s">
        <v>23</v>
      </c>
      <c r="N4" s="79" t="s">
        <v>65</v>
      </c>
      <c r="O4" s="79" t="s">
        <v>64</v>
      </c>
      <c r="P4" s="79" t="s">
        <v>63</v>
      </c>
      <c r="Q4" s="79" t="s">
        <v>23</v>
      </c>
    </row>
    <row r="5" spans="1:17" ht="15.5">
      <c r="A5" s="68" t="s">
        <v>74</v>
      </c>
      <c r="B5" s="69">
        <v>0</v>
      </c>
      <c r="C5" s="70" t="s">
        <v>73</v>
      </c>
      <c r="D5" s="71">
        <v>142</v>
      </c>
      <c r="E5" s="72">
        <f>SUM(B5:D5)</f>
        <v>142</v>
      </c>
      <c r="F5" s="73">
        <v>0</v>
      </c>
      <c r="G5" s="74">
        <v>1</v>
      </c>
      <c r="H5" s="74">
        <v>132</v>
      </c>
      <c r="I5" s="75">
        <f>F5+G5+H5</f>
        <v>133</v>
      </c>
      <c r="J5" s="73">
        <v>0</v>
      </c>
      <c r="K5" s="74">
        <v>0</v>
      </c>
      <c r="L5" s="74">
        <v>146</v>
      </c>
      <c r="M5" s="75">
        <f>J5+K5+L5</f>
        <v>146</v>
      </c>
      <c r="N5" s="76">
        <f>SUM(B5,F5,J5)</f>
        <v>0</v>
      </c>
      <c r="O5" s="76">
        <f>SUM(C5,G5,K5)</f>
        <v>1</v>
      </c>
      <c r="P5" s="77">
        <f>SUM(D5,H5,L5)</f>
        <v>420</v>
      </c>
      <c r="Q5" s="78">
        <f>SUM(N5:P5)</f>
        <v>421</v>
      </c>
    </row>
    <row r="6" spans="1:17" ht="15.5">
      <c r="A6" s="53" t="s">
        <v>75</v>
      </c>
      <c r="B6" s="61">
        <v>0</v>
      </c>
      <c r="C6" s="62">
        <v>0</v>
      </c>
      <c r="D6" s="63">
        <v>18</v>
      </c>
      <c r="E6" s="72">
        <f t="shared" ref="E6:E30" si="0">SUM(B6:D6)</f>
        <v>18</v>
      </c>
      <c r="F6" s="65">
        <v>0</v>
      </c>
      <c r="G6" s="66">
        <v>0</v>
      </c>
      <c r="H6" s="66">
        <v>7</v>
      </c>
      <c r="I6" s="75">
        <f t="shared" ref="I6:I30" si="1">F6+G6+H6</f>
        <v>7</v>
      </c>
      <c r="J6" s="65">
        <v>0</v>
      </c>
      <c r="K6" s="66">
        <v>0</v>
      </c>
      <c r="L6" s="66">
        <v>2</v>
      </c>
      <c r="M6" s="75">
        <f t="shared" ref="M6:M30" si="2">J6+K6+L6</f>
        <v>2</v>
      </c>
      <c r="N6" s="76">
        <f t="shared" ref="N6:N30" si="3">SUM(B6,F6,J6)</f>
        <v>0</v>
      </c>
      <c r="O6" s="76">
        <f t="shared" ref="O6:O30" si="4">SUM(C6,G6,K6)</f>
        <v>0</v>
      </c>
      <c r="P6" s="77">
        <f t="shared" ref="P6:P30" si="5">SUM(D6,H6,L6)</f>
        <v>27</v>
      </c>
      <c r="Q6" s="78">
        <f t="shared" ref="Q6:Q30" si="6">SUM(N6:P6)</f>
        <v>27</v>
      </c>
    </row>
    <row r="7" spans="1:17" s="59" customFormat="1" ht="15.5">
      <c r="A7" s="58" t="s">
        <v>76</v>
      </c>
      <c r="B7" s="61">
        <v>0</v>
      </c>
      <c r="C7" s="62">
        <v>0</v>
      </c>
      <c r="D7" s="63">
        <v>5</v>
      </c>
      <c r="E7" s="72">
        <f t="shared" si="0"/>
        <v>5</v>
      </c>
      <c r="F7" s="64">
        <v>0</v>
      </c>
      <c r="G7" s="63">
        <v>0</v>
      </c>
      <c r="H7" s="63">
        <v>4</v>
      </c>
      <c r="I7" s="75">
        <f t="shared" si="1"/>
        <v>4</v>
      </c>
      <c r="J7" s="64">
        <v>0</v>
      </c>
      <c r="K7" s="63">
        <v>1</v>
      </c>
      <c r="L7" s="63">
        <v>5</v>
      </c>
      <c r="M7" s="75">
        <f t="shared" si="2"/>
        <v>6</v>
      </c>
      <c r="N7" s="76">
        <f t="shared" si="3"/>
        <v>0</v>
      </c>
      <c r="O7" s="76">
        <f t="shared" si="4"/>
        <v>1</v>
      </c>
      <c r="P7" s="77">
        <f t="shared" si="5"/>
        <v>14</v>
      </c>
      <c r="Q7" s="78">
        <f t="shared" si="6"/>
        <v>15</v>
      </c>
    </row>
    <row r="8" spans="1:17" ht="15.5">
      <c r="A8" s="53" t="s">
        <v>77</v>
      </c>
      <c r="B8" s="61">
        <v>0</v>
      </c>
      <c r="C8" s="62">
        <v>1</v>
      </c>
      <c r="D8" s="63">
        <v>27</v>
      </c>
      <c r="E8" s="72">
        <f t="shared" si="0"/>
        <v>28</v>
      </c>
      <c r="F8" s="65">
        <v>0</v>
      </c>
      <c r="G8" s="66">
        <v>1</v>
      </c>
      <c r="H8" s="66">
        <v>29</v>
      </c>
      <c r="I8" s="75">
        <f t="shared" si="1"/>
        <v>30</v>
      </c>
      <c r="J8" s="65">
        <v>0</v>
      </c>
      <c r="K8" s="66">
        <v>3</v>
      </c>
      <c r="L8" s="66">
        <v>30</v>
      </c>
      <c r="M8" s="75">
        <f t="shared" si="2"/>
        <v>33</v>
      </c>
      <c r="N8" s="76">
        <f t="shared" si="3"/>
        <v>0</v>
      </c>
      <c r="O8" s="76">
        <f t="shared" si="4"/>
        <v>5</v>
      </c>
      <c r="P8" s="77">
        <f t="shared" si="5"/>
        <v>86</v>
      </c>
      <c r="Q8" s="78">
        <f t="shared" si="6"/>
        <v>91</v>
      </c>
    </row>
    <row r="9" spans="1:17" ht="15.5">
      <c r="A9" s="53" t="s">
        <v>78</v>
      </c>
      <c r="B9" s="61">
        <v>0</v>
      </c>
      <c r="C9" s="62">
        <v>0</v>
      </c>
      <c r="D9" s="63">
        <v>34</v>
      </c>
      <c r="E9" s="72">
        <f t="shared" si="0"/>
        <v>34</v>
      </c>
      <c r="F9" s="65">
        <v>0</v>
      </c>
      <c r="G9" s="66">
        <v>2</v>
      </c>
      <c r="H9" s="66">
        <v>33</v>
      </c>
      <c r="I9" s="75">
        <f t="shared" si="1"/>
        <v>35</v>
      </c>
      <c r="J9" s="65">
        <v>0</v>
      </c>
      <c r="K9" s="66">
        <v>1</v>
      </c>
      <c r="L9" s="66">
        <v>29</v>
      </c>
      <c r="M9" s="75">
        <f t="shared" si="2"/>
        <v>30</v>
      </c>
      <c r="N9" s="76">
        <f t="shared" si="3"/>
        <v>0</v>
      </c>
      <c r="O9" s="76">
        <f t="shared" si="4"/>
        <v>3</v>
      </c>
      <c r="P9" s="77">
        <f t="shared" si="5"/>
        <v>96</v>
      </c>
      <c r="Q9" s="78">
        <f t="shared" si="6"/>
        <v>99</v>
      </c>
    </row>
    <row r="10" spans="1:17" ht="15.5">
      <c r="A10" s="53" t="s">
        <v>21</v>
      </c>
      <c r="B10" s="61">
        <v>0</v>
      </c>
      <c r="C10" s="63">
        <v>5</v>
      </c>
      <c r="D10" s="63">
        <v>732</v>
      </c>
      <c r="E10" s="72">
        <f t="shared" si="0"/>
        <v>737</v>
      </c>
      <c r="F10" s="65">
        <v>0</v>
      </c>
      <c r="G10" s="66">
        <v>6</v>
      </c>
      <c r="H10" s="66">
        <v>661</v>
      </c>
      <c r="I10" s="75">
        <f t="shared" si="1"/>
        <v>667</v>
      </c>
      <c r="J10" s="65">
        <v>0</v>
      </c>
      <c r="K10" s="66">
        <v>3</v>
      </c>
      <c r="L10" s="66">
        <v>605</v>
      </c>
      <c r="M10" s="75">
        <f t="shared" si="2"/>
        <v>608</v>
      </c>
      <c r="N10" s="76">
        <f t="shared" si="3"/>
        <v>0</v>
      </c>
      <c r="O10" s="76">
        <f t="shared" si="4"/>
        <v>14</v>
      </c>
      <c r="P10" s="77">
        <f t="shared" si="5"/>
        <v>1998</v>
      </c>
      <c r="Q10" s="78">
        <f t="shared" si="6"/>
        <v>2012</v>
      </c>
    </row>
    <row r="11" spans="1:17" ht="15.5">
      <c r="A11" s="53" t="s">
        <v>22</v>
      </c>
      <c r="B11" s="61">
        <v>0</v>
      </c>
      <c r="C11" s="66">
        <v>3</v>
      </c>
      <c r="D11" s="66">
        <v>167</v>
      </c>
      <c r="E11" s="72">
        <f t="shared" si="0"/>
        <v>170</v>
      </c>
      <c r="F11" s="65">
        <v>0</v>
      </c>
      <c r="G11" s="66">
        <v>2</v>
      </c>
      <c r="H11" s="66">
        <v>151</v>
      </c>
      <c r="I11" s="75">
        <f t="shared" si="1"/>
        <v>153</v>
      </c>
      <c r="J11" s="65">
        <v>0</v>
      </c>
      <c r="K11" s="66">
        <v>1</v>
      </c>
      <c r="L11" s="66">
        <v>111</v>
      </c>
      <c r="M11" s="75">
        <f t="shared" si="2"/>
        <v>112</v>
      </c>
      <c r="N11" s="76">
        <f t="shared" si="3"/>
        <v>0</v>
      </c>
      <c r="O11" s="76">
        <f t="shared" si="4"/>
        <v>6</v>
      </c>
      <c r="P11" s="77">
        <f t="shared" si="5"/>
        <v>429</v>
      </c>
      <c r="Q11" s="78">
        <f t="shared" si="6"/>
        <v>435</v>
      </c>
    </row>
    <row r="12" spans="1:17" ht="15.5">
      <c r="A12" s="53" t="s">
        <v>79</v>
      </c>
      <c r="B12" s="61">
        <v>0</v>
      </c>
      <c r="C12" s="66">
        <v>61</v>
      </c>
      <c r="D12" s="66">
        <v>154</v>
      </c>
      <c r="E12" s="72">
        <f t="shared" si="0"/>
        <v>215</v>
      </c>
      <c r="F12" s="65">
        <v>0</v>
      </c>
      <c r="G12" s="66">
        <v>49</v>
      </c>
      <c r="H12" s="66">
        <v>135</v>
      </c>
      <c r="I12" s="75">
        <f t="shared" si="1"/>
        <v>184</v>
      </c>
      <c r="J12" s="65">
        <v>0</v>
      </c>
      <c r="K12" s="66">
        <v>38</v>
      </c>
      <c r="L12" s="66">
        <v>126</v>
      </c>
      <c r="M12" s="75">
        <f t="shared" si="2"/>
        <v>164</v>
      </c>
      <c r="N12" s="76">
        <f t="shared" si="3"/>
        <v>0</v>
      </c>
      <c r="O12" s="76">
        <f t="shared" si="4"/>
        <v>148</v>
      </c>
      <c r="P12" s="77">
        <f t="shared" si="5"/>
        <v>415</v>
      </c>
      <c r="Q12" s="78">
        <f t="shared" si="6"/>
        <v>563</v>
      </c>
    </row>
    <row r="13" spans="1:17" ht="15.5">
      <c r="A13" s="53" t="s">
        <v>80</v>
      </c>
      <c r="B13" s="61">
        <v>0</v>
      </c>
      <c r="C13" s="66">
        <v>4</v>
      </c>
      <c r="D13" s="66">
        <v>29</v>
      </c>
      <c r="E13" s="72">
        <f t="shared" si="0"/>
        <v>33</v>
      </c>
      <c r="F13" s="65">
        <v>0</v>
      </c>
      <c r="G13" s="66">
        <v>5</v>
      </c>
      <c r="H13" s="66">
        <v>25</v>
      </c>
      <c r="I13" s="75">
        <f t="shared" si="1"/>
        <v>30</v>
      </c>
      <c r="J13" s="65">
        <v>0</v>
      </c>
      <c r="K13" s="66">
        <v>5</v>
      </c>
      <c r="L13" s="66">
        <v>31</v>
      </c>
      <c r="M13" s="75">
        <f t="shared" si="2"/>
        <v>36</v>
      </c>
      <c r="N13" s="76">
        <f t="shared" si="3"/>
        <v>0</v>
      </c>
      <c r="O13" s="76">
        <f t="shared" si="4"/>
        <v>14</v>
      </c>
      <c r="P13" s="77">
        <f t="shared" si="5"/>
        <v>85</v>
      </c>
      <c r="Q13" s="78">
        <f t="shared" si="6"/>
        <v>99</v>
      </c>
    </row>
    <row r="14" spans="1:17" ht="15.5">
      <c r="A14" s="53" t="s">
        <v>81</v>
      </c>
      <c r="B14" s="61">
        <v>0</v>
      </c>
      <c r="C14" s="66">
        <v>12</v>
      </c>
      <c r="D14" s="66">
        <v>68</v>
      </c>
      <c r="E14" s="72">
        <f t="shared" si="0"/>
        <v>80</v>
      </c>
      <c r="F14" s="65">
        <v>0</v>
      </c>
      <c r="G14" s="66">
        <v>4</v>
      </c>
      <c r="H14" s="66">
        <v>48</v>
      </c>
      <c r="I14" s="75">
        <f t="shared" si="1"/>
        <v>52</v>
      </c>
      <c r="J14" s="65">
        <v>0</v>
      </c>
      <c r="K14" s="66">
        <v>4</v>
      </c>
      <c r="L14" s="66">
        <v>62</v>
      </c>
      <c r="M14" s="75">
        <f t="shared" si="2"/>
        <v>66</v>
      </c>
      <c r="N14" s="76">
        <f t="shared" si="3"/>
        <v>0</v>
      </c>
      <c r="O14" s="76">
        <f t="shared" si="4"/>
        <v>20</v>
      </c>
      <c r="P14" s="77">
        <f t="shared" si="5"/>
        <v>178</v>
      </c>
      <c r="Q14" s="78">
        <f t="shared" si="6"/>
        <v>198</v>
      </c>
    </row>
    <row r="15" spans="1:17" ht="15.5">
      <c r="A15" s="54" t="s">
        <v>82</v>
      </c>
      <c r="B15" s="61">
        <v>7</v>
      </c>
      <c r="C15" s="66">
        <v>3602</v>
      </c>
      <c r="D15" s="66">
        <v>5331</v>
      </c>
      <c r="E15" s="72">
        <f t="shared" si="0"/>
        <v>8940</v>
      </c>
      <c r="F15" s="65">
        <v>14</v>
      </c>
      <c r="G15" s="66">
        <v>3101</v>
      </c>
      <c r="H15" s="66">
        <v>4609</v>
      </c>
      <c r="I15" s="75">
        <f t="shared" si="1"/>
        <v>7724</v>
      </c>
      <c r="J15" s="65">
        <v>13</v>
      </c>
      <c r="K15" s="66">
        <v>3330</v>
      </c>
      <c r="L15" s="66">
        <v>4658</v>
      </c>
      <c r="M15" s="75">
        <f t="shared" si="2"/>
        <v>8001</v>
      </c>
      <c r="N15" s="76">
        <f t="shared" si="3"/>
        <v>34</v>
      </c>
      <c r="O15" s="76">
        <f t="shared" si="4"/>
        <v>10033</v>
      </c>
      <c r="P15" s="77">
        <f t="shared" si="5"/>
        <v>14598</v>
      </c>
      <c r="Q15" s="78">
        <f t="shared" si="6"/>
        <v>24665</v>
      </c>
    </row>
    <row r="16" spans="1:17" ht="15.5">
      <c r="A16" s="53" t="s">
        <v>83</v>
      </c>
      <c r="B16" s="61">
        <v>0</v>
      </c>
      <c r="C16" s="66">
        <v>1</v>
      </c>
      <c r="D16" s="66">
        <v>1</v>
      </c>
      <c r="E16" s="72">
        <f t="shared" si="0"/>
        <v>2</v>
      </c>
      <c r="F16" s="65">
        <v>0</v>
      </c>
      <c r="G16" s="66">
        <v>0</v>
      </c>
      <c r="H16" s="66">
        <v>1</v>
      </c>
      <c r="I16" s="75">
        <f t="shared" si="1"/>
        <v>1</v>
      </c>
      <c r="J16" s="65">
        <v>0</v>
      </c>
      <c r="K16" s="66">
        <v>0</v>
      </c>
      <c r="L16" s="66">
        <v>1</v>
      </c>
      <c r="M16" s="75">
        <f t="shared" si="2"/>
        <v>1</v>
      </c>
      <c r="N16" s="76">
        <f t="shared" si="3"/>
        <v>0</v>
      </c>
      <c r="O16" s="76">
        <f t="shared" si="4"/>
        <v>1</v>
      </c>
      <c r="P16" s="77">
        <f t="shared" si="5"/>
        <v>3</v>
      </c>
      <c r="Q16" s="78">
        <f t="shared" si="6"/>
        <v>4</v>
      </c>
    </row>
    <row r="17" spans="1:17" ht="15.5">
      <c r="A17" s="53" t="s">
        <v>84</v>
      </c>
      <c r="B17" s="61">
        <v>0</v>
      </c>
      <c r="C17" s="66">
        <v>3</v>
      </c>
      <c r="D17" s="66">
        <v>3</v>
      </c>
      <c r="E17" s="72">
        <f t="shared" si="0"/>
        <v>6</v>
      </c>
      <c r="F17" s="65">
        <v>0</v>
      </c>
      <c r="G17" s="66">
        <v>1</v>
      </c>
      <c r="H17" s="66">
        <v>2</v>
      </c>
      <c r="I17" s="75">
        <f t="shared" si="1"/>
        <v>3</v>
      </c>
      <c r="J17" s="65">
        <v>0</v>
      </c>
      <c r="K17" s="66">
        <v>0</v>
      </c>
      <c r="L17" s="66">
        <v>5</v>
      </c>
      <c r="M17" s="75">
        <f t="shared" si="2"/>
        <v>5</v>
      </c>
      <c r="N17" s="76">
        <f t="shared" si="3"/>
        <v>0</v>
      </c>
      <c r="O17" s="76">
        <f t="shared" si="4"/>
        <v>4</v>
      </c>
      <c r="P17" s="77">
        <f t="shared" si="5"/>
        <v>10</v>
      </c>
      <c r="Q17" s="78">
        <f t="shared" si="6"/>
        <v>14</v>
      </c>
    </row>
    <row r="18" spans="1:17" ht="15.5">
      <c r="A18" s="53" t="s">
        <v>85</v>
      </c>
      <c r="B18" s="61">
        <v>0</v>
      </c>
      <c r="C18" s="66">
        <v>0</v>
      </c>
      <c r="D18" s="66">
        <v>6</v>
      </c>
      <c r="E18" s="72">
        <f t="shared" si="0"/>
        <v>6</v>
      </c>
      <c r="F18" s="65">
        <v>0</v>
      </c>
      <c r="G18" s="66">
        <v>0</v>
      </c>
      <c r="H18" s="66">
        <v>10</v>
      </c>
      <c r="I18" s="75">
        <f t="shared" si="1"/>
        <v>10</v>
      </c>
      <c r="J18" s="65">
        <v>0</v>
      </c>
      <c r="K18" s="66">
        <v>3</v>
      </c>
      <c r="L18" s="66">
        <v>6</v>
      </c>
      <c r="M18" s="75">
        <f t="shared" si="2"/>
        <v>9</v>
      </c>
      <c r="N18" s="76">
        <f t="shared" si="3"/>
        <v>0</v>
      </c>
      <c r="O18" s="76">
        <f t="shared" si="4"/>
        <v>3</v>
      </c>
      <c r="P18" s="77">
        <f t="shared" si="5"/>
        <v>22</v>
      </c>
      <c r="Q18" s="78">
        <f t="shared" si="6"/>
        <v>25</v>
      </c>
    </row>
    <row r="19" spans="1:17" ht="15.5">
      <c r="A19" s="53" t="s">
        <v>86</v>
      </c>
      <c r="B19" s="61">
        <v>0</v>
      </c>
      <c r="C19" s="66">
        <v>271</v>
      </c>
      <c r="D19" s="66">
        <v>1165</v>
      </c>
      <c r="E19" s="72">
        <f t="shared" si="0"/>
        <v>1436</v>
      </c>
      <c r="F19" s="65">
        <v>0</v>
      </c>
      <c r="G19" s="66">
        <v>292</v>
      </c>
      <c r="H19" s="66">
        <v>1196</v>
      </c>
      <c r="I19" s="75">
        <f t="shared" si="1"/>
        <v>1488</v>
      </c>
      <c r="J19" s="65">
        <v>2</v>
      </c>
      <c r="K19" s="66">
        <v>345</v>
      </c>
      <c r="L19" s="66">
        <v>1385</v>
      </c>
      <c r="M19" s="75">
        <f t="shared" si="2"/>
        <v>1732</v>
      </c>
      <c r="N19" s="76">
        <f t="shared" si="3"/>
        <v>2</v>
      </c>
      <c r="O19" s="76">
        <f t="shared" si="4"/>
        <v>908</v>
      </c>
      <c r="P19" s="77">
        <f t="shared" si="5"/>
        <v>3746</v>
      </c>
      <c r="Q19" s="78">
        <f t="shared" si="6"/>
        <v>4656</v>
      </c>
    </row>
    <row r="20" spans="1:17" ht="15.5">
      <c r="A20" s="53" t="s">
        <v>87</v>
      </c>
      <c r="B20" s="61">
        <v>0</v>
      </c>
      <c r="C20" s="66">
        <v>14</v>
      </c>
      <c r="D20" s="66">
        <v>14</v>
      </c>
      <c r="E20" s="72">
        <f t="shared" si="0"/>
        <v>28</v>
      </c>
      <c r="F20" s="65">
        <v>0</v>
      </c>
      <c r="G20" s="66">
        <v>9</v>
      </c>
      <c r="H20" s="66">
        <v>14</v>
      </c>
      <c r="I20" s="75">
        <f t="shared" si="1"/>
        <v>23</v>
      </c>
      <c r="J20" s="65">
        <v>0</v>
      </c>
      <c r="K20" s="66">
        <v>10</v>
      </c>
      <c r="L20" s="66">
        <v>14</v>
      </c>
      <c r="M20" s="75">
        <f t="shared" si="2"/>
        <v>24</v>
      </c>
      <c r="N20" s="76">
        <f t="shared" si="3"/>
        <v>0</v>
      </c>
      <c r="O20" s="76">
        <f t="shared" si="4"/>
        <v>33</v>
      </c>
      <c r="P20" s="77">
        <f t="shared" si="5"/>
        <v>42</v>
      </c>
      <c r="Q20" s="78">
        <f t="shared" si="6"/>
        <v>75</v>
      </c>
    </row>
    <row r="21" spans="1:17" ht="15.5">
      <c r="A21" s="53" t="s">
        <v>88</v>
      </c>
      <c r="B21" s="61">
        <v>3</v>
      </c>
      <c r="C21" s="66">
        <v>2749</v>
      </c>
      <c r="D21" s="66">
        <v>5005</v>
      </c>
      <c r="E21" s="72">
        <f t="shared" si="0"/>
        <v>7757</v>
      </c>
      <c r="F21" s="65">
        <v>2</v>
      </c>
      <c r="G21" s="66">
        <v>2746</v>
      </c>
      <c r="H21" s="66">
        <v>4564</v>
      </c>
      <c r="I21" s="75">
        <f t="shared" si="1"/>
        <v>7312</v>
      </c>
      <c r="J21" s="65">
        <v>5</v>
      </c>
      <c r="K21" s="66">
        <v>2660</v>
      </c>
      <c r="L21" s="66">
        <v>4348</v>
      </c>
      <c r="M21" s="75">
        <f t="shared" si="2"/>
        <v>7013</v>
      </c>
      <c r="N21" s="76">
        <f t="shared" si="3"/>
        <v>10</v>
      </c>
      <c r="O21" s="76">
        <f t="shared" si="4"/>
        <v>8155</v>
      </c>
      <c r="P21" s="77">
        <f t="shared" si="5"/>
        <v>13917</v>
      </c>
      <c r="Q21" s="78">
        <f t="shared" si="6"/>
        <v>22082</v>
      </c>
    </row>
    <row r="22" spans="1:17" ht="15.5">
      <c r="A22" s="53" t="s">
        <v>89</v>
      </c>
      <c r="B22" s="61">
        <v>0</v>
      </c>
      <c r="C22" s="66">
        <v>15</v>
      </c>
      <c r="D22" s="66">
        <v>179</v>
      </c>
      <c r="E22" s="72">
        <f t="shared" si="0"/>
        <v>194</v>
      </c>
      <c r="F22" s="65">
        <v>0</v>
      </c>
      <c r="G22" s="66">
        <v>13</v>
      </c>
      <c r="H22" s="66">
        <v>152</v>
      </c>
      <c r="I22" s="75">
        <f t="shared" si="1"/>
        <v>165</v>
      </c>
      <c r="J22" s="65">
        <v>1</v>
      </c>
      <c r="K22" s="66">
        <v>24</v>
      </c>
      <c r="L22" s="66">
        <v>206</v>
      </c>
      <c r="M22" s="75">
        <f t="shared" si="2"/>
        <v>231</v>
      </c>
      <c r="N22" s="76">
        <f t="shared" si="3"/>
        <v>1</v>
      </c>
      <c r="O22" s="76">
        <f t="shared" si="4"/>
        <v>52</v>
      </c>
      <c r="P22" s="77">
        <f t="shared" si="5"/>
        <v>537</v>
      </c>
      <c r="Q22" s="78">
        <f t="shared" si="6"/>
        <v>590</v>
      </c>
    </row>
    <row r="23" spans="1:17" ht="15.5">
      <c r="A23" s="53" t="s">
        <v>90</v>
      </c>
      <c r="B23" s="61">
        <v>0</v>
      </c>
      <c r="C23" s="66">
        <v>260</v>
      </c>
      <c r="D23" s="66">
        <v>230</v>
      </c>
      <c r="E23" s="72">
        <f t="shared" si="0"/>
        <v>490</v>
      </c>
      <c r="F23" s="65">
        <v>0</v>
      </c>
      <c r="G23" s="66">
        <v>258</v>
      </c>
      <c r="H23" s="66">
        <v>230</v>
      </c>
      <c r="I23" s="75">
        <f t="shared" si="1"/>
        <v>488</v>
      </c>
      <c r="J23" s="65">
        <v>0</v>
      </c>
      <c r="K23" s="66">
        <v>306</v>
      </c>
      <c r="L23" s="66">
        <v>298</v>
      </c>
      <c r="M23" s="75">
        <f t="shared" si="2"/>
        <v>604</v>
      </c>
      <c r="N23" s="76">
        <f t="shared" si="3"/>
        <v>0</v>
      </c>
      <c r="O23" s="76">
        <f t="shared" si="4"/>
        <v>824</v>
      </c>
      <c r="P23" s="77">
        <f t="shared" si="5"/>
        <v>758</v>
      </c>
      <c r="Q23" s="78">
        <f t="shared" si="6"/>
        <v>1582</v>
      </c>
    </row>
    <row r="24" spans="1:17" ht="15.5">
      <c r="A24" s="53" t="s">
        <v>91</v>
      </c>
      <c r="B24" s="61">
        <v>0</v>
      </c>
      <c r="C24" s="66">
        <v>9</v>
      </c>
      <c r="D24" s="66">
        <v>128</v>
      </c>
      <c r="E24" s="72">
        <f t="shared" si="0"/>
        <v>137</v>
      </c>
      <c r="F24" s="65">
        <v>0</v>
      </c>
      <c r="G24" s="66">
        <v>4</v>
      </c>
      <c r="H24" s="66">
        <v>125</v>
      </c>
      <c r="I24" s="75">
        <f>F24+G24+H24</f>
        <v>129</v>
      </c>
      <c r="J24" s="65">
        <v>0</v>
      </c>
      <c r="K24" s="66">
        <v>7</v>
      </c>
      <c r="L24" s="66">
        <v>152</v>
      </c>
      <c r="M24" s="75">
        <f t="shared" si="2"/>
        <v>159</v>
      </c>
      <c r="N24" s="76">
        <f t="shared" si="3"/>
        <v>0</v>
      </c>
      <c r="O24" s="76">
        <f t="shared" si="4"/>
        <v>20</v>
      </c>
      <c r="P24" s="77">
        <f t="shared" si="5"/>
        <v>405</v>
      </c>
      <c r="Q24" s="78">
        <f t="shared" si="6"/>
        <v>425</v>
      </c>
    </row>
    <row r="25" spans="1:17" ht="15.5">
      <c r="A25" s="53" t="s">
        <v>92</v>
      </c>
      <c r="B25" s="61">
        <v>5</v>
      </c>
      <c r="C25" s="66">
        <v>7903</v>
      </c>
      <c r="D25" s="66">
        <v>16148</v>
      </c>
      <c r="E25" s="72">
        <f t="shared" si="0"/>
        <v>24056</v>
      </c>
      <c r="F25" s="65">
        <v>6</v>
      </c>
      <c r="G25" s="66">
        <v>7583</v>
      </c>
      <c r="H25" s="66">
        <v>14787</v>
      </c>
      <c r="I25" s="75">
        <f t="shared" si="1"/>
        <v>22376</v>
      </c>
      <c r="J25" s="65">
        <v>6</v>
      </c>
      <c r="K25" s="66">
        <v>9379</v>
      </c>
      <c r="L25" s="66">
        <v>18011</v>
      </c>
      <c r="M25" s="75">
        <f t="shared" si="2"/>
        <v>27396</v>
      </c>
      <c r="N25" s="76">
        <f t="shared" si="3"/>
        <v>17</v>
      </c>
      <c r="O25" s="76">
        <f t="shared" si="4"/>
        <v>24865</v>
      </c>
      <c r="P25" s="77">
        <f t="shared" si="5"/>
        <v>48946</v>
      </c>
      <c r="Q25" s="78">
        <f t="shared" si="6"/>
        <v>73828</v>
      </c>
    </row>
    <row r="26" spans="1:17" ht="15.5">
      <c r="A26" s="53" t="s">
        <v>93</v>
      </c>
      <c r="B26" s="61">
        <v>1</v>
      </c>
      <c r="C26" s="66">
        <v>10</v>
      </c>
      <c r="D26" s="66">
        <v>3883</v>
      </c>
      <c r="E26" s="72">
        <f t="shared" si="0"/>
        <v>3894</v>
      </c>
      <c r="F26" s="65">
        <v>0</v>
      </c>
      <c r="G26" s="66">
        <v>13</v>
      </c>
      <c r="H26" s="66">
        <v>3401</v>
      </c>
      <c r="I26" s="75">
        <f t="shared" si="1"/>
        <v>3414</v>
      </c>
      <c r="J26" s="65">
        <v>1</v>
      </c>
      <c r="K26" s="66">
        <v>14</v>
      </c>
      <c r="L26" s="66">
        <v>3661</v>
      </c>
      <c r="M26" s="75">
        <f t="shared" si="2"/>
        <v>3676</v>
      </c>
      <c r="N26" s="76">
        <f t="shared" si="3"/>
        <v>2</v>
      </c>
      <c r="O26" s="76">
        <f t="shared" si="4"/>
        <v>37</v>
      </c>
      <c r="P26" s="77">
        <f t="shared" si="5"/>
        <v>10945</v>
      </c>
      <c r="Q26" s="78">
        <f t="shared" si="6"/>
        <v>10984</v>
      </c>
    </row>
    <row r="27" spans="1:17" ht="15.5">
      <c r="A27" s="53" t="s">
        <v>94</v>
      </c>
      <c r="B27" s="61">
        <v>0</v>
      </c>
      <c r="C27" s="66">
        <v>0</v>
      </c>
      <c r="D27" s="66">
        <v>576</v>
      </c>
      <c r="E27" s="72">
        <f t="shared" si="0"/>
        <v>576</v>
      </c>
      <c r="F27" s="65">
        <v>0</v>
      </c>
      <c r="G27" s="66">
        <v>2</v>
      </c>
      <c r="H27" s="66">
        <v>534</v>
      </c>
      <c r="I27" s="75">
        <f t="shared" si="1"/>
        <v>536</v>
      </c>
      <c r="J27" s="65">
        <v>0</v>
      </c>
      <c r="K27" s="66">
        <v>1</v>
      </c>
      <c r="L27" s="66">
        <v>538</v>
      </c>
      <c r="M27" s="75">
        <f t="shared" si="2"/>
        <v>539</v>
      </c>
      <c r="N27" s="76">
        <f t="shared" si="3"/>
        <v>0</v>
      </c>
      <c r="O27" s="76">
        <f t="shared" si="4"/>
        <v>3</v>
      </c>
      <c r="P27" s="77">
        <f t="shared" si="5"/>
        <v>1648</v>
      </c>
      <c r="Q27" s="78">
        <f t="shared" si="6"/>
        <v>1651</v>
      </c>
    </row>
    <row r="28" spans="1:17" ht="15.5">
      <c r="A28" s="53" t="s">
        <v>95</v>
      </c>
      <c r="B28" s="61">
        <v>0</v>
      </c>
      <c r="C28" s="66">
        <v>0</v>
      </c>
      <c r="D28" s="66">
        <v>55</v>
      </c>
      <c r="E28" s="72">
        <f t="shared" si="0"/>
        <v>55</v>
      </c>
      <c r="F28" s="65">
        <v>0</v>
      </c>
      <c r="G28" s="66">
        <v>0</v>
      </c>
      <c r="H28" s="66">
        <v>62</v>
      </c>
      <c r="I28" s="75">
        <f t="shared" si="1"/>
        <v>62</v>
      </c>
      <c r="J28" s="65">
        <v>0</v>
      </c>
      <c r="K28" s="66">
        <v>0</v>
      </c>
      <c r="L28" s="66">
        <v>59</v>
      </c>
      <c r="M28" s="75">
        <f t="shared" si="2"/>
        <v>59</v>
      </c>
      <c r="N28" s="76">
        <f t="shared" si="3"/>
        <v>0</v>
      </c>
      <c r="O28" s="76">
        <f t="shared" si="4"/>
        <v>0</v>
      </c>
      <c r="P28" s="77">
        <f t="shared" si="5"/>
        <v>176</v>
      </c>
      <c r="Q28" s="78">
        <f t="shared" si="6"/>
        <v>176</v>
      </c>
    </row>
    <row r="29" spans="1:17" ht="15.5">
      <c r="A29" s="53" t="s">
        <v>96</v>
      </c>
      <c r="B29" s="61">
        <v>0</v>
      </c>
      <c r="C29" s="66">
        <v>145</v>
      </c>
      <c r="D29" s="66">
        <v>706</v>
      </c>
      <c r="E29" s="72">
        <f t="shared" si="0"/>
        <v>851</v>
      </c>
      <c r="F29" s="65">
        <v>0</v>
      </c>
      <c r="G29" s="66">
        <v>144</v>
      </c>
      <c r="H29" s="66">
        <v>702</v>
      </c>
      <c r="I29" s="75">
        <f t="shared" si="1"/>
        <v>846</v>
      </c>
      <c r="J29" s="65">
        <v>0</v>
      </c>
      <c r="K29" s="66">
        <v>146</v>
      </c>
      <c r="L29" s="66">
        <v>725</v>
      </c>
      <c r="M29" s="75">
        <f t="shared" si="2"/>
        <v>871</v>
      </c>
      <c r="N29" s="76">
        <f t="shared" si="3"/>
        <v>0</v>
      </c>
      <c r="O29" s="76">
        <f t="shared" si="4"/>
        <v>435</v>
      </c>
      <c r="P29" s="77">
        <f t="shared" si="5"/>
        <v>2133</v>
      </c>
      <c r="Q29" s="78">
        <f t="shared" si="6"/>
        <v>2568</v>
      </c>
    </row>
    <row r="30" spans="1:17" ht="16" thickBot="1">
      <c r="A30" s="80" t="s">
        <v>97</v>
      </c>
      <c r="B30" s="61">
        <v>0</v>
      </c>
      <c r="C30" s="67">
        <v>29</v>
      </c>
      <c r="D30" s="67">
        <v>242</v>
      </c>
      <c r="E30" s="72">
        <f t="shared" si="0"/>
        <v>271</v>
      </c>
      <c r="F30" s="65">
        <v>0</v>
      </c>
      <c r="G30" s="67">
        <v>19</v>
      </c>
      <c r="H30" s="67">
        <v>194</v>
      </c>
      <c r="I30" s="75">
        <f t="shared" si="1"/>
        <v>213</v>
      </c>
      <c r="J30" s="65">
        <v>0</v>
      </c>
      <c r="K30" s="67">
        <v>28</v>
      </c>
      <c r="L30" s="67">
        <v>243</v>
      </c>
      <c r="M30" s="75">
        <f t="shared" si="2"/>
        <v>271</v>
      </c>
      <c r="N30" s="76">
        <f t="shared" si="3"/>
        <v>0</v>
      </c>
      <c r="O30" s="76">
        <f t="shared" si="4"/>
        <v>76</v>
      </c>
      <c r="P30" s="77">
        <f t="shared" si="5"/>
        <v>679</v>
      </c>
      <c r="Q30" s="78">
        <f t="shared" si="6"/>
        <v>755</v>
      </c>
    </row>
    <row r="31" spans="1:17" ht="16" thickBot="1">
      <c r="A31" s="81" t="s">
        <v>62</v>
      </c>
      <c r="B31" s="47">
        <f>SUM(B5:B30)</f>
        <v>16</v>
      </c>
      <c r="C31" s="47">
        <f>SUM(C5:C30)</f>
        <v>15097</v>
      </c>
      <c r="D31" s="47">
        <f>SUM(D5:D30)</f>
        <v>35048</v>
      </c>
      <c r="E31" s="47">
        <f>SUM(E5:E30)</f>
        <v>50161</v>
      </c>
      <c r="F31" s="47">
        <f>SUM(F5:F30)</f>
        <v>22</v>
      </c>
      <c r="G31" s="47">
        <f>SUM(G5:G30)</f>
        <v>14255</v>
      </c>
      <c r="H31" s="47">
        <f>SUM(H5:H30)</f>
        <v>31808</v>
      </c>
      <c r="I31" s="47">
        <f>SUM(I5:I30)</f>
        <v>46085</v>
      </c>
      <c r="J31" s="47">
        <f>SUM(J5:J30)</f>
        <v>28</v>
      </c>
      <c r="K31" s="47">
        <f>SUM(K5:K30)</f>
        <v>16309</v>
      </c>
      <c r="L31" s="47">
        <f>SUM(L5:L30)</f>
        <v>35457</v>
      </c>
      <c r="M31" s="47">
        <f>SUM(M5:M30)</f>
        <v>51794</v>
      </c>
      <c r="N31" s="47">
        <f>SUM(N5:N30)</f>
        <v>66</v>
      </c>
      <c r="O31" s="47">
        <f t="shared" ref="O31:P31" si="7">SUM(O5:O30)</f>
        <v>45661</v>
      </c>
      <c r="P31" s="47">
        <f t="shared" si="7"/>
        <v>102313</v>
      </c>
      <c r="Q31" s="48">
        <f t="shared" ref="N31:Q31" si="8">SUM(Q5:Q30)</f>
        <v>148040</v>
      </c>
    </row>
    <row r="32" spans="1:17" ht="15.5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</row>
    <row r="33" spans="1:17" ht="15.5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</row>
    <row r="36" spans="1:17">
      <c r="A36" s="91"/>
    </row>
    <row r="37" spans="1:17">
      <c r="A37" s="91"/>
    </row>
    <row r="38" spans="1:17" ht="59.25" customHeight="1">
      <c r="A38" s="91"/>
    </row>
    <row r="39" spans="1:17">
      <c r="A39" s="51"/>
    </row>
    <row r="40" spans="1:17">
      <c r="A40" s="51"/>
    </row>
    <row r="41" spans="1:17">
      <c r="A41" s="51"/>
    </row>
    <row r="42" spans="1:17">
      <c r="A42" s="51"/>
    </row>
    <row r="43" spans="1:17">
      <c r="A43" s="51"/>
    </row>
    <row r="44" spans="1:17">
      <c r="A44" s="51"/>
    </row>
    <row r="45" spans="1:17">
      <c r="A45" s="51"/>
    </row>
    <row r="46" spans="1:17">
      <c r="A46" s="51"/>
    </row>
    <row r="47" spans="1:17">
      <c r="A47" s="51"/>
    </row>
    <row r="48" spans="1:17">
      <c r="A48" s="51"/>
    </row>
    <row r="49" spans="1:1">
      <c r="A49" s="51"/>
    </row>
    <row r="50" spans="1:1">
      <c r="A50" s="52"/>
    </row>
    <row r="51" spans="1:1">
      <c r="A51" s="51"/>
    </row>
    <row r="52" spans="1:1">
      <c r="A52" s="51"/>
    </row>
    <row r="53" spans="1:1">
      <c r="A53" s="51"/>
    </row>
    <row r="54" spans="1:1">
      <c r="A54" s="51"/>
    </row>
    <row r="55" spans="1:1">
      <c r="A55" s="51"/>
    </row>
    <row r="56" spans="1:1">
      <c r="A56" s="51"/>
    </row>
    <row r="57" spans="1:1">
      <c r="A57" s="51"/>
    </row>
    <row r="58" spans="1:1">
      <c r="A58" s="51"/>
    </row>
    <row r="59" spans="1:1">
      <c r="A59" s="51"/>
    </row>
    <row r="60" spans="1:1">
      <c r="A60" s="51"/>
    </row>
    <row r="61" spans="1:1">
      <c r="A61" s="51"/>
    </row>
    <row r="62" spans="1:1">
      <c r="A62" s="51"/>
    </row>
    <row r="63" spans="1:1">
      <c r="A63" s="51"/>
    </row>
    <row r="64" spans="1:1">
      <c r="A64" s="51"/>
    </row>
    <row r="65" spans="1:1">
      <c r="A65" s="51"/>
    </row>
    <row r="66" spans="1:1">
      <c r="A66" s="52"/>
    </row>
    <row r="67" spans="1:1">
      <c r="A67" s="51"/>
    </row>
    <row r="68" spans="1:1">
      <c r="A68" s="51"/>
    </row>
    <row r="69" spans="1:1">
      <c r="A69" s="51"/>
    </row>
    <row r="70" spans="1:1">
      <c r="A70" s="51"/>
    </row>
  </sheetData>
  <mergeCells count="7">
    <mergeCell ref="N2:Q3"/>
    <mergeCell ref="B2:M2"/>
    <mergeCell ref="A36:A38"/>
    <mergeCell ref="A3:A4"/>
    <mergeCell ref="B3:E3"/>
    <mergeCell ref="F3:I3"/>
    <mergeCell ref="J3:M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U274"/>
  <sheetViews>
    <sheetView showGridLines="0" tabSelected="1" zoomScale="50" zoomScaleNormal="50" zoomScaleSheetLayoutView="85" workbookViewId="0">
      <selection activeCell="B9" sqref="B9:B10"/>
    </sheetView>
  </sheetViews>
  <sheetFormatPr baseColWidth="10" defaultColWidth="11.453125" defaultRowHeight="14.5"/>
  <cols>
    <col min="1" max="1" width="25.7265625" customWidth="1"/>
    <col min="2" max="2" width="74.453125" style="1" customWidth="1"/>
    <col min="3" max="3" width="9.453125" customWidth="1"/>
    <col min="4" max="4" width="8.81640625" customWidth="1"/>
    <col min="5" max="5" width="9.453125" customWidth="1"/>
    <col min="6" max="6" width="11.453125" customWidth="1"/>
    <col min="7" max="7" width="8.1796875" bestFit="1" customWidth="1"/>
    <col min="8" max="8" width="9" customWidth="1"/>
    <col min="9" max="9" width="10.54296875" customWidth="1"/>
    <col min="10" max="10" width="10.26953125" customWidth="1"/>
    <col min="11" max="11" width="8.26953125" customWidth="1"/>
    <col min="12" max="12" width="11.26953125" customWidth="1"/>
    <col min="13" max="13" width="12" customWidth="1"/>
    <col min="14" max="14" width="13.453125" customWidth="1"/>
    <col min="15" max="15" width="9.26953125" hidden="1" customWidth="1"/>
    <col min="16" max="16" width="12.1796875" bestFit="1" customWidth="1"/>
    <col min="17" max="17" width="11.54296875" customWidth="1"/>
    <col min="18" max="18" width="10.81640625" customWidth="1"/>
    <col min="20" max="20" width="26.81640625" bestFit="1" customWidth="1"/>
  </cols>
  <sheetData>
    <row r="6" spans="2:21" ht="15.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2:21" ht="16" thickBot="1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2:21" ht="15.5">
      <c r="B8" s="102" t="s">
        <v>24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4"/>
    </row>
    <row r="9" spans="2:21" ht="15.5">
      <c r="B9" s="100" t="s">
        <v>99</v>
      </c>
      <c r="C9" s="105" t="s">
        <v>0</v>
      </c>
      <c r="D9" s="105"/>
      <c r="E9" s="105"/>
      <c r="F9" s="105"/>
      <c r="G9" s="105" t="s">
        <v>1</v>
      </c>
      <c r="H9" s="105"/>
      <c r="I9" s="105"/>
      <c r="J9" s="105"/>
      <c r="K9" s="105" t="s">
        <v>2</v>
      </c>
      <c r="L9" s="105"/>
      <c r="M9" s="105"/>
      <c r="N9" s="105"/>
      <c r="O9" s="105" t="s">
        <v>3</v>
      </c>
      <c r="P9" s="105"/>
      <c r="Q9" s="105"/>
      <c r="R9" s="105"/>
      <c r="S9" s="105"/>
      <c r="T9" s="106" t="s">
        <v>4</v>
      </c>
    </row>
    <row r="10" spans="2:21" ht="16" thickBot="1">
      <c r="B10" s="101"/>
      <c r="C10" s="20" t="s">
        <v>5</v>
      </c>
      <c r="D10" s="20" t="s">
        <v>6</v>
      </c>
      <c r="E10" s="20" t="s">
        <v>7</v>
      </c>
      <c r="F10" s="20" t="s">
        <v>8</v>
      </c>
      <c r="G10" s="20" t="s">
        <v>9</v>
      </c>
      <c r="H10" s="20" t="s">
        <v>10</v>
      </c>
      <c r="I10" s="20" t="s">
        <v>11</v>
      </c>
      <c r="J10" s="20" t="s">
        <v>12</v>
      </c>
      <c r="K10" s="20" t="s">
        <v>13</v>
      </c>
      <c r="L10" s="20" t="s">
        <v>14</v>
      </c>
      <c r="M10" s="20" t="s">
        <v>15</v>
      </c>
      <c r="N10" s="20" t="s">
        <v>16</v>
      </c>
      <c r="O10" s="20" t="s">
        <v>17</v>
      </c>
      <c r="P10" s="20" t="s">
        <v>17</v>
      </c>
      <c r="Q10" s="20" t="s">
        <v>18</v>
      </c>
      <c r="R10" s="20" t="s">
        <v>19</v>
      </c>
      <c r="S10" s="20" t="s">
        <v>20</v>
      </c>
      <c r="T10" s="107"/>
    </row>
    <row r="11" spans="2:21" s="18" customFormat="1" ht="16">
      <c r="B11" s="14" t="s">
        <v>25</v>
      </c>
      <c r="C11" s="11">
        <v>0</v>
      </c>
      <c r="D11" s="11">
        <v>12</v>
      </c>
      <c r="E11" s="11">
        <v>83</v>
      </c>
      <c r="F11" s="10">
        <v>95</v>
      </c>
      <c r="G11" s="11">
        <v>133</v>
      </c>
      <c r="H11" s="11">
        <v>16</v>
      </c>
      <c r="I11" s="11">
        <v>75</v>
      </c>
      <c r="J11" s="10">
        <f>G11+H11+I11</f>
        <v>224</v>
      </c>
      <c r="K11" s="9">
        <v>95</v>
      </c>
      <c r="L11" s="9">
        <v>118</v>
      </c>
      <c r="M11" s="10">
        <v>163</v>
      </c>
      <c r="N11" s="10">
        <f>K11+L11+M11</f>
        <v>376</v>
      </c>
      <c r="O11" s="11"/>
      <c r="P11" s="112">
        <v>0</v>
      </c>
      <c r="Q11" s="113">
        <v>2517</v>
      </c>
      <c r="R11" s="113">
        <v>5338</v>
      </c>
      <c r="S11" s="10">
        <f>SUM(P11:R11)</f>
        <v>7855</v>
      </c>
      <c r="T11" s="10">
        <f>S11+N11+J11+F11</f>
        <v>8550</v>
      </c>
      <c r="U11" s="55"/>
    </row>
    <row r="12" spans="2:21" s="18" customFormat="1" ht="16.5">
      <c r="B12" s="4" t="s">
        <v>26</v>
      </c>
      <c r="C12" s="9">
        <v>5249</v>
      </c>
      <c r="D12" s="9">
        <v>5735</v>
      </c>
      <c r="E12" s="9">
        <v>5696</v>
      </c>
      <c r="F12" s="16">
        <v>16680</v>
      </c>
      <c r="G12" s="9">
        <v>5353</v>
      </c>
      <c r="H12" s="9">
        <v>8583</v>
      </c>
      <c r="I12" s="9">
        <v>14030</v>
      </c>
      <c r="J12" s="10">
        <f>G12+H12+I12</f>
        <v>27966</v>
      </c>
      <c r="K12" s="9">
        <v>16665</v>
      </c>
      <c r="L12" s="9">
        <v>17395</v>
      </c>
      <c r="M12" s="10">
        <v>17100</v>
      </c>
      <c r="N12" s="10">
        <f>K12+L12+M12</f>
        <v>51160</v>
      </c>
      <c r="O12" s="9"/>
      <c r="P12" s="114">
        <v>14886</v>
      </c>
      <c r="Q12" s="114">
        <v>16252</v>
      </c>
      <c r="R12" s="115">
        <v>21101</v>
      </c>
      <c r="S12" s="10">
        <f>SUM(P12:R12)</f>
        <v>52239</v>
      </c>
      <c r="T12" s="16">
        <f>S12+N12+J12+F12</f>
        <v>148045</v>
      </c>
      <c r="U12" s="55"/>
    </row>
    <row r="13" spans="2:21" s="18" customFormat="1" ht="16">
      <c r="B13" s="4" t="s">
        <v>27</v>
      </c>
      <c r="C13" s="9">
        <v>0</v>
      </c>
      <c r="D13" s="9">
        <v>2</v>
      </c>
      <c r="E13" s="9">
        <v>1</v>
      </c>
      <c r="F13" s="16">
        <v>3</v>
      </c>
      <c r="G13" s="9">
        <v>1</v>
      </c>
      <c r="H13" s="9">
        <v>3</v>
      </c>
      <c r="I13" s="9">
        <v>2</v>
      </c>
      <c r="J13" s="10">
        <f>G13+H13+I13</f>
        <v>6</v>
      </c>
      <c r="K13" s="9">
        <v>5</v>
      </c>
      <c r="L13" s="9">
        <v>2</v>
      </c>
      <c r="M13" s="10">
        <v>1</v>
      </c>
      <c r="N13" s="10">
        <f>K13+L13+M13</f>
        <v>8</v>
      </c>
      <c r="O13" s="9"/>
      <c r="P13" s="113">
        <v>2</v>
      </c>
      <c r="Q13" s="113">
        <v>2</v>
      </c>
      <c r="R13" s="113">
        <v>2</v>
      </c>
      <c r="S13" s="10">
        <f>SUM(P13:R13)</f>
        <v>6</v>
      </c>
      <c r="T13" s="16">
        <f>S13+N13+J13+F13</f>
        <v>23</v>
      </c>
      <c r="U13" s="55"/>
    </row>
    <row r="14" spans="2:21" ht="16">
      <c r="B14" s="4" t="s">
        <v>28</v>
      </c>
      <c r="C14" s="9">
        <v>48</v>
      </c>
      <c r="D14" s="9">
        <v>14</v>
      </c>
      <c r="E14" s="9">
        <v>10</v>
      </c>
      <c r="F14" s="16">
        <v>72</v>
      </c>
      <c r="G14" s="9">
        <v>37</v>
      </c>
      <c r="H14" s="9">
        <v>6</v>
      </c>
      <c r="I14" s="9">
        <v>9</v>
      </c>
      <c r="J14" s="10">
        <f>G14+H14+I14</f>
        <v>52</v>
      </c>
      <c r="K14" s="9">
        <v>37</v>
      </c>
      <c r="L14" s="9">
        <v>26</v>
      </c>
      <c r="M14" s="10">
        <v>14</v>
      </c>
      <c r="N14" s="10">
        <f>K14+L14+M14</f>
        <v>77</v>
      </c>
      <c r="O14" s="9"/>
      <c r="P14" s="113">
        <v>26</v>
      </c>
      <c r="Q14" s="113">
        <v>28</v>
      </c>
      <c r="R14" s="113">
        <v>19</v>
      </c>
      <c r="S14" s="11">
        <f>SUM(P14:R14)</f>
        <v>73</v>
      </c>
      <c r="T14" s="16">
        <f>S14+N14+J14+F14</f>
        <v>274</v>
      </c>
      <c r="U14" s="56"/>
    </row>
    <row r="15" spans="2:21" ht="16">
      <c r="B15" s="4" t="s">
        <v>29</v>
      </c>
      <c r="C15" s="9">
        <v>6028</v>
      </c>
      <c r="D15" s="9">
        <v>0</v>
      </c>
      <c r="E15" s="9">
        <v>1021</v>
      </c>
      <c r="F15" s="16">
        <v>7049</v>
      </c>
      <c r="G15" s="9">
        <v>18826</v>
      </c>
      <c r="H15" s="9">
        <v>0</v>
      </c>
      <c r="I15" s="9">
        <v>0</v>
      </c>
      <c r="J15" s="10">
        <f>G15+H15+I15</f>
        <v>18826</v>
      </c>
      <c r="K15" s="9">
        <v>0</v>
      </c>
      <c r="L15" s="9">
        <v>0</v>
      </c>
      <c r="M15" s="10">
        <v>0</v>
      </c>
      <c r="N15" s="10">
        <f>K15+L15+M15</f>
        <v>0</v>
      </c>
      <c r="O15" s="9"/>
      <c r="P15" s="113">
        <v>3</v>
      </c>
      <c r="Q15" s="113">
        <v>2258</v>
      </c>
      <c r="R15" s="113">
        <v>23248</v>
      </c>
      <c r="S15" s="10">
        <f>SUM(P15:R15)</f>
        <v>25509</v>
      </c>
      <c r="T15" s="16">
        <f>S15+N15+J15+F15</f>
        <v>51384</v>
      </c>
      <c r="U15" s="56"/>
    </row>
    <row r="16" spans="2:21" ht="15.5">
      <c r="B16" s="21" t="s">
        <v>4</v>
      </c>
      <c r="C16" s="16">
        <f t="shared" ref="C16:T16" si="0">SUM(C11:C15)</f>
        <v>11325</v>
      </c>
      <c r="D16" s="16">
        <f t="shared" si="0"/>
        <v>5763</v>
      </c>
      <c r="E16" s="16">
        <f t="shared" si="0"/>
        <v>6811</v>
      </c>
      <c r="F16" s="16">
        <f t="shared" si="0"/>
        <v>23899</v>
      </c>
      <c r="G16" s="16">
        <f t="shared" si="0"/>
        <v>24350</v>
      </c>
      <c r="H16" s="16">
        <f t="shared" si="0"/>
        <v>8608</v>
      </c>
      <c r="I16" s="16">
        <f t="shared" si="0"/>
        <v>14116</v>
      </c>
      <c r="J16" s="16">
        <f t="shared" si="0"/>
        <v>47074</v>
      </c>
      <c r="K16" s="16">
        <f t="shared" si="0"/>
        <v>16802</v>
      </c>
      <c r="L16" s="16">
        <f t="shared" si="0"/>
        <v>17541</v>
      </c>
      <c r="M16" s="16">
        <f t="shared" si="0"/>
        <v>17278</v>
      </c>
      <c r="N16" s="16">
        <f t="shared" si="0"/>
        <v>51621</v>
      </c>
      <c r="O16" s="16">
        <f t="shared" si="0"/>
        <v>0</v>
      </c>
      <c r="P16" s="16">
        <f>SUM(P11:P15)</f>
        <v>14917</v>
      </c>
      <c r="Q16" s="16">
        <f t="shared" si="0"/>
        <v>21057</v>
      </c>
      <c r="R16" s="16">
        <f t="shared" si="0"/>
        <v>49708</v>
      </c>
      <c r="S16" s="16">
        <f t="shared" si="0"/>
        <v>85682</v>
      </c>
      <c r="T16" s="16">
        <f t="shared" si="0"/>
        <v>208276</v>
      </c>
    </row>
    <row r="17" spans="2:20" ht="15.5"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2:20" ht="15.5"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2:20" ht="15.5"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2:20" ht="15.5"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2:20" ht="15.5"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2:20" ht="15.5"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2:20" ht="15.5"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2:20" ht="15.5"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2:20" ht="15.5"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2:20" ht="15.5"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2:20" ht="15.5"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2:20" ht="15.5"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2:20" ht="15.5"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2:20" ht="15.5"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2:20" ht="15.5">
      <c r="B31" s="33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2:20" ht="15.5"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2:20" ht="15.5">
      <c r="B33" s="33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2:20" ht="15.5"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2:20" ht="15.5">
      <c r="B35" s="33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2:20" ht="15.5"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2:20" ht="15.5"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2:20" ht="15.5"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2:20" ht="15.5"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2:20" ht="15.5"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2:20" ht="15.5"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187" spans="14:16">
      <c r="N187" s="1"/>
    </row>
    <row r="188" spans="14:16">
      <c r="N188" s="1"/>
      <c r="O188" s="1"/>
      <c r="P188" s="1"/>
    </row>
    <row r="189" spans="14:16">
      <c r="N189" s="1"/>
      <c r="O189" s="1"/>
      <c r="P189" s="1"/>
    </row>
    <row r="190" spans="14:16">
      <c r="N190" s="1"/>
      <c r="O190" s="1"/>
      <c r="P190" s="1"/>
    </row>
    <row r="191" spans="14:16">
      <c r="N191" s="1"/>
      <c r="O191" s="1"/>
      <c r="P191" s="1"/>
    </row>
    <row r="192" spans="14:16">
      <c r="N192" s="1"/>
      <c r="O192" s="1"/>
      <c r="P192" s="1"/>
    </row>
    <row r="193" spans="14:16">
      <c r="N193" s="1"/>
      <c r="O193" s="1"/>
      <c r="P193" s="1"/>
    </row>
    <row r="194" spans="14:16">
      <c r="N194" s="1"/>
      <c r="O194" s="1"/>
      <c r="P194" s="1"/>
    </row>
    <row r="195" spans="14:16">
      <c r="N195" s="1"/>
      <c r="O195" s="1"/>
      <c r="P195" s="1"/>
    </row>
    <row r="196" spans="14:16">
      <c r="N196" s="1"/>
      <c r="O196" s="1"/>
      <c r="P196" s="1"/>
    </row>
    <row r="197" spans="14:16">
      <c r="N197" s="1"/>
      <c r="O197" s="1"/>
      <c r="P197" s="1"/>
    </row>
    <row r="198" spans="14:16">
      <c r="N198" s="1"/>
      <c r="O198" s="1"/>
      <c r="P198" s="1"/>
    </row>
    <row r="199" spans="14:16">
      <c r="N199" s="1"/>
      <c r="O199" s="1"/>
      <c r="P199" s="1"/>
    </row>
    <row r="200" spans="14:16">
      <c r="N200" s="1"/>
      <c r="O200" s="1"/>
      <c r="P200" s="1"/>
    </row>
    <row r="201" spans="14:16">
      <c r="N201" s="1"/>
      <c r="O201" s="1"/>
      <c r="P201" s="1"/>
    </row>
    <row r="202" spans="14:16">
      <c r="N202" s="1"/>
      <c r="O202" s="1"/>
      <c r="P202" s="1"/>
    </row>
    <row r="203" spans="14:16">
      <c r="N203" s="1"/>
      <c r="O203" s="1"/>
      <c r="P203" s="1"/>
    </row>
    <row r="204" spans="14:16">
      <c r="N204" s="1"/>
      <c r="O204" s="1"/>
      <c r="P204" s="1"/>
    </row>
    <row r="205" spans="14:16">
      <c r="N205" s="1"/>
      <c r="O205" s="1"/>
      <c r="P205" s="1"/>
    </row>
    <row r="206" spans="14:16">
      <c r="N206" s="1"/>
      <c r="O206" s="1"/>
      <c r="P206" s="1"/>
    </row>
    <row r="207" spans="14:16">
      <c r="N207" s="1"/>
      <c r="O207" s="1"/>
      <c r="P207" s="1"/>
    </row>
    <row r="208" spans="14:16">
      <c r="N208" s="1"/>
      <c r="O208" s="1"/>
      <c r="P208" s="1"/>
    </row>
    <row r="209" spans="14:16">
      <c r="N209" s="1"/>
      <c r="O209" s="1"/>
      <c r="P209" s="1"/>
    </row>
    <row r="210" spans="14:16">
      <c r="N210" s="1"/>
      <c r="O210" s="1"/>
      <c r="P210" s="1"/>
    </row>
    <row r="211" spans="14:16">
      <c r="N211" s="1"/>
      <c r="O211" s="1"/>
      <c r="P211" s="1"/>
    </row>
    <row r="212" spans="14:16">
      <c r="N212" s="1"/>
      <c r="O212" s="1"/>
      <c r="P212" s="1"/>
    </row>
    <row r="213" spans="14:16">
      <c r="N213" s="1"/>
      <c r="O213" s="1"/>
      <c r="P213" s="1"/>
    </row>
    <row r="214" spans="14:16">
      <c r="N214" s="1"/>
      <c r="O214" s="1"/>
      <c r="P214" s="1"/>
    </row>
    <row r="215" spans="14:16">
      <c r="N215" s="1"/>
      <c r="O215" s="1"/>
      <c r="P215" s="1"/>
    </row>
    <row r="216" spans="14:16">
      <c r="N216" s="1"/>
      <c r="O216" s="1"/>
      <c r="P216" s="1"/>
    </row>
    <row r="217" spans="14:16">
      <c r="N217" s="1"/>
      <c r="O217" s="1"/>
      <c r="P217" s="1"/>
    </row>
    <row r="218" spans="14:16">
      <c r="N218" s="1"/>
      <c r="O218" s="1"/>
      <c r="P218" s="1"/>
    </row>
    <row r="219" spans="14:16">
      <c r="N219" s="1"/>
      <c r="O219" s="1"/>
      <c r="P219" s="1"/>
    </row>
    <row r="220" spans="14:16">
      <c r="N220" s="1"/>
      <c r="O220" s="1"/>
      <c r="P220" s="1"/>
    </row>
    <row r="221" spans="14:16">
      <c r="N221" s="1"/>
      <c r="O221" s="1"/>
      <c r="P221" s="1"/>
    </row>
    <row r="222" spans="14:16">
      <c r="N222" s="1"/>
      <c r="O222" s="1"/>
      <c r="P222" s="1"/>
    </row>
    <row r="223" spans="14:16">
      <c r="N223" s="1"/>
      <c r="O223" s="1"/>
      <c r="P223" s="1"/>
    </row>
    <row r="224" spans="14:16">
      <c r="N224" s="1"/>
      <c r="O224" s="1"/>
      <c r="P224" s="1"/>
    </row>
    <row r="225" spans="14:16">
      <c r="N225" s="1"/>
      <c r="O225" s="1"/>
      <c r="P225" s="1"/>
    </row>
    <row r="226" spans="14:16">
      <c r="N226" s="1"/>
      <c r="O226" s="1"/>
      <c r="P226" s="1"/>
    </row>
    <row r="227" spans="14:16">
      <c r="N227" s="1"/>
      <c r="O227" s="1"/>
      <c r="P227" s="1"/>
    </row>
    <row r="228" spans="14:16">
      <c r="N228" s="1"/>
      <c r="O228" s="1"/>
      <c r="P228" s="1"/>
    </row>
    <row r="229" spans="14:16">
      <c r="N229" s="1"/>
      <c r="O229" s="1"/>
      <c r="P229" s="1"/>
    </row>
    <row r="230" spans="14:16">
      <c r="N230" s="1"/>
      <c r="O230" s="1"/>
      <c r="P230" s="1"/>
    </row>
    <row r="231" spans="14:16">
      <c r="N231" s="1"/>
      <c r="O231" s="1"/>
      <c r="P231" s="1"/>
    </row>
    <row r="232" spans="14:16">
      <c r="N232" s="1"/>
      <c r="O232" s="1"/>
      <c r="P232" s="1"/>
    </row>
    <row r="233" spans="14:16">
      <c r="N233" s="1"/>
      <c r="O233" s="1"/>
      <c r="P233" s="1"/>
    </row>
    <row r="234" spans="14:16">
      <c r="N234" s="1"/>
      <c r="O234" s="1"/>
      <c r="P234" s="1"/>
    </row>
    <row r="235" spans="14:16">
      <c r="N235" s="1"/>
      <c r="O235" s="1"/>
      <c r="P235" s="1"/>
    </row>
    <row r="236" spans="14:16">
      <c r="N236" s="1"/>
      <c r="O236" s="1"/>
      <c r="P236" s="1"/>
    </row>
    <row r="237" spans="14:16">
      <c r="N237" s="1"/>
      <c r="O237" s="1"/>
      <c r="P237" s="1"/>
    </row>
    <row r="238" spans="14:16">
      <c r="N238" s="1"/>
      <c r="O238" s="1"/>
      <c r="P238" s="1"/>
    </row>
    <row r="239" spans="14:16">
      <c r="N239" s="1"/>
      <c r="O239" s="1"/>
      <c r="P239" s="1"/>
    </row>
    <row r="240" spans="14:16">
      <c r="N240" s="1"/>
      <c r="O240" s="1"/>
      <c r="P240" s="1"/>
    </row>
    <row r="241" spans="14:16">
      <c r="N241" s="1"/>
      <c r="O241" s="1"/>
      <c r="P241" s="1"/>
    </row>
    <row r="242" spans="14:16">
      <c r="N242" s="1"/>
      <c r="O242" s="1"/>
      <c r="P242" s="1"/>
    </row>
    <row r="243" spans="14:16">
      <c r="N243" s="1"/>
    </row>
    <row r="244" spans="14:16">
      <c r="N244" s="1"/>
    </row>
    <row r="245" spans="14:16">
      <c r="N245" s="1"/>
    </row>
    <row r="246" spans="14:16">
      <c r="N246" s="1"/>
    </row>
    <row r="247" spans="14:16">
      <c r="N247" s="1"/>
    </row>
    <row r="248" spans="14:16">
      <c r="N248" s="1"/>
    </row>
    <row r="249" spans="14:16">
      <c r="N249" s="1"/>
    </row>
    <row r="250" spans="14:16">
      <c r="N250" s="1"/>
    </row>
    <row r="251" spans="14:16">
      <c r="N251" s="1"/>
    </row>
    <row r="252" spans="14:16">
      <c r="N252" s="1"/>
    </row>
    <row r="253" spans="14:16">
      <c r="N253" s="1"/>
    </row>
    <row r="254" spans="14:16">
      <c r="N254" s="1"/>
    </row>
    <row r="255" spans="14:16">
      <c r="N255" s="1"/>
    </row>
    <row r="256" spans="14:16">
      <c r="N256" s="1"/>
    </row>
    <row r="257" spans="14:14">
      <c r="N257" s="1"/>
    </row>
    <row r="258" spans="14:14">
      <c r="N258" s="1"/>
    </row>
    <row r="259" spans="14:14">
      <c r="N259" s="1"/>
    </row>
    <row r="260" spans="14:14">
      <c r="N260" s="1"/>
    </row>
    <row r="261" spans="14:14">
      <c r="N261" s="1"/>
    </row>
    <row r="262" spans="14:14">
      <c r="N262" s="1"/>
    </row>
    <row r="263" spans="14:14">
      <c r="N263" s="1"/>
    </row>
    <row r="264" spans="14:14">
      <c r="N264" s="1"/>
    </row>
    <row r="265" spans="14:14">
      <c r="N265" s="1"/>
    </row>
    <row r="266" spans="14:14">
      <c r="N266" s="1"/>
    </row>
    <row r="267" spans="14:14">
      <c r="N267" s="1"/>
    </row>
    <row r="268" spans="14:14">
      <c r="N268" s="1"/>
    </row>
    <row r="269" spans="14:14">
      <c r="N269" s="1"/>
    </row>
    <row r="270" spans="14:14">
      <c r="N270" s="1"/>
    </row>
    <row r="271" spans="14:14">
      <c r="N271" s="1"/>
    </row>
    <row r="272" spans="14:14">
      <c r="N272" s="1"/>
    </row>
    <row r="273" spans="14:14">
      <c r="N273" s="1"/>
    </row>
    <row r="274" spans="14:14">
      <c r="N274" s="1"/>
    </row>
  </sheetData>
  <mergeCells count="7">
    <mergeCell ref="B9:B10"/>
    <mergeCell ref="B8:T8"/>
    <mergeCell ref="C9:F9"/>
    <mergeCell ref="G9:J9"/>
    <mergeCell ref="K9:N9"/>
    <mergeCell ref="O9:S9"/>
    <mergeCell ref="T9:T10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S15"/>
  <sheetViews>
    <sheetView showGridLines="0" zoomScale="57" zoomScaleNormal="57" zoomScaleSheetLayoutView="85" workbookViewId="0">
      <selection activeCell="B7" sqref="B7:B8"/>
    </sheetView>
  </sheetViews>
  <sheetFormatPr baseColWidth="10" defaultColWidth="11.453125" defaultRowHeight="14.5"/>
  <cols>
    <col min="2" max="2" width="64.54296875" style="1" customWidth="1"/>
    <col min="3" max="3" width="9.7265625" customWidth="1"/>
    <col min="4" max="4" width="12.26953125" customWidth="1"/>
    <col min="5" max="5" width="9.81640625" customWidth="1"/>
    <col min="6" max="6" width="12.26953125" customWidth="1"/>
    <col min="7" max="7" width="8" customWidth="1"/>
    <col min="8" max="8" width="9" customWidth="1"/>
    <col min="9" max="9" width="9.1796875" customWidth="1"/>
    <col min="10" max="10" width="12.7265625" customWidth="1"/>
    <col min="11" max="11" width="8.26953125" customWidth="1"/>
    <col min="12" max="12" width="11.26953125" customWidth="1"/>
    <col min="13" max="13" width="17.7265625" customWidth="1"/>
    <col min="14" max="15" width="12.7265625" customWidth="1"/>
    <col min="16" max="16" width="15.81640625" customWidth="1"/>
    <col min="17" max="17" width="15.1796875" customWidth="1"/>
    <col min="18" max="18" width="12.7265625" bestFit="1" customWidth="1"/>
    <col min="19" max="19" width="25.54296875" bestFit="1" customWidth="1"/>
  </cols>
  <sheetData>
    <row r="3" spans="2:19">
      <c r="B3" s="5"/>
    </row>
    <row r="4" spans="2:19" ht="15.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6" thickBot="1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5">
      <c r="B6" s="102" t="s">
        <v>30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19" ht="15.5">
      <c r="B7" s="100" t="s">
        <v>99</v>
      </c>
      <c r="C7" s="105" t="s">
        <v>0</v>
      </c>
      <c r="D7" s="105"/>
      <c r="E7" s="105"/>
      <c r="F7" s="105"/>
      <c r="G7" s="105" t="s">
        <v>1</v>
      </c>
      <c r="H7" s="105"/>
      <c r="I7" s="105"/>
      <c r="J7" s="105"/>
      <c r="K7" s="105" t="s">
        <v>2</v>
      </c>
      <c r="L7" s="105"/>
      <c r="M7" s="105"/>
      <c r="N7" s="105"/>
      <c r="O7" s="105" t="s">
        <v>3</v>
      </c>
      <c r="P7" s="105"/>
      <c r="Q7" s="105"/>
      <c r="R7" s="105"/>
      <c r="S7" s="106" t="s">
        <v>4</v>
      </c>
    </row>
    <row r="8" spans="2:19" ht="16" thickBot="1">
      <c r="B8" s="101"/>
      <c r="C8" s="20" t="s">
        <v>5</v>
      </c>
      <c r="D8" s="20" t="s">
        <v>6</v>
      </c>
      <c r="E8" s="20" t="s">
        <v>7</v>
      </c>
      <c r="F8" s="20" t="s">
        <v>8</v>
      </c>
      <c r="G8" s="20" t="s">
        <v>9</v>
      </c>
      <c r="H8" s="20" t="s">
        <v>10</v>
      </c>
      <c r="I8" s="20" t="s">
        <v>11</v>
      </c>
      <c r="J8" s="20" t="s">
        <v>12</v>
      </c>
      <c r="K8" s="20" t="s">
        <v>13</v>
      </c>
      <c r="L8" s="20" t="s">
        <v>14</v>
      </c>
      <c r="M8" s="20" t="s">
        <v>15</v>
      </c>
      <c r="N8" s="20" t="s">
        <v>16</v>
      </c>
      <c r="O8" s="20" t="s">
        <v>17</v>
      </c>
      <c r="P8" s="20" t="s">
        <v>18</v>
      </c>
      <c r="Q8" s="20" t="s">
        <v>19</v>
      </c>
      <c r="R8" s="20" t="s">
        <v>20</v>
      </c>
      <c r="S8" s="107"/>
    </row>
    <row r="9" spans="2:19" ht="15.5">
      <c r="B9" s="14" t="s">
        <v>31</v>
      </c>
      <c r="C9" s="38">
        <v>43</v>
      </c>
      <c r="D9" s="38">
        <v>60</v>
      </c>
      <c r="E9" s="38">
        <v>62</v>
      </c>
      <c r="F9" s="10">
        <f>E9+D9+C9</f>
        <v>165</v>
      </c>
      <c r="G9" s="11">
        <v>23</v>
      </c>
      <c r="H9" s="11">
        <v>70</v>
      </c>
      <c r="I9" s="11">
        <v>25</v>
      </c>
      <c r="J9" s="10">
        <f>G9+H9+I9</f>
        <v>118</v>
      </c>
      <c r="K9" s="11">
        <v>15</v>
      </c>
      <c r="L9" s="11">
        <v>23</v>
      </c>
      <c r="M9" s="11">
        <v>28</v>
      </c>
      <c r="N9" s="10">
        <f>K9+L9+M9</f>
        <v>66</v>
      </c>
      <c r="O9" s="30">
        <v>29</v>
      </c>
      <c r="P9" s="31">
        <v>7</v>
      </c>
      <c r="Q9" s="31">
        <v>16</v>
      </c>
      <c r="R9" s="10">
        <f>SUM(O9:Q9)</f>
        <v>52</v>
      </c>
      <c r="S9" s="22">
        <f>SUM(R9,N9,J9,F9)</f>
        <v>401</v>
      </c>
    </row>
    <row r="10" spans="2:19" ht="15.5">
      <c r="B10" s="14" t="s">
        <v>32</v>
      </c>
      <c r="C10" s="39">
        <v>28</v>
      </c>
      <c r="D10" s="39">
        <v>51</v>
      </c>
      <c r="E10" s="39">
        <v>54</v>
      </c>
      <c r="F10" s="10">
        <f>E10+D10+C10</f>
        <v>133</v>
      </c>
      <c r="G10" s="11">
        <v>10</v>
      </c>
      <c r="H10" s="11">
        <v>25</v>
      </c>
      <c r="I10" s="11">
        <v>19</v>
      </c>
      <c r="J10" s="10">
        <f>G10+H10+I10</f>
        <v>54</v>
      </c>
      <c r="K10" s="11">
        <v>5</v>
      </c>
      <c r="L10" s="11">
        <v>3</v>
      </c>
      <c r="M10" s="11">
        <v>19</v>
      </c>
      <c r="N10" s="10">
        <f>K10+L10+M10</f>
        <v>27</v>
      </c>
      <c r="O10" s="30">
        <v>22</v>
      </c>
      <c r="P10" s="31">
        <v>7</v>
      </c>
      <c r="Q10" s="31">
        <v>15</v>
      </c>
      <c r="R10" s="10">
        <f>SUM(O10:Q10)</f>
        <v>44</v>
      </c>
      <c r="S10" s="10">
        <f>SUM(R10,N10,J10,F10)</f>
        <v>258</v>
      </c>
    </row>
    <row r="11" spans="2:19" ht="15.5">
      <c r="B11" s="4" t="s">
        <v>33</v>
      </c>
      <c r="C11" s="39">
        <v>0</v>
      </c>
      <c r="D11" s="39">
        <v>8</v>
      </c>
      <c r="E11" s="39">
        <v>6</v>
      </c>
      <c r="F11" s="16">
        <f>E11+D11+C11</f>
        <v>14</v>
      </c>
      <c r="G11" s="9">
        <v>13</v>
      </c>
      <c r="H11" s="9">
        <v>42</v>
      </c>
      <c r="I11" s="9">
        <v>0</v>
      </c>
      <c r="J11" s="10">
        <f>G11+H11+I11</f>
        <v>55</v>
      </c>
      <c r="K11" s="9">
        <v>0</v>
      </c>
      <c r="L11" s="9">
        <v>7</v>
      </c>
      <c r="M11" s="9">
        <v>0</v>
      </c>
      <c r="N11" s="10">
        <f>K11+L11+M11</f>
        <v>7</v>
      </c>
      <c r="O11" s="30">
        <v>7</v>
      </c>
      <c r="P11" s="31">
        <v>0</v>
      </c>
      <c r="Q11" s="31">
        <v>0</v>
      </c>
      <c r="R11" s="10">
        <f>SUM(O11:Q11)</f>
        <v>7</v>
      </c>
      <c r="S11" s="16">
        <f>SUM(R11,N11,J11,F11)</f>
        <v>83</v>
      </c>
    </row>
    <row r="12" spans="2:19" ht="15.5">
      <c r="B12" s="4" t="s">
        <v>34</v>
      </c>
      <c r="C12" s="39">
        <v>0</v>
      </c>
      <c r="D12" s="39">
        <v>0</v>
      </c>
      <c r="E12" s="39">
        <v>0</v>
      </c>
      <c r="F12" s="16">
        <f>E12+D12+C12</f>
        <v>0</v>
      </c>
      <c r="G12" s="9">
        <v>0</v>
      </c>
      <c r="H12" s="9">
        <v>0</v>
      </c>
      <c r="I12" s="9">
        <v>0</v>
      </c>
      <c r="J12" s="10">
        <f>G12+H12+I12</f>
        <v>0</v>
      </c>
      <c r="K12" s="9">
        <v>0</v>
      </c>
      <c r="L12" s="9">
        <v>0</v>
      </c>
      <c r="M12" s="9">
        <v>0</v>
      </c>
      <c r="N12" s="10">
        <f>K12+L12+M12</f>
        <v>0</v>
      </c>
      <c r="O12" s="30">
        <v>0</v>
      </c>
      <c r="P12" s="31">
        <v>0</v>
      </c>
      <c r="Q12" s="31">
        <v>1</v>
      </c>
      <c r="R12" s="10">
        <f>SUM(O12:Q12)</f>
        <v>1</v>
      </c>
      <c r="S12" s="16">
        <f>SUM(R12,N12,J12,F12)</f>
        <v>1</v>
      </c>
    </row>
    <row r="13" spans="2:19" ht="15.5">
      <c r="B13" s="21" t="s">
        <v>4</v>
      </c>
      <c r="C13" s="15">
        <f t="shared" ref="C13:R13" si="0">SUM(C9:C12)</f>
        <v>71</v>
      </c>
      <c r="D13" s="15">
        <f t="shared" si="0"/>
        <v>119</v>
      </c>
      <c r="E13" s="15">
        <f t="shared" si="0"/>
        <v>122</v>
      </c>
      <c r="F13" s="16">
        <f t="shared" si="0"/>
        <v>312</v>
      </c>
      <c r="G13" s="35">
        <f t="shared" si="0"/>
        <v>46</v>
      </c>
      <c r="H13" s="35">
        <f t="shared" si="0"/>
        <v>137</v>
      </c>
      <c r="I13" s="35">
        <f t="shared" si="0"/>
        <v>44</v>
      </c>
      <c r="J13" s="16">
        <f t="shared" si="0"/>
        <v>227</v>
      </c>
      <c r="K13" s="15">
        <f t="shared" si="0"/>
        <v>20</v>
      </c>
      <c r="L13" s="15">
        <f t="shared" si="0"/>
        <v>33</v>
      </c>
      <c r="M13" s="15">
        <f t="shared" si="0"/>
        <v>47</v>
      </c>
      <c r="N13" s="16">
        <f t="shared" si="0"/>
        <v>100</v>
      </c>
      <c r="O13" s="16">
        <f t="shared" si="0"/>
        <v>58</v>
      </c>
      <c r="P13" s="16">
        <f t="shared" si="0"/>
        <v>14</v>
      </c>
      <c r="Q13" s="16">
        <f t="shared" si="0"/>
        <v>32</v>
      </c>
      <c r="R13" s="16">
        <f t="shared" si="0"/>
        <v>104</v>
      </c>
      <c r="S13" s="16">
        <f>SUM(S9:S12)</f>
        <v>743</v>
      </c>
    </row>
    <row r="14" spans="2:19" ht="15.5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2:19" ht="15.5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S29"/>
  <sheetViews>
    <sheetView showGridLines="0" zoomScale="44" zoomScaleNormal="44" zoomScaleSheetLayoutView="70" workbookViewId="0">
      <selection activeCell="I39" sqref="I39"/>
    </sheetView>
  </sheetViews>
  <sheetFormatPr baseColWidth="10" defaultColWidth="11.453125" defaultRowHeight="14.5"/>
  <cols>
    <col min="2" max="2" width="64.54296875" style="1" customWidth="1"/>
    <col min="13" max="13" width="13.453125" customWidth="1"/>
    <col min="19" max="19" width="18" customWidth="1"/>
  </cols>
  <sheetData>
    <row r="3" spans="2:19" ht="15.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" thickBo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5">
      <c r="B5" s="102">
        <v>0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4"/>
    </row>
    <row r="6" spans="2:19" ht="15.5">
      <c r="B6" s="100" t="s">
        <v>99</v>
      </c>
      <c r="C6" s="105" t="s">
        <v>0</v>
      </c>
      <c r="D6" s="105"/>
      <c r="E6" s="105"/>
      <c r="F6" s="105"/>
      <c r="G6" s="105" t="s">
        <v>1</v>
      </c>
      <c r="H6" s="105"/>
      <c r="I6" s="105"/>
      <c r="J6" s="105"/>
      <c r="K6" s="105" t="s">
        <v>2</v>
      </c>
      <c r="L6" s="105"/>
      <c r="M6" s="105"/>
      <c r="N6" s="105"/>
      <c r="O6" s="105" t="s">
        <v>3</v>
      </c>
      <c r="P6" s="105"/>
      <c r="Q6" s="105"/>
      <c r="R6" s="105"/>
      <c r="S6" s="106" t="s">
        <v>4</v>
      </c>
    </row>
    <row r="7" spans="2:19" ht="16" thickBot="1">
      <c r="B7" s="101"/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20" t="s">
        <v>16</v>
      </c>
      <c r="O7" s="20" t="s">
        <v>17</v>
      </c>
      <c r="P7" s="20" t="s">
        <v>18</v>
      </c>
      <c r="Q7" s="20" t="s">
        <v>19</v>
      </c>
      <c r="R7" s="20" t="s">
        <v>20</v>
      </c>
      <c r="S7" s="107"/>
    </row>
    <row r="8" spans="2:19" ht="15.5">
      <c r="B8" s="14" t="s">
        <v>35</v>
      </c>
      <c r="C8" s="42"/>
      <c r="D8" s="42"/>
      <c r="E8" s="42"/>
      <c r="F8" s="13">
        <f>C8+D8+E8</f>
        <v>0</v>
      </c>
      <c r="G8" s="23"/>
      <c r="H8" s="23"/>
      <c r="I8" s="23"/>
      <c r="J8" s="24"/>
      <c r="K8" s="12">
        <v>0</v>
      </c>
      <c r="L8" s="12">
        <v>0</v>
      </c>
      <c r="M8" s="12">
        <v>0</v>
      </c>
      <c r="N8" s="13">
        <f>K8+L8+M8</f>
        <v>0</v>
      </c>
      <c r="O8" s="12">
        <v>0</v>
      </c>
      <c r="P8" s="12">
        <v>0</v>
      </c>
      <c r="Q8" s="17">
        <v>0</v>
      </c>
      <c r="R8" s="12">
        <f>SUM(O8:Q8)</f>
        <v>0</v>
      </c>
      <c r="S8" s="13">
        <f>R8+N8+J8+F8</f>
        <v>0</v>
      </c>
    </row>
    <row r="9" spans="2:19" ht="15.5">
      <c r="B9" s="4" t="s">
        <v>36</v>
      </c>
      <c r="C9" s="43"/>
      <c r="D9" s="43"/>
      <c r="E9" s="43"/>
      <c r="F9" s="13">
        <f t="shared" ref="F9:F28" si="0">C9+D9+E9</f>
        <v>0</v>
      </c>
      <c r="G9" s="25"/>
      <c r="H9" s="25"/>
      <c r="I9" s="25"/>
      <c r="J9" s="24"/>
      <c r="K9" s="12">
        <v>0</v>
      </c>
      <c r="L9" s="12">
        <v>0</v>
      </c>
      <c r="M9" s="12">
        <v>0</v>
      </c>
      <c r="N9" s="13">
        <f t="shared" ref="N9:N28" si="1">K9+L9+M9</f>
        <v>0</v>
      </c>
      <c r="O9" s="12">
        <v>0</v>
      </c>
      <c r="P9" s="12">
        <v>0</v>
      </c>
      <c r="Q9" s="17">
        <v>0</v>
      </c>
      <c r="R9" s="12">
        <f t="shared" ref="R9:R28" si="2">SUM(O9:Q9)</f>
        <v>0</v>
      </c>
      <c r="S9" s="19">
        <f>R9+N9+J9+F9</f>
        <v>0</v>
      </c>
    </row>
    <row r="10" spans="2:19" ht="15.5">
      <c r="B10" s="4" t="s">
        <v>37</v>
      </c>
      <c r="C10" s="43"/>
      <c r="D10" s="43"/>
      <c r="E10" s="43"/>
      <c r="F10" s="13">
        <f t="shared" si="0"/>
        <v>0</v>
      </c>
      <c r="G10" s="25"/>
      <c r="H10" s="25"/>
      <c r="I10" s="25"/>
      <c r="J10" s="24"/>
      <c r="K10" s="12">
        <v>0</v>
      </c>
      <c r="L10" s="12">
        <v>0</v>
      </c>
      <c r="M10" s="12">
        <v>0</v>
      </c>
      <c r="N10" s="13">
        <f t="shared" si="1"/>
        <v>0</v>
      </c>
      <c r="O10" s="12">
        <v>0</v>
      </c>
      <c r="P10" s="12">
        <v>0</v>
      </c>
      <c r="Q10" s="17">
        <v>0</v>
      </c>
      <c r="R10" s="12">
        <f t="shared" si="2"/>
        <v>0</v>
      </c>
      <c r="S10" s="19">
        <f>R10+N10+J10+F10</f>
        <v>0</v>
      </c>
    </row>
    <row r="11" spans="2:19" ht="15.5">
      <c r="B11" s="4" t="s">
        <v>38</v>
      </c>
      <c r="C11" s="43"/>
      <c r="D11" s="43"/>
      <c r="E11" s="43"/>
      <c r="F11" s="13">
        <f t="shared" si="0"/>
        <v>0</v>
      </c>
      <c r="G11" s="25"/>
      <c r="H11" s="25"/>
      <c r="I11" s="25"/>
      <c r="J11" s="24"/>
      <c r="K11" s="12">
        <v>0</v>
      </c>
      <c r="L11" s="12">
        <v>0</v>
      </c>
      <c r="M11" s="12">
        <v>0</v>
      </c>
      <c r="N11" s="13">
        <f t="shared" si="1"/>
        <v>0</v>
      </c>
      <c r="O11" s="12">
        <v>0</v>
      </c>
      <c r="P11" s="12">
        <v>0</v>
      </c>
      <c r="Q11" s="17">
        <v>0</v>
      </c>
      <c r="R11" s="12">
        <f t="shared" si="2"/>
        <v>0</v>
      </c>
      <c r="S11" s="19">
        <f t="shared" ref="S11:S28" si="3">R11+N11+J11+F11</f>
        <v>0</v>
      </c>
    </row>
    <row r="12" spans="2:19" ht="15.5">
      <c r="B12" s="6" t="s">
        <v>61</v>
      </c>
      <c r="C12" s="43">
        <v>4</v>
      </c>
      <c r="D12" s="43"/>
      <c r="E12" s="43"/>
      <c r="F12" s="13">
        <f t="shared" si="0"/>
        <v>4</v>
      </c>
      <c r="G12" s="25"/>
      <c r="H12" s="25"/>
      <c r="I12" s="25"/>
      <c r="J12" s="24"/>
      <c r="K12" s="12">
        <v>1</v>
      </c>
      <c r="L12" s="12">
        <v>3</v>
      </c>
      <c r="M12" s="12">
        <v>0</v>
      </c>
      <c r="N12" s="13">
        <f t="shared" si="1"/>
        <v>4</v>
      </c>
      <c r="O12" s="12">
        <v>0</v>
      </c>
      <c r="P12" s="12">
        <v>0</v>
      </c>
      <c r="Q12" s="17">
        <v>0</v>
      </c>
      <c r="R12" s="12">
        <f t="shared" si="2"/>
        <v>0</v>
      </c>
      <c r="S12" s="19">
        <f t="shared" si="3"/>
        <v>8</v>
      </c>
    </row>
    <row r="13" spans="2:19" ht="15.5">
      <c r="B13" s="4" t="s">
        <v>39</v>
      </c>
      <c r="C13" s="43"/>
      <c r="D13" s="43">
        <v>1</v>
      </c>
      <c r="E13" s="43"/>
      <c r="F13" s="13">
        <f t="shared" si="0"/>
        <v>1</v>
      </c>
      <c r="G13" s="25"/>
      <c r="H13" s="25"/>
      <c r="I13" s="25"/>
      <c r="J13" s="24"/>
      <c r="K13" s="12">
        <v>0</v>
      </c>
      <c r="L13" s="12">
        <v>0</v>
      </c>
      <c r="M13" s="12">
        <v>0</v>
      </c>
      <c r="N13" s="13">
        <f t="shared" si="1"/>
        <v>0</v>
      </c>
      <c r="O13" s="12">
        <v>0</v>
      </c>
      <c r="P13" s="12">
        <v>0</v>
      </c>
      <c r="Q13" s="17">
        <v>0</v>
      </c>
      <c r="R13" s="12">
        <f t="shared" si="2"/>
        <v>0</v>
      </c>
      <c r="S13" s="19">
        <f t="shared" si="3"/>
        <v>1</v>
      </c>
    </row>
    <row r="14" spans="2:19" ht="15.5">
      <c r="B14" s="4" t="s">
        <v>40</v>
      </c>
      <c r="C14" s="43">
        <v>1</v>
      </c>
      <c r="D14" s="43"/>
      <c r="E14" s="43"/>
      <c r="F14" s="13">
        <f t="shared" si="0"/>
        <v>1</v>
      </c>
      <c r="G14" s="25"/>
      <c r="H14" s="25"/>
      <c r="I14" s="25"/>
      <c r="J14" s="24"/>
      <c r="K14" s="12">
        <v>0</v>
      </c>
      <c r="L14" s="12">
        <v>0</v>
      </c>
      <c r="M14" s="12">
        <v>0</v>
      </c>
      <c r="N14" s="13">
        <f t="shared" si="1"/>
        <v>0</v>
      </c>
      <c r="O14" s="12">
        <v>0</v>
      </c>
      <c r="P14" s="12">
        <v>0</v>
      </c>
      <c r="Q14" s="17">
        <v>0</v>
      </c>
      <c r="R14" s="12">
        <f t="shared" si="2"/>
        <v>0</v>
      </c>
      <c r="S14" s="19">
        <f t="shared" si="3"/>
        <v>1</v>
      </c>
    </row>
    <row r="15" spans="2:19" ht="15.5">
      <c r="B15" s="4" t="s">
        <v>41</v>
      </c>
      <c r="C15" s="43"/>
      <c r="D15" s="43"/>
      <c r="E15" s="43"/>
      <c r="F15" s="13">
        <f t="shared" si="0"/>
        <v>0</v>
      </c>
      <c r="G15" s="25"/>
      <c r="H15" s="25"/>
      <c r="I15" s="25"/>
      <c r="J15" s="24"/>
      <c r="K15" s="12">
        <v>0</v>
      </c>
      <c r="L15" s="12">
        <v>0</v>
      </c>
      <c r="M15" s="12">
        <v>0</v>
      </c>
      <c r="N15" s="13">
        <f t="shared" si="1"/>
        <v>0</v>
      </c>
      <c r="O15" s="12">
        <v>0</v>
      </c>
      <c r="P15" s="12">
        <v>0</v>
      </c>
      <c r="Q15" s="17">
        <v>0</v>
      </c>
      <c r="R15" s="12">
        <f t="shared" si="2"/>
        <v>0</v>
      </c>
      <c r="S15" s="19">
        <f t="shared" si="3"/>
        <v>0</v>
      </c>
    </row>
    <row r="16" spans="2:19" ht="15.5">
      <c r="B16" s="4" t="s">
        <v>42</v>
      </c>
      <c r="C16" s="43"/>
      <c r="D16" s="43"/>
      <c r="E16" s="43">
        <v>1</v>
      </c>
      <c r="F16" s="13">
        <f t="shared" si="0"/>
        <v>1</v>
      </c>
      <c r="G16" s="25"/>
      <c r="H16" s="25"/>
      <c r="I16" s="25"/>
      <c r="J16" s="24"/>
      <c r="K16" s="12">
        <v>0</v>
      </c>
      <c r="L16" s="12">
        <v>1</v>
      </c>
      <c r="M16" s="12">
        <v>5</v>
      </c>
      <c r="N16" s="13">
        <f t="shared" si="1"/>
        <v>6</v>
      </c>
      <c r="O16" s="12">
        <v>0</v>
      </c>
      <c r="P16" s="12">
        <v>0</v>
      </c>
      <c r="Q16" s="17">
        <v>0</v>
      </c>
      <c r="R16" s="12">
        <f t="shared" si="2"/>
        <v>0</v>
      </c>
      <c r="S16" s="19">
        <f t="shared" si="3"/>
        <v>7</v>
      </c>
    </row>
    <row r="17" spans="2:19" ht="15.5">
      <c r="B17" s="4" t="s">
        <v>43</v>
      </c>
      <c r="C17" s="43"/>
      <c r="D17" s="43"/>
      <c r="E17" s="43"/>
      <c r="F17" s="13">
        <f t="shared" si="0"/>
        <v>0</v>
      </c>
      <c r="G17" s="25"/>
      <c r="H17" s="25"/>
      <c r="I17" s="25"/>
      <c r="J17" s="24"/>
      <c r="K17" s="12">
        <v>0</v>
      </c>
      <c r="L17" s="12">
        <v>0</v>
      </c>
      <c r="M17" s="12">
        <v>0</v>
      </c>
      <c r="N17" s="13">
        <f t="shared" si="1"/>
        <v>0</v>
      </c>
      <c r="O17" s="12">
        <v>0</v>
      </c>
      <c r="P17" s="12">
        <v>0</v>
      </c>
      <c r="Q17" s="17">
        <v>0</v>
      </c>
      <c r="R17" s="12">
        <f t="shared" si="2"/>
        <v>0</v>
      </c>
      <c r="S17" s="19">
        <f t="shared" si="3"/>
        <v>0</v>
      </c>
    </row>
    <row r="18" spans="2:19" ht="15.5">
      <c r="B18" s="6" t="s">
        <v>60</v>
      </c>
      <c r="C18" s="43"/>
      <c r="D18" s="43"/>
      <c r="E18" s="43"/>
      <c r="F18" s="13">
        <f t="shared" si="0"/>
        <v>0</v>
      </c>
      <c r="G18" s="25"/>
      <c r="H18" s="25"/>
      <c r="I18" s="25"/>
      <c r="J18" s="24"/>
      <c r="K18" s="12">
        <v>0</v>
      </c>
      <c r="L18" s="12">
        <v>1</v>
      </c>
      <c r="M18" s="12">
        <v>0</v>
      </c>
      <c r="N18" s="13">
        <f t="shared" si="1"/>
        <v>1</v>
      </c>
      <c r="O18" s="12">
        <v>0</v>
      </c>
      <c r="P18" s="12">
        <v>0</v>
      </c>
      <c r="Q18" s="17">
        <v>0</v>
      </c>
      <c r="R18" s="12">
        <f t="shared" si="2"/>
        <v>0</v>
      </c>
      <c r="S18" s="19">
        <f t="shared" si="3"/>
        <v>1</v>
      </c>
    </row>
    <row r="19" spans="2:19" ht="15.5">
      <c r="B19" s="7" t="s">
        <v>59</v>
      </c>
      <c r="C19" s="43">
        <v>1</v>
      </c>
      <c r="D19" s="43"/>
      <c r="E19" s="43"/>
      <c r="F19" s="13">
        <f t="shared" si="0"/>
        <v>1</v>
      </c>
      <c r="G19" s="25">
        <v>2</v>
      </c>
      <c r="H19" s="25"/>
      <c r="I19" s="25"/>
      <c r="J19" s="24">
        <v>2</v>
      </c>
      <c r="K19" s="12">
        <v>0</v>
      </c>
      <c r="L19" s="12">
        <v>4</v>
      </c>
      <c r="M19" s="12">
        <v>0</v>
      </c>
      <c r="N19" s="13">
        <f t="shared" si="1"/>
        <v>4</v>
      </c>
      <c r="O19" s="12">
        <v>0</v>
      </c>
      <c r="P19" s="12">
        <v>0</v>
      </c>
      <c r="Q19" s="17">
        <v>0</v>
      </c>
      <c r="R19" s="12">
        <f t="shared" si="2"/>
        <v>0</v>
      </c>
      <c r="S19" s="19">
        <f t="shared" si="3"/>
        <v>7</v>
      </c>
    </row>
    <row r="20" spans="2:19" ht="15.5">
      <c r="B20" s="7" t="s">
        <v>58</v>
      </c>
      <c r="C20" s="43"/>
      <c r="D20" s="43"/>
      <c r="E20" s="43"/>
      <c r="F20" s="13">
        <f t="shared" si="0"/>
        <v>0</v>
      </c>
      <c r="G20" s="25"/>
      <c r="H20" s="25"/>
      <c r="I20" s="25"/>
      <c r="J20" s="24"/>
      <c r="K20" s="12">
        <v>0</v>
      </c>
      <c r="L20" s="12">
        <v>0</v>
      </c>
      <c r="M20" s="12">
        <v>0</v>
      </c>
      <c r="N20" s="13">
        <f t="shared" si="1"/>
        <v>0</v>
      </c>
      <c r="O20" s="12">
        <v>0</v>
      </c>
      <c r="P20" s="12">
        <v>0</v>
      </c>
      <c r="Q20" s="17">
        <v>0</v>
      </c>
      <c r="R20" s="12">
        <f t="shared" si="2"/>
        <v>0</v>
      </c>
      <c r="S20" s="19">
        <f t="shared" si="3"/>
        <v>0</v>
      </c>
    </row>
    <row r="21" spans="2:19" ht="31">
      <c r="B21" s="6" t="s">
        <v>44</v>
      </c>
      <c r="C21" s="43"/>
      <c r="D21" s="43"/>
      <c r="E21" s="43"/>
      <c r="F21" s="13">
        <f t="shared" si="0"/>
        <v>0</v>
      </c>
      <c r="G21" s="25"/>
      <c r="H21" s="25"/>
      <c r="I21" s="25"/>
      <c r="J21" s="24"/>
      <c r="K21" s="12">
        <v>0</v>
      </c>
      <c r="L21" s="12">
        <v>0</v>
      </c>
      <c r="M21" s="12">
        <v>0</v>
      </c>
      <c r="N21" s="13">
        <f t="shared" si="1"/>
        <v>0</v>
      </c>
      <c r="O21" s="12">
        <v>0</v>
      </c>
      <c r="P21" s="12">
        <v>0</v>
      </c>
      <c r="Q21" s="17">
        <v>0</v>
      </c>
      <c r="R21" s="12">
        <f t="shared" si="2"/>
        <v>0</v>
      </c>
      <c r="S21" s="19">
        <f t="shared" si="3"/>
        <v>0</v>
      </c>
    </row>
    <row r="22" spans="2:19" ht="31">
      <c r="B22" s="6" t="s">
        <v>45</v>
      </c>
      <c r="C22" s="43">
        <v>2</v>
      </c>
      <c r="D22" s="43"/>
      <c r="E22" s="43"/>
      <c r="F22" s="13">
        <f t="shared" si="0"/>
        <v>2</v>
      </c>
      <c r="G22" s="25">
        <v>1</v>
      </c>
      <c r="H22" s="25"/>
      <c r="I22" s="25"/>
      <c r="J22" s="24">
        <v>1</v>
      </c>
      <c r="K22" s="12">
        <v>0</v>
      </c>
      <c r="L22" s="12">
        <v>0</v>
      </c>
      <c r="M22" s="12">
        <v>0</v>
      </c>
      <c r="N22" s="13">
        <f t="shared" si="1"/>
        <v>0</v>
      </c>
      <c r="O22" s="12">
        <v>0</v>
      </c>
      <c r="P22" s="12">
        <v>0</v>
      </c>
      <c r="Q22" s="17">
        <v>0</v>
      </c>
      <c r="R22" s="12">
        <f t="shared" si="2"/>
        <v>0</v>
      </c>
      <c r="S22" s="19">
        <f t="shared" si="3"/>
        <v>3</v>
      </c>
    </row>
    <row r="23" spans="2:19" ht="15.5">
      <c r="B23" s="6" t="s">
        <v>46</v>
      </c>
      <c r="C23" s="43"/>
      <c r="D23" s="43">
        <v>3</v>
      </c>
      <c r="E23" s="43"/>
      <c r="F23" s="13">
        <f t="shared" si="0"/>
        <v>3</v>
      </c>
      <c r="G23" s="25">
        <v>2</v>
      </c>
      <c r="H23" s="25"/>
      <c r="I23" s="25"/>
      <c r="J23" s="24">
        <v>2</v>
      </c>
      <c r="K23" s="12">
        <v>2</v>
      </c>
      <c r="L23" s="12">
        <v>4</v>
      </c>
      <c r="M23" s="12">
        <v>3</v>
      </c>
      <c r="N23" s="13">
        <f t="shared" si="1"/>
        <v>9</v>
      </c>
      <c r="O23" s="12">
        <v>0</v>
      </c>
      <c r="P23" s="12">
        <v>0</v>
      </c>
      <c r="Q23" s="17">
        <v>0</v>
      </c>
      <c r="R23" s="12">
        <f t="shared" si="2"/>
        <v>0</v>
      </c>
      <c r="S23" s="19">
        <f t="shared" si="3"/>
        <v>14</v>
      </c>
    </row>
    <row r="24" spans="2:19" ht="31">
      <c r="B24" s="6" t="s">
        <v>47</v>
      </c>
      <c r="C24" s="43">
        <v>6</v>
      </c>
      <c r="D24" s="43">
        <v>2</v>
      </c>
      <c r="E24" s="43">
        <v>1</v>
      </c>
      <c r="F24" s="13">
        <f t="shared" si="0"/>
        <v>9</v>
      </c>
      <c r="G24" s="25">
        <v>2</v>
      </c>
      <c r="H24" s="25">
        <v>3</v>
      </c>
      <c r="I24" s="25">
        <v>2</v>
      </c>
      <c r="J24" s="24">
        <v>7</v>
      </c>
      <c r="K24" s="12">
        <v>7</v>
      </c>
      <c r="L24" s="12">
        <v>0</v>
      </c>
      <c r="M24" s="12">
        <v>3</v>
      </c>
      <c r="N24" s="13">
        <f t="shared" si="1"/>
        <v>10</v>
      </c>
      <c r="O24" s="12">
        <v>0</v>
      </c>
      <c r="P24" s="12">
        <v>0</v>
      </c>
      <c r="Q24" s="17">
        <v>0</v>
      </c>
      <c r="R24" s="12">
        <f t="shared" si="2"/>
        <v>0</v>
      </c>
      <c r="S24" s="19">
        <f t="shared" si="3"/>
        <v>26</v>
      </c>
    </row>
    <row r="25" spans="2:19" ht="15.5">
      <c r="B25" s="6" t="s">
        <v>48</v>
      </c>
      <c r="C25" s="43"/>
      <c r="D25" s="43"/>
      <c r="E25" s="43"/>
      <c r="F25" s="13">
        <f t="shared" si="0"/>
        <v>0</v>
      </c>
      <c r="G25" s="25"/>
      <c r="H25" s="25"/>
      <c r="I25" s="25"/>
      <c r="J25" s="24"/>
      <c r="K25" s="12">
        <v>0</v>
      </c>
      <c r="L25" s="12">
        <v>0</v>
      </c>
      <c r="M25" s="12">
        <v>0</v>
      </c>
      <c r="N25" s="13">
        <f t="shared" si="1"/>
        <v>0</v>
      </c>
      <c r="O25" s="12">
        <v>0</v>
      </c>
      <c r="P25" s="12">
        <v>0</v>
      </c>
      <c r="Q25" s="17">
        <v>0</v>
      </c>
      <c r="R25" s="12">
        <f t="shared" si="2"/>
        <v>0</v>
      </c>
      <c r="S25" s="19">
        <f t="shared" si="3"/>
        <v>0</v>
      </c>
    </row>
    <row r="26" spans="2:19" ht="31">
      <c r="B26" s="6" t="s">
        <v>57</v>
      </c>
      <c r="C26" s="43">
        <v>3</v>
      </c>
      <c r="D26" s="43">
        <v>1</v>
      </c>
      <c r="E26" s="43"/>
      <c r="F26" s="13">
        <f t="shared" si="0"/>
        <v>4</v>
      </c>
      <c r="G26" s="25">
        <v>1</v>
      </c>
      <c r="H26" s="25"/>
      <c r="I26" s="25"/>
      <c r="J26" s="24">
        <v>1</v>
      </c>
      <c r="K26" s="12">
        <v>1</v>
      </c>
      <c r="L26" s="12">
        <v>0</v>
      </c>
      <c r="M26" s="12">
        <v>0</v>
      </c>
      <c r="N26" s="13">
        <f t="shared" si="1"/>
        <v>1</v>
      </c>
      <c r="O26" s="12">
        <v>0</v>
      </c>
      <c r="P26" s="12">
        <v>0</v>
      </c>
      <c r="Q26" s="17">
        <v>0</v>
      </c>
      <c r="R26" s="12">
        <f t="shared" si="2"/>
        <v>0</v>
      </c>
      <c r="S26" s="19">
        <f t="shared" si="3"/>
        <v>6</v>
      </c>
    </row>
    <row r="27" spans="2:19" ht="15.5">
      <c r="B27" s="6" t="s">
        <v>49</v>
      </c>
      <c r="C27" s="43"/>
      <c r="D27" s="43"/>
      <c r="E27" s="43"/>
      <c r="F27" s="13">
        <f t="shared" si="0"/>
        <v>0</v>
      </c>
      <c r="G27" s="25"/>
      <c r="H27" s="25">
        <v>5</v>
      </c>
      <c r="I27" s="25"/>
      <c r="J27" s="24">
        <v>5</v>
      </c>
      <c r="K27" s="12">
        <v>0</v>
      </c>
      <c r="L27" s="12">
        <v>2</v>
      </c>
      <c r="M27" s="12">
        <v>0</v>
      </c>
      <c r="N27" s="13">
        <f t="shared" si="1"/>
        <v>2</v>
      </c>
      <c r="O27" s="12">
        <v>0</v>
      </c>
      <c r="P27" s="12">
        <v>0</v>
      </c>
      <c r="Q27" s="17">
        <v>0</v>
      </c>
      <c r="R27" s="12">
        <f t="shared" si="2"/>
        <v>0</v>
      </c>
      <c r="S27" s="19">
        <f t="shared" si="3"/>
        <v>7</v>
      </c>
    </row>
    <row r="28" spans="2:19" ht="15.5">
      <c r="B28" s="4" t="s">
        <v>50</v>
      </c>
      <c r="C28" s="43"/>
      <c r="D28" s="43"/>
      <c r="E28" s="43"/>
      <c r="F28" s="13">
        <f t="shared" si="0"/>
        <v>0</v>
      </c>
      <c r="G28" s="25"/>
      <c r="H28" s="25">
        <v>2</v>
      </c>
      <c r="I28" s="25">
        <v>1</v>
      </c>
      <c r="J28" s="24">
        <v>3</v>
      </c>
      <c r="K28" s="12">
        <v>0</v>
      </c>
      <c r="L28" s="12">
        <v>36</v>
      </c>
      <c r="M28" s="12">
        <v>3</v>
      </c>
      <c r="N28" s="13">
        <f t="shared" si="1"/>
        <v>39</v>
      </c>
      <c r="O28" s="12">
        <v>0</v>
      </c>
      <c r="P28" s="12">
        <v>0</v>
      </c>
      <c r="Q28" s="17">
        <v>0</v>
      </c>
      <c r="R28" s="12">
        <f t="shared" si="2"/>
        <v>0</v>
      </c>
      <c r="S28" s="19">
        <f t="shared" si="3"/>
        <v>42</v>
      </c>
    </row>
    <row r="29" spans="2:19" ht="15.5">
      <c r="B29" s="21" t="s">
        <v>4</v>
      </c>
      <c r="C29" s="16">
        <f t="shared" ref="C29:J29" si="4">SUM(C8:C28)</f>
        <v>17</v>
      </c>
      <c r="D29" s="16">
        <f t="shared" si="4"/>
        <v>7</v>
      </c>
      <c r="E29" s="16">
        <f t="shared" si="4"/>
        <v>2</v>
      </c>
      <c r="F29" s="16">
        <f t="shared" si="4"/>
        <v>26</v>
      </c>
      <c r="G29" s="16">
        <f t="shared" si="4"/>
        <v>8</v>
      </c>
      <c r="H29" s="16">
        <f t="shared" si="4"/>
        <v>10</v>
      </c>
      <c r="I29" s="16">
        <f t="shared" si="4"/>
        <v>3</v>
      </c>
      <c r="J29" s="16">
        <f t="shared" si="4"/>
        <v>21</v>
      </c>
      <c r="K29" s="16">
        <f t="shared" ref="K29:S29" si="5">SUM(K8:K28)</f>
        <v>11</v>
      </c>
      <c r="L29" s="16">
        <f t="shared" si="5"/>
        <v>51</v>
      </c>
      <c r="M29" s="16">
        <f t="shared" si="5"/>
        <v>14</v>
      </c>
      <c r="N29" s="16">
        <f t="shared" si="5"/>
        <v>76</v>
      </c>
      <c r="O29" s="16">
        <f t="shared" si="5"/>
        <v>0</v>
      </c>
      <c r="P29" s="16">
        <f t="shared" si="5"/>
        <v>0</v>
      </c>
      <c r="Q29" s="16">
        <f t="shared" si="5"/>
        <v>0</v>
      </c>
      <c r="R29" s="16">
        <f t="shared" si="5"/>
        <v>0</v>
      </c>
      <c r="S29" s="16">
        <f t="shared" si="5"/>
        <v>123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S49"/>
  <sheetViews>
    <sheetView showGridLines="0" zoomScale="45" zoomScaleNormal="45" zoomScaleSheetLayoutView="85" workbookViewId="0">
      <selection activeCell="S15" sqref="S15"/>
    </sheetView>
  </sheetViews>
  <sheetFormatPr baseColWidth="10" defaultColWidth="11.453125" defaultRowHeight="14.5"/>
  <cols>
    <col min="2" max="2" width="64.54296875" style="1" customWidth="1"/>
    <col min="3" max="12" width="11.453125" customWidth="1"/>
    <col min="13" max="13" width="13" customWidth="1"/>
    <col min="14" max="17" width="11.453125" customWidth="1"/>
    <col min="19" max="19" width="25.36328125" bestFit="1" customWidth="1"/>
  </cols>
  <sheetData>
    <row r="4" spans="2:19" ht="16" thickBo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5">
      <c r="B5" s="102" t="s">
        <v>51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4"/>
    </row>
    <row r="6" spans="2:19" ht="15.5">
      <c r="B6" s="100" t="s">
        <v>99</v>
      </c>
      <c r="C6" s="105" t="s">
        <v>0</v>
      </c>
      <c r="D6" s="105"/>
      <c r="E6" s="105"/>
      <c r="F6" s="105"/>
      <c r="G6" s="105" t="s">
        <v>1</v>
      </c>
      <c r="H6" s="105"/>
      <c r="I6" s="105"/>
      <c r="J6" s="105"/>
      <c r="K6" s="105" t="s">
        <v>2</v>
      </c>
      <c r="L6" s="105"/>
      <c r="M6" s="105"/>
      <c r="N6" s="105"/>
      <c r="O6" s="105" t="s">
        <v>3</v>
      </c>
      <c r="P6" s="105"/>
      <c r="Q6" s="105"/>
      <c r="R6" s="105"/>
      <c r="S6" s="106" t="s">
        <v>4</v>
      </c>
    </row>
    <row r="7" spans="2:19" ht="16" thickBot="1">
      <c r="B7" s="101"/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20" t="s">
        <v>16</v>
      </c>
      <c r="O7" s="20" t="s">
        <v>17</v>
      </c>
      <c r="P7" s="20" t="s">
        <v>18</v>
      </c>
      <c r="Q7" s="20" t="s">
        <v>19</v>
      </c>
      <c r="R7" s="20" t="s">
        <v>20</v>
      </c>
      <c r="S7" s="107"/>
    </row>
    <row r="8" spans="2:19" ht="15.5">
      <c r="B8" s="118" t="s">
        <v>100</v>
      </c>
      <c r="C8" s="116">
        <v>391.65784114052946</v>
      </c>
      <c r="D8" s="116">
        <v>369.65863453815257</v>
      </c>
      <c r="E8" s="116">
        <v>303.09468822170902</v>
      </c>
      <c r="F8" s="16">
        <f>C8+D8+E8</f>
        <v>1064.4111639003911</v>
      </c>
      <c r="G8" s="116">
        <v>481.33949191685912</v>
      </c>
      <c r="H8" s="116">
        <v>455.83706720977591</v>
      </c>
      <c r="I8" s="116">
        <v>595.24096385542168</v>
      </c>
      <c r="J8" s="16">
        <f>G8+H8+I8</f>
        <v>1532.4175229820567</v>
      </c>
      <c r="K8" s="116">
        <v>617.46987951807228</v>
      </c>
      <c r="L8" s="116">
        <v>546.51270207852201</v>
      </c>
      <c r="M8" s="116">
        <v>451.72301425661914</v>
      </c>
      <c r="N8" s="10">
        <f>K8+L8+M8</f>
        <v>1615.7055958532133</v>
      </c>
      <c r="O8" s="116">
        <v>628.17269076305217</v>
      </c>
      <c r="P8" s="116">
        <v>606.4114052953156</v>
      </c>
      <c r="Q8" s="116">
        <v>550.43879907621249</v>
      </c>
      <c r="R8" s="117">
        <f>SUM(O8:Q8)</f>
        <v>1785.0228951345803</v>
      </c>
      <c r="S8" s="16">
        <f>F8+J8+N8+Q8</f>
        <v>4762.9730818118742</v>
      </c>
    </row>
    <row r="9" spans="2:19" ht="15.5">
      <c r="B9" s="118" t="s">
        <v>101</v>
      </c>
      <c r="C9" s="116">
        <v>49.441955193482691</v>
      </c>
      <c r="D9" s="116">
        <v>54.096385542168676</v>
      </c>
      <c r="E9" s="116">
        <v>42.789838337182445</v>
      </c>
      <c r="F9" s="16">
        <f t="shared" ref="F9:F12" si="0">C9+D9+E9</f>
        <v>146.32817907283379</v>
      </c>
      <c r="G9" s="116">
        <v>67.953810623556578</v>
      </c>
      <c r="H9" s="116">
        <v>57.543788187372705</v>
      </c>
      <c r="I9" s="116">
        <v>87.108433734939752</v>
      </c>
      <c r="J9" s="16">
        <f t="shared" ref="J9:J12" si="1">G9+H9+I9</f>
        <v>212.60603254586903</v>
      </c>
      <c r="K9" s="116">
        <v>90.361445783132538</v>
      </c>
      <c r="L9" s="116">
        <v>77.154734411085457</v>
      </c>
      <c r="M9" s="116">
        <v>57.024439918533602</v>
      </c>
      <c r="N9" s="10">
        <f t="shared" ref="N9:N12" si="2">K9+L9+M9</f>
        <v>224.54062011275161</v>
      </c>
      <c r="O9" s="116">
        <v>91.92771084337349</v>
      </c>
      <c r="P9" s="116">
        <v>76.551934826883908</v>
      </c>
      <c r="Q9" s="116">
        <v>77.709006928406467</v>
      </c>
      <c r="R9" s="117">
        <f t="shared" ref="R9:R13" si="3">SUM(O9:Q9)</f>
        <v>246.18865259866388</v>
      </c>
      <c r="S9" s="16">
        <f t="shared" ref="S9:S12" si="4">F9+J9+N9+Q9</f>
        <v>661.18383865986084</v>
      </c>
    </row>
    <row r="10" spans="2:19" ht="15.5">
      <c r="B10" s="118" t="s">
        <v>102</v>
      </c>
      <c r="C10" s="116">
        <v>19.389002036659878</v>
      </c>
      <c r="D10" s="116">
        <v>12.622489959839356</v>
      </c>
      <c r="E10" s="116">
        <v>32.09237875288683</v>
      </c>
      <c r="F10" s="16">
        <f t="shared" si="0"/>
        <v>64.103870749386061</v>
      </c>
      <c r="G10" s="116">
        <v>50.96535796766743</v>
      </c>
      <c r="H10" s="116">
        <v>22.566191446028512</v>
      </c>
      <c r="I10" s="116">
        <v>20.325301204819276</v>
      </c>
      <c r="J10" s="16">
        <f t="shared" si="1"/>
        <v>93.85685061851521</v>
      </c>
      <c r="K10" s="116">
        <v>21.08433734939759</v>
      </c>
      <c r="L10" s="116">
        <v>57.866050808314078</v>
      </c>
      <c r="M10" s="116">
        <v>22.362525458248474</v>
      </c>
      <c r="N10" s="10">
        <f t="shared" si="2"/>
        <v>101.31291361596014</v>
      </c>
      <c r="O10" s="116">
        <v>21.449799196787147</v>
      </c>
      <c r="P10" s="116">
        <v>30.020366598778004</v>
      </c>
      <c r="Q10" s="116">
        <v>58.281755196304843</v>
      </c>
      <c r="R10" s="117">
        <f t="shared" si="3"/>
        <v>109.75192099186999</v>
      </c>
      <c r="S10" s="16">
        <f t="shared" si="4"/>
        <v>317.55539018016628</v>
      </c>
    </row>
    <row r="11" spans="2:19" ht="15.5">
      <c r="B11" s="118" t="s">
        <v>103</v>
      </c>
      <c r="C11" s="116">
        <v>4.8472505091649696</v>
      </c>
      <c r="D11" s="116">
        <v>2.7048192771084341</v>
      </c>
      <c r="E11" s="116">
        <v>1.7829099307159351</v>
      </c>
      <c r="F11" s="16">
        <f t="shared" si="0"/>
        <v>9.3349797169893378</v>
      </c>
      <c r="G11" s="116">
        <v>2.8314087759815241</v>
      </c>
      <c r="H11" s="116">
        <v>5.6415478615071279</v>
      </c>
      <c r="I11" s="116">
        <v>4.3554216867469879</v>
      </c>
      <c r="J11" s="16">
        <f t="shared" si="1"/>
        <v>12.82837832423564</v>
      </c>
      <c r="K11" s="116">
        <v>4.5180722891566267</v>
      </c>
      <c r="L11" s="116">
        <v>3.2147806004618937</v>
      </c>
      <c r="M11" s="116">
        <v>5.5906313645621184</v>
      </c>
      <c r="N11" s="10">
        <f t="shared" si="2"/>
        <v>13.323484254180638</v>
      </c>
      <c r="O11" s="116">
        <v>4.596385542168675</v>
      </c>
      <c r="P11" s="116">
        <v>7.505091649694501</v>
      </c>
      <c r="Q11" s="116">
        <v>3.2378752886836026</v>
      </c>
      <c r="R11" s="117">
        <f t="shared" si="3"/>
        <v>15.339352480546777</v>
      </c>
      <c r="S11" s="16">
        <f t="shared" si="4"/>
        <v>38.72471758408922</v>
      </c>
    </row>
    <row r="12" spans="2:19" ht="15.5">
      <c r="B12" s="118" t="s">
        <v>104</v>
      </c>
      <c r="C12" s="116">
        <v>10.663951120162931</v>
      </c>
      <c r="D12" s="116">
        <v>9.9176706827309236</v>
      </c>
      <c r="E12" s="116">
        <v>6.2401847575057738</v>
      </c>
      <c r="F12" s="16">
        <f t="shared" si="0"/>
        <v>26.821806560399629</v>
      </c>
      <c r="G12" s="116">
        <v>9.9099307159353351</v>
      </c>
      <c r="H12" s="116">
        <v>12.41140529531568</v>
      </c>
      <c r="I12" s="116">
        <v>15.96987951807229</v>
      </c>
      <c r="J12" s="16">
        <f t="shared" si="1"/>
        <v>38.291215529323303</v>
      </c>
      <c r="K12" s="116">
        <v>16.566265060240966</v>
      </c>
      <c r="L12" s="116">
        <v>11.251732101616629</v>
      </c>
      <c r="M12" s="116">
        <v>12.299389002036659</v>
      </c>
      <c r="N12" s="10">
        <f t="shared" si="2"/>
        <v>40.117386163894253</v>
      </c>
      <c r="O12" s="116">
        <v>16.853413654618475</v>
      </c>
      <c r="P12" s="116">
        <v>16.5112016293279</v>
      </c>
      <c r="Q12" s="116">
        <v>11.33256351039261</v>
      </c>
      <c r="R12" s="117">
        <f>SUM(O12:Q12)</f>
        <v>44.697178794338988</v>
      </c>
      <c r="S12" s="16">
        <f t="shared" si="4"/>
        <v>116.5629717640098</v>
      </c>
    </row>
    <row r="13" spans="2:19" ht="15.5">
      <c r="B13" s="118" t="s">
        <v>105</v>
      </c>
      <c r="C13" s="116">
        <v>0</v>
      </c>
      <c r="D13" s="116">
        <v>2</v>
      </c>
      <c r="E13" s="116">
        <v>2</v>
      </c>
      <c r="F13" s="16">
        <f>C13+D13+E13</f>
        <v>4</v>
      </c>
      <c r="G13" s="116">
        <v>0</v>
      </c>
      <c r="H13" s="116">
        <v>3</v>
      </c>
      <c r="I13" s="116">
        <v>1</v>
      </c>
      <c r="J13" s="16">
        <f>G13+H13+I13</f>
        <v>4</v>
      </c>
      <c r="K13" s="116">
        <v>0</v>
      </c>
      <c r="L13" s="116">
        <v>4</v>
      </c>
      <c r="M13" s="116">
        <v>2</v>
      </c>
      <c r="N13" s="10">
        <f>K13+L13+M13</f>
        <v>6</v>
      </c>
      <c r="O13" s="116">
        <v>0</v>
      </c>
      <c r="P13" s="116">
        <v>1</v>
      </c>
      <c r="Q13" s="116">
        <v>2</v>
      </c>
      <c r="R13" s="117">
        <f t="shared" si="3"/>
        <v>3</v>
      </c>
      <c r="S13" s="16">
        <f>F13+J13+N13+Q13</f>
        <v>16</v>
      </c>
    </row>
    <row r="14" spans="2:19" s="120" customFormat="1" ht="15.5">
      <c r="B14" s="119" t="s">
        <v>106</v>
      </c>
      <c r="C14" s="121">
        <f>SUM(C8:C13)</f>
        <v>475.99999999999989</v>
      </c>
      <c r="D14" s="121">
        <f>SUM(D8:D13)</f>
        <v>450.99999999999994</v>
      </c>
      <c r="E14" s="121">
        <f>SUM(E8:E13)</f>
        <v>388.00000000000006</v>
      </c>
      <c r="F14" s="121">
        <f>SUM(F8:F13)</f>
        <v>1315</v>
      </c>
      <c r="G14" s="121">
        <f>SUM(G8:G13)</f>
        <v>613</v>
      </c>
      <c r="H14" s="121">
        <f>SUM(H8:H13)</f>
        <v>556.99999999999989</v>
      </c>
      <c r="I14" s="121">
        <f>SUM(I8:I13)</f>
        <v>724</v>
      </c>
      <c r="J14" s="121">
        <f>SUM(J8:J13)</f>
        <v>1894</v>
      </c>
      <c r="K14" s="121">
        <f>SUM(K8:K13)</f>
        <v>750.00000000000011</v>
      </c>
      <c r="L14" s="121">
        <f>SUM(L8:L13)</f>
        <v>700.00000000000011</v>
      </c>
      <c r="M14" s="121">
        <f>SUM(M8:M13)</f>
        <v>550.99999999999989</v>
      </c>
      <c r="N14" s="121">
        <f>SUM(N8:N13)</f>
        <v>2000.9999999999998</v>
      </c>
      <c r="O14" s="121">
        <f>SUM(O8:O13)</f>
        <v>763</v>
      </c>
      <c r="P14" s="121">
        <f>SUM(P8:P13)</f>
        <v>737.99999999999977</v>
      </c>
      <c r="Q14" s="121">
        <f>SUM(Q8:Q13)</f>
        <v>703</v>
      </c>
      <c r="R14" s="121">
        <f>SUM(R8:R13)</f>
        <v>2204</v>
      </c>
      <c r="S14" s="121">
        <f>SUM(S8:S13)</f>
        <v>5913</v>
      </c>
    </row>
    <row r="15" spans="2:19">
      <c r="B15"/>
    </row>
    <row r="16" spans="2:19">
      <c r="B16"/>
    </row>
    <row r="17" spans="2:19">
      <c r="B17"/>
    </row>
    <row r="18" spans="2:19">
      <c r="B18"/>
    </row>
    <row r="19" spans="2:19" ht="15.5"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spans="2:19" ht="15.5"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spans="2:19" ht="15.5"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</row>
    <row r="22" spans="2:19" ht="15.5"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spans="2:19" ht="15.5"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2:19" ht="15.5"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2:19" ht="15.5"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2:19" ht="15.5"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2:19" ht="15.5"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2:19" ht="15.5"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</row>
    <row r="29" spans="2:19" ht="15.5"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</row>
    <row r="30" spans="2:19" ht="15.5"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</row>
    <row r="31" spans="2:19" ht="15.5">
      <c r="B31" s="33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2:19" ht="15.5"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</row>
    <row r="33" spans="2:19" ht="15.5">
      <c r="B33" s="33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2:19" ht="15.5"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</row>
    <row r="35" spans="2:19" ht="15.5">
      <c r="B35" s="33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2:19" ht="15.5"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</row>
    <row r="37" spans="2:19" ht="15.5"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</row>
    <row r="38" spans="2:19" ht="15.5"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</row>
    <row r="39" spans="2:19" ht="15.5"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19" ht="15.5"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</row>
    <row r="41" spans="2:19" ht="15.5">
      <c r="B41" s="33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</row>
    <row r="42" spans="2:19" ht="15.5"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</row>
    <row r="43" spans="2:19" ht="15.5">
      <c r="B43" s="33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</row>
    <row r="44" spans="2:19" ht="15.5"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</row>
    <row r="45" spans="2:19" ht="15.5">
      <c r="B45" s="33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</row>
    <row r="46" spans="2:19" ht="15.5">
      <c r="B46" s="33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</row>
    <row r="47" spans="2:19" ht="15.5">
      <c r="B47" s="33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</row>
    <row r="48" spans="2:19" ht="15.5">
      <c r="B48" s="33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</row>
    <row r="49" spans="2:19" ht="15.5">
      <c r="B49" s="33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</row>
  </sheetData>
  <mergeCells count="7">
    <mergeCell ref="B5:S5"/>
    <mergeCell ref="B6:B7"/>
    <mergeCell ref="C6:F6"/>
    <mergeCell ref="G6:J6"/>
    <mergeCell ref="K6:N6"/>
    <mergeCell ref="O6:R6"/>
    <mergeCell ref="S6:S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73"/>
  <sheetViews>
    <sheetView showGridLines="0" zoomScale="59" zoomScaleNormal="59" zoomScaleSheetLayoutView="70" zoomScalePageLayoutView="95" workbookViewId="0">
      <selection activeCell="O22" sqref="O22"/>
    </sheetView>
  </sheetViews>
  <sheetFormatPr baseColWidth="10" defaultColWidth="11.26953125" defaultRowHeight="14.5"/>
  <cols>
    <col min="2" max="2" width="53" style="1" customWidth="1"/>
    <col min="3" max="12" width="11.26953125" customWidth="1"/>
    <col min="13" max="13" width="13.26953125" customWidth="1"/>
    <col min="14" max="17" width="11.26953125" customWidth="1"/>
    <col min="19" max="19" width="20.1796875" customWidth="1"/>
  </cols>
  <sheetData>
    <row r="3" spans="2:19" ht="15.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" thickBo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5">
      <c r="B5" s="102" t="s">
        <v>52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4"/>
    </row>
    <row r="6" spans="2:19" ht="15.5">
      <c r="B6" s="100" t="s">
        <v>99</v>
      </c>
      <c r="C6" s="105" t="s">
        <v>0</v>
      </c>
      <c r="D6" s="105"/>
      <c r="E6" s="105"/>
      <c r="F6" s="105"/>
      <c r="G6" s="105" t="s">
        <v>1</v>
      </c>
      <c r="H6" s="105"/>
      <c r="I6" s="105"/>
      <c r="J6" s="105"/>
      <c r="K6" s="105" t="s">
        <v>2</v>
      </c>
      <c r="L6" s="105"/>
      <c r="M6" s="105"/>
      <c r="N6" s="105"/>
      <c r="O6" s="105" t="s">
        <v>3</v>
      </c>
      <c r="P6" s="105"/>
      <c r="Q6" s="105"/>
      <c r="R6" s="105"/>
      <c r="S6" s="106" t="s">
        <v>4</v>
      </c>
    </row>
    <row r="7" spans="2:19" ht="16" thickBot="1">
      <c r="B7" s="101"/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20" t="s">
        <v>16</v>
      </c>
      <c r="O7" s="20" t="s">
        <v>17</v>
      </c>
      <c r="P7" s="20" t="s">
        <v>18</v>
      </c>
      <c r="Q7" s="20" t="s">
        <v>19</v>
      </c>
      <c r="R7" s="20" t="s">
        <v>20</v>
      </c>
      <c r="S7" s="107"/>
    </row>
    <row r="8" spans="2:19" ht="15.5">
      <c r="B8" s="14" t="s">
        <v>53</v>
      </c>
      <c r="C8" s="34">
        <v>31</v>
      </c>
      <c r="D8" s="34">
        <v>170</v>
      </c>
      <c r="E8" s="37">
        <v>862</v>
      </c>
      <c r="F8" s="13">
        <f>SUM(C8:E8)</f>
        <v>1063</v>
      </c>
      <c r="G8" s="26">
        <v>986</v>
      </c>
      <c r="H8" s="26">
        <v>1782</v>
      </c>
      <c r="I8" s="26">
        <v>185</v>
      </c>
      <c r="J8" s="8">
        <f>SUM(G8:I8)</f>
        <v>2953</v>
      </c>
      <c r="K8" s="28">
        <v>242</v>
      </c>
      <c r="L8" s="28">
        <v>521</v>
      </c>
      <c r="M8" s="28">
        <v>22</v>
      </c>
      <c r="N8" s="8">
        <f>SUM(K8:M8)</f>
        <v>785</v>
      </c>
      <c r="O8" s="28">
        <v>59</v>
      </c>
      <c r="P8" s="28">
        <v>477</v>
      </c>
      <c r="Q8" s="41">
        <v>228</v>
      </c>
      <c r="R8" s="8">
        <f>SUM(O8:Q8)</f>
        <v>764</v>
      </c>
      <c r="S8" s="10">
        <f>+SUM(R8,N8,J8,F8)</f>
        <v>5565</v>
      </c>
    </row>
    <row r="9" spans="2:19" ht="15.5">
      <c r="B9" s="27" t="s">
        <v>54</v>
      </c>
      <c r="C9" s="35">
        <v>10464</v>
      </c>
      <c r="D9" s="35">
        <v>11717</v>
      </c>
      <c r="E9" s="35">
        <v>7803</v>
      </c>
      <c r="F9" s="10">
        <f>SUM(C9:E9)</f>
        <v>29984</v>
      </c>
      <c r="G9" s="28">
        <v>8138</v>
      </c>
      <c r="H9" s="28">
        <v>9126</v>
      </c>
      <c r="I9" s="28">
        <v>9245</v>
      </c>
      <c r="J9" s="8">
        <f>SUM(G9:I9)</f>
        <v>26509</v>
      </c>
      <c r="K9" s="28">
        <v>11658</v>
      </c>
      <c r="L9" s="28">
        <v>9825</v>
      </c>
      <c r="M9" s="28">
        <v>8320</v>
      </c>
      <c r="N9" s="8">
        <f>SUM(K9:M9)</f>
        <v>29803</v>
      </c>
      <c r="O9" s="28">
        <v>3227</v>
      </c>
      <c r="P9" s="28">
        <v>6808</v>
      </c>
      <c r="Q9" s="41">
        <v>7641</v>
      </c>
      <c r="R9" s="8">
        <f>SUM(O9:Q9)</f>
        <v>17676</v>
      </c>
      <c r="S9" s="10">
        <f>R9+N9+J9+F9</f>
        <v>103972</v>
      </c>
    </row>
    <row r="10" spans="2:19" ht="15.5">
      <c r="B10" s="4" t="s">
        <v>55</v>
      </c>
      <c r="C10" s="36">
        <v>329</v>
      </c>
      <c r="D10" s="36">
        <v>68</v>
      </c>
      <c r="E10" s="35">
        <v>308</v>
      </c>
      <c r="F10" s="13">
        <f>SUM(C10:E10)</f>
        <v>705</v>
      </c>
      <c r="G10" s="28">
        <v>363</v>
      </c>
      <c r="H10" s="28">
        <v>555</v>
      </c>
      <c r="I10" s="28">
        <v>135</v>
      </c>
      <c r="J10" s="8">
        <f>SUM(G10:I10)</f>
        <v>1053</v>
      </c>
      <c r="K10" s="28">
        <v>254</v>
      </c>
      <c r="L10" s="28">
        <v>151</v>
      </c>
      <c r="M10" s="28">
        <v>91</v>
      </c>
      <c r="N10" s="8">
        <f>SUM(K10:M10)</f>
        <v>496</v>
      </c>
      <c r="O10" s="28">
        <v>160</v>
      </c>
      <c r="P10" s="28">
        <v>132</v>
      </c>
      <c r="Q10" s="40">
        <v>303</v>
      </c>
      <c r="R10" s="8">
        <f>SUM(O10:Q10)</f>
        <v>595</v>
      </c>
      <c r="S10" s="10">
        <f>R10+N10+J10+F10</f>
        <v>2849</v>
      </c>
    </row>
    <row r="11" spans="2:19" ht="15" customHeight="1">
      <c r="B11" s="27" t="s">
        <v>56</v>
      </c>
      <c r="C11" s="35">
        <v>525</v>
      </c>
      <c r="D11" s="35">
        <v>742</v>
      </c>
      <c r="E11" s="35">
        <v>2439</v>
      </c>
      <c r="F11" s="10">
        <f>SUM(C11:E11)</f>
        <v>3706</v>
      </c>
      <c r="G11" s="28">
        <v>1520</v>
      </c>
      <c r="H11" s="28">
        <v>4778</v>
      </c>
      <c r="I11" s="28">
        <v>1268</v>
      </c>
      <c r="J11" s="8">
        <f>SUM(G11:I11)</f>
        <v>7566</v>
      </c>
      <c r="K11" s="28">
        <v>1951</v>
      </c>
      <c r="L11" s="28">
        <v>1725</v>
      </c>
      <c r="M11" s="28">
        <v>1191</v>
      </c>
      <c r="N11" s="8">
        <f>SUM(K11:M11)</f>
        <v>4867</v>
      </c>
      <c r="O11" s="28">
        <v>7036</v>
      </c>
      <c r="P11" s="28">
        <v>6000</v>
      </c>
      <c r="Q11" s="41">
        <v>325</v>
      </c>
      <c r="R11" s="8">
        <f>SUM(O11:Q11)</f>
        <v>13361</v>
      </c>
      <c r="S11" s="10">
        <f>R11+N11+J11+F11</f>
        <v>29500</v>
      </c>
    </row>
    <row r="12" spans="2:19" ht="15.5">
      <c r="B12" s="21" t="s">
        <v>4</v>
      </c>
      <c r="C12" s="16">
        <f t="shared" ref="C12:M12" si="0">SUM(C8:C11)</f>
        <v>11349</v>
      </c>
      <c r="D12" s="16">
        <f t="shared" si="0"/>
        <v>12697</v>
      </c>
      <c r="E12" s="16">
        <f t="shared" si="0"/>
        <v>11412</v>
      </c>
      <c r="F12" s="16">
        <f>SUM(C12:E12)</f>
        <v>35458</v>
      </c>
      <c r="G12" s="16">
        <f t="shared" si="0"/>
        <v>11007</v>
      </c>
      <c r="H12" s="16">
        <f t="shared" si="0"/>
        <v>16241</v>
      </c>
      <c r="I12" s="16">
        <f t="shared" si="0"/>
        <v>10833</v>
      </c>
      <c r="J12" s="16">
        <f>G12+H12+I12</f>
        <v>38081</v>
      </c>
      <c r="K12" s="16">
        <f t="shared" si="0"/>
        <v>14105</v>
      </c>
      <c r="L12" s="16">
        <f t="shared" si="0"/>
        <v>12222</v>
      </c>
      <c r="M12" s="16">
        <f t="shared" si="0"/>
        <v>9624</v>
      </c>
      <c r="N12" s="16">
        <f t="shared" ref="N12:S12" si="1">SUM(N8:N11)</f>
        <v>35951</v>
      </c>
      <c r="O12" s="16">
        <f t="shared" si="1"/>
        <v>10482</v>
      </c>
      <c r="P12" s="16">
        <f t="shared" si="1"/>
        <v>13417</v>
      </c>
      <c r="Q12" s="16">
        <f t="shared" si="1"/>
        <v>8497</v>
      </c>
      <c r="R12" s="16">
        <f t="shared" si="1"/>
        <v>32396</v>
      </c>
      <c r="S12" s="16">
        <f t="shared" si="1"/>
        <v>141886</v>
      </c>
    </row>
    <row r="63" spans="2:26" ht="15" customHeight="1">
      <c r="B63" s="108"/>
      <c r="C63" s="108"/>
      <c r="D63" s="108"/>
      <c r="E63" s="109"/>
      <c r="F63" s="109"/>
      <c r="G63" s="109"/>
      <c r="H63" s="109"/>
      <c r="I63" s="109"/>
      <c r="J63" s="109"/>
      <c r="K63" s="109"/>
      <c r="L63" s="109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</row>
    <row r="64" spans="2:26" ht="15.75" customHeight="1">
      <c r="B64" s="108"/>
      <c r="C64" s="108"/>
      <c r="D64" s="108"/>
      <c r="E64" s="109"/>
      <c r="F64" s="109"/>
      <c r="G64" s="109"/>
      <c r="H64" s="109"/>
      <c r="I64" s="109"/>
      <c r="J64" s="109"/>
      <c r="K64" s="109"/>
      <c r="L64" s="109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</row>
    <row r="65" spans="2:26" ht="15" customHeight="1">
      <c r="B65" s="29"/>
      <c r="C65" s="29"/>
      <c r="D65" s="29"/>
      <c r="E65" s="108"/>
      <c r="F65" s="108"/>
      <c r="G65" s="108"/>
      <c r="H65" s="108"/>
      <c r="I65" s="108"/>
      <c r="J65" s="108"/>
      <c r="K65" s="108"/>
      <c r="L65" s="108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</row>
    <row r="66" spans="2:26" ht="15" customHeight="1">
      <c r="B66" s="29"/>
      <c r="C66" s="29"/>
      <c r="D66" s="29"/>
      <c r="E66" s="108"/>
      <c r="F66" s="108"/>
      <c r="G66" s="108"/>
      <c r="H66" s="108"/>
      <c r="I66" s="108"/>
      <c r="J66" s="108"/>
      <c r="K66" s="108"/>
      <c r="L66" s="108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</row>
    <row r="67" spans="2:26" ht="15" customHeight="1">
      <c r="B67" s="29"/>
      <c r="C67" s="29"/>
      <c r="D67" s="29"/>
      <c r="E67" s="108"/>
      <c r="F67" s="108"/>
      <c r="G67" s="108"/>
      <c r="H67" s="108"/>
      <c r="I67" s="108"/>
      <c r="J67" s="108"/>
      <c r="K67" s="108"/>
      <c r="L67" s="108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</row>
    <row r="68" spans="2:26" ht="15" customHeight="1">
      <c r="B68" s="29"/>
      <c r="C68" s="29"/>
      <c r="D68" s="29"/>
      <c r="E68" s="108"/>
      <c r="F68" s="108"/>
      <c r="G68" s="108"/>
      <c r="H68" s="108"/>
      <c r="I68" s="108"/>
      <c r="J68" s="108"/>
      <c r="K68" s="108"/>
      <c r="L68" s="108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</row>
    <row r="69" spans="2:26" ht="15" customHeight="1">
      <c r="B69" s="29"/>
      <c r="C69" s="29"/>
      <c r="D69" s="29"/>
      <c r="E69" s="108"/>
      <c r="F69" s="108"/>
      <c r="G69" s="108"/>
      <c r="H69" s="108"/>
      <c r="I69" s="108"/>
      <c r="J69" s="108"/>
      <c r="K69" s="108"/>
      <c r="L69" s="108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</row>
    <row r="70" spans="2:26" ht="15" customHeight="1">
      <c r="B70" s="29"/>
      <c r="C70" s="29"/>
      <c r="D70" s="29"/>
      <c r="E70" s="108"/>
      <c r="F70" s="108"/>
      <c r="G70" s="108"/>
      <c r="H70" s="108"/>
      <c r="I70" s="108"/>
      <c r="J70" s="108"/>
      <c r="K70" s="108"/>
      <c r="L70" s="108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</row>
    <row r="71" spans="2:26" ht="15.75" customHeight="1">
      <c r="B71" s="29"/>
      <c r="C71" s="29"/>
      <c r="D71" s="29"/>
      <c r="E71" s="108"/>
      <c r="F71" s="108"/>
      <c r="G71" s="108"/>
      <c r="H71" s="108"/>
      <c r="I71" s="108"/>
      <c r="J71" s="108"/>
      <c r="K71" s="108"/>
      <c r="L71" s="108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</row>
    <row r="72" spans="2:26" ht="15" customHeight="1">
      <c r="B72" s="108"/>
      <c r="C72" s="108"/>
      <c r="D72" s="108"/>
      <c r="E72" s="109"/>
      <c r="F72" s="109"/>
      <c r="G72" s="109"/>
      <c r="H72" s="109"/>
      <c r="I72" s="109"/>
      <c r="J72" s="109"/>
      <c r="K72" s="109"/>
      <c r="L72" s="109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</row>
    <row r="73" spans="2:26" ht="15.75" customHeight="1">
      <c r="B73" s="108"/>
      <c r="C73" s="108"/>
      <c r="D73" s="108"/>
      <c r="E73" s="109"/>
      <c r="F73" s="109"/>
      <c r="G73" s="109"/>
      <c r="H73" s="109"/>
      <c r="I73" s="109"/>
      <c r="J73" s="109"/>
      <c r="K73" s="109"/>
      <c r="L73" s="109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</row>
  </sheetData>
  <mergeCells count="18">
    <mergeCell ref="T63:Z64"/>
    <mergeCell ref="T65:Z71"/>
    <mergeCell ref="T72:Z73"/>
    <mergeCell ref="B72:D73"/>
    <mergeCell ref="E65:L71"/>
    <mergeCell ref="E72:L73"/>
    <mergeCell ref="M65:S71"/>
    <mergeCell ref="M72:S73"/>
    <mergeCell ref="S6:S7"/>
    <mergeCell ref="B5:S5"/>
    <mergeCell ref="B63:D64"/>
    <mergeCell ref="E63:L64"/>
    <mergeCell ref="M63:S64"/>
    <mergeCell ref="B6:B7"/>
    <mergeCell ref="C6:F6"/>
    <mergeCell ref="G6:J6"/>
    <mergeCell ref="K6:N6"/>
    <mergeCell ref="O6:R6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7FA0E707930C47B75A318A44920F51" ma:contentTypeVersion="3" ma:contentTypeDescription="Crear nuevo documento." ma:contentTypeScope="" ma:versionID="f239f76b0be53e435b9ce268fef1f9d9">
  <xsd:schema xmlns:xsd="http://www.w3.org/2001/XMLSchema" xmlns:xs="http://www.w3.org/2001/XMLSchema" xmlns:p="http://schemas.microsoft.com/office/2006/metadata/properties" xmlns:ns3="b5543330-759f-4a1e-9a80-b73827cce5f6" targetNamespace="http://schemas.microsoft.com/office/2006/metadata/properties" ma:root="true" ma:fieldsID="5978af8f55b29a3e8b24936978c9376c" ns3:_="">
    <xsd:import namespace="b5543330-759f-4a1e-9a80-b73827cce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3330-759f-4a1e-9a80-b73827cce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7BFA09-0F17-4700-BC76-32F73B7611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571D19-9862-40A6-89E5-07B18515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LICENCIAS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'LICENCIAS DE CONDUCIR'!Área_de_impresión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Anas Andreina Rodriguez Diaz</cp:lastModifiedBy>
  <cp:revision/>
  <cp:lastPrinted>2024-08-15T13:48:09Z</cp:lastPrinted>
  <dcterms:created xsi:type="dcterms:W3CDTF">2022-12-07T16:03:21Z</dcterms:created>
  <dcterms:modified xsi:type="dcterms:W3CDTF">2026-01-19T18:25:45Z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0x010100AC7FA0E707930C47B75A318A44920F51</vt:lpwstr>
  </property>
</Properties>
</file>