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dos Financieros - INTRANT 2025\Enero - Junio 2025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E39" i="1"/>
  <c r="E50" i="1" s="1"/>
  <c r="E51" i="1" s="1"/>
  <c r="E53" i="1" s="1"/>
  <c r="E36" i="1"/>
  <c r="D36" i="1"/>
  <c r="C36" i="1"/>
  <c r="E20" i="1"/>
  <c r="D11" i="1"/>
  <c r="C11" i="1"/>
  <c r="D10" i="1"/>
  <c r="D20" i="1" s="1"/>
  <c r="D51" i="1" s="1"/>
  <c r="D53" i="1" s="1"/>
  <c r="C10" i="1"/>
  <c r="C20" i="1" s="1"/>
  <c r="C51" i="1" s="1"/>
  <c r="C53" i="1" s="1"/>
  <c r="E8" i="1"/>
  <c r="E6" i="1"/>
  <c r="D6" i="1"/>
  <c r="C6" i="1"/>
  <c r="B6" i="1"/>
  <c r="A6" i="1"/>
  <c r="C4" i="1"/>
  <c r="A3" i="1"/>
  <c r="A1" i="1"/>
</calcChain>
</file>

<file path=xl/sharedStrings.xml><?xml version="1.0" encoding="utf-8"?>
<sst xmlns="http://schemas.openxmlformats.org/spreadsheetml/2006/main" count="55" uniqueCount="52">
  <si>
    <t>ESTADO DE FLUJOS DE EFECTIVO</t>
  </si>
  <si>
    <t>ACTIVIDADES DE OPERACIÓN</t>
  </si>
  <si>
    <t>Cobros impuestos</t>
  </si>
  <si>
    <t>Contribuciones de la seguridad social</t>
  </si>
  <si>
    <t>Cobros de subvenciones, transferencias, y otras asignaciones</t>
  </si>
  <si>
    <t>Cobros por venta de bienes y servicios y arrendamientos</t>
  </si>
  <si>
    <t>Otros Cobros</t>
  </si>
  <si>
    <t xml:space="preserve">Pagos a los trabajadores o en beneficio de ellos </t>
  </si>
  <si>
    <t xml:space="preserve">Pagos por contribuciones a la seguridad social  </t>
  </si>
  <si>
    <t xml:space="preserve">Pagos de pensiones y jubilaciones </t>
  </si>
  <si>
    <t xml:space="preserve">Pagos a proveedores </t>
  </si>
  <si>
    <t>Pagos por contratos mantenidos para negocios o intercambio</t>
  </si>
  <si>
    <t xml:space="preserve"> Pagos de intereses</t>
  </si>
  <si>
    <t>Otros pagos</t>
  </si>
  <si>
    <t>Neto usado en las Actividades de Operación</t>
  </si>
  <si>
    <t>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</si>
  <si>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</si>
  <si>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</si>
  <si>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</si>
  <si>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</si>
  <si>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</si>
  <si>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</si>
  <si>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</si>
  <si>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>Pagos por adquisición de intangibles y otros activos de largo plazo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</si>
  <si>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</si>
  <si>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</si>
  <si>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</si>
  <si>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</si>
  <si>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Neto usado en las Actividades de Inversión</t>
  </si>
  <si>
    <t>ACTIVIDADES DE FINANCIAMIENTO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</si>
  <si>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</si>
  <si>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</si>
  <si>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</si>
  <si>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</si>
  <si>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</si>
  <si>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</si>
  <si>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</si>
  <si>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</si>
  <si>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</si>
  <si>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>Neto usado en las Actividades de Financiamiento</t>
  </si>
  <si>
    <t xml:space="preserve"> </t>
  </si>
  <si>
    <t>Aumento(Disminución) de Efectivo y Equivalente</t>
  </si>
  <si>
    <t>Efectivo y Equivalentes al inicio del año</t>
  </si>
  <si>
    <t>Efectivo y Equivalentes al final del año</t>
  </si>
  <si>
    <t xml:space="preserve">          Milton Morrison Ramiréz</t>
  </si>
  <si>
    <t>Cesar Bobadilla Peralta</t>
  </si>
  <si>
    <t xml:space="preserve">                Director Ejecutivo</t>
  </si>
  <si>
    <t xml:space="preserve">         Director Admistrativo y Financiero</t>
  </si>
  <si>
    <t xml:space="preserve">         Rolando Moronta Santos</t>
  </si>
  <si>
    <t xml:space="preserve">               Benigno A. Barias</t>
  </si>
  <si>
    <t xml:space="preserve">         Encargado Financiero</t>
  </si>
  <si>
    <t xml:space="preserve">         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</si>
</sst>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#,##0\ ;\(#,##0\)"/>
    <numFmt numFmtId="165" formatCode="#,##0_ ;[Red]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color theme="0"/>
      <name val="Century Gothic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name val="Century Gothic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2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3" fillId="4" borderId="0" xfId="0" applyFont="1" applyFill="1" applyAlignment="1">
      <alignment vertical="center"/>
    </xf>
    <xf numFmtId="37" fontId="3" fillId="5" borderId="0" xfId="0" applyNumberFormat="1" applyFont="1" applyFill="1"/>
    <xf numFmtId="165" fontId="3" fillId="5" borderId="0" xfId="1" applyNumberFormat="1" applyFont="1" applyFill="1"/>
    <xf numFmtId="164" fontId="3" fillId="2" borderId="0" xfId="2" applyNumberFormat="1" applyFont="1" applyFill="1"/>
    <xf numFmtId="37" fontId="3" fillId="2" borderId="0" xfId="0" applyNumberFormat="1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37" fontId="3" fillId="0" borderId="0" xfId="0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43" fontId="3" fillId="2" borderId="0" xfId="1" applyFont="1" applyFill="1"/>
    <xf numFmtId="38" fontId="3" fillId="0" borderId="0" xfId="0" applyNumberFormat="1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0" xfId="0" applyFont="1" applyFill="1"/>
    <xf numFmtId="165" fontId="3" fillId="6" borderId="0" xfId="1" applyNumberFormat="1" applyFont="1" applyFill="1" applyAlignment="1">
      <alignment vertical="center"/>
    </xf>
    <xf numFmtId="164" fontId="3" fillId="6" borderId="0" xfId="2" applyNumberFormat="1" applyFont="1" applyFill="1"/>
    <xf numFmtId="37" fontId="3" fillId="6" borderId="0" xfId="0" applyNumberFormat="1" applyFont="1" applyFill="1"/>
    <xf numFmtId="43" fontId="4" fillId="0" borderId="0" xfId="1" applyFont="1" applyFill="1" applyAlignment="1">
      <alignment horizontal="left" vertical="center" wrapText="1"/>
    </xf>
    <xf numFmtId="43" fontId="4" fillId="0" borderId="0" xfId="1" applyFont="1" applyFill="1" applyAlignment="1">
      <alignment horizontal="left" wrapText="1"/>
    </xf>
    <xf numFmtId="164" fontId="4" fillId="0" borderId="2" xfId="0" applyNumberFormat="1" applyFont="1" applyFill="1" applyBorder="1" applyAlignment="1">
      <alignment vertical="center"/>
    </xf>
    <xf numFmtId="164" fontId="4" fillId="2" borderId="0" xfId="0" applyNumberFormat="1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6" borderId="0" xfId="0" applyFont="1" applyFill="1"/>
    <xf numFmtId="164" fontId="4" fillId="2" borderId="3" xfId="2" applyNumberFormat="1" applyFont="1" applyFill="1" applyBorder="1"/>
    <xf numFmtId="164" fontId="3" fillId="2" borderId="0" xfId="0" applyNumberFormat="1" applyFont="1" applyFill="1"/>
    <xf numFmtId="164" fontId="4" fillId="0" borderId="0" xfId="2" applyNumberFormat="1" applyFont="1" applyFill="1" applyAlignment="1">
      <alignment vertical="center"/>
    </xf>
    <xf numFmtId="164" fontId="4" fillId="2" borderId="0" xfId="2" applyNumberFormat="1" applyFont="1" applyFill="1"/>
    <xf numFmtId="164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164" fontId="4" fillId="0" borderId="4" xfId="2" applyNumberFormat="1" applyFont="1" applyFill="1" applyBorder="1" applyAlignment="1">
      <alignment vertical="center"/>
    </xf>
    <xf numFmtId="43" fontId="4" fillId="2" borderId="4" xfId="1" applyFont="1" applyFill="1" applyBorder="1"/>
    <xf numFmtId="165" fontId="3" fillId="0" borderId="0" xfId="1" applyNumberFormat="1" applyFont="1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0" fillId="0" borderId="0" xfId="1" applyFont="1"/>
    <xf numFmtId="0" fontId="6" fillId="0" borderId="0" xfId="0" applyFont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165" fontId="11" fillId="0" borderId="0" xfId="1" applyNumberFormat="1" applyFont="1" applyFill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1019173</xdr:colOff>
      <xdr:row>55</xdr:row>
      <xdr:rowOff>38099</xdr:rowOff>
    </xdr:from>
    <xdr:to>
      <xdr:col>5</xdr:col>
      <xdr:colOff>395087</xdr:colOff>
      <xdr:row>58</xdr:row>
      <xdr:rowOff>0</xdr:rowOff>
    </xdr:to>
    <xdr:sp macro="" textlink="">
      <xdr:nvSpPr>
        <xdr:cNvPr id="2" name="CuadroTexto 1"/>
        <xdr:cNvSpPr txBox="1"/>
      </xdr:nvSpPr>
      <xdr:spPr bwMode="auto">
        <a:xfrm>
          <a:off x="6553198" y="4781549"/>
          <a:ext cx="404614" cy="5143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DO" sz="1100">
            <a:solidFill>
              <a:srgbClr val="00206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104775</xdr:colOff>
      <xdr:row>59</xdr:row>
      <xdr:rowOff>180975</xdr:rowOff>
    </xdr:from>
    <xdr:to>
      <xdr:col>0</xdr:col>
      <xdr:colOff>2276475</xdr:colOff>
      <xdr:row>60</xdr:row>
      <xdr:rowOff>11781</xdr:rowOff>
    </xdr:to>
    <xdr:cxnSp macro="">
      <xdr:nvCxnSpPr>
        <xdr:cNvPr id="3" name="Conector recto 2"/>
        <xdr:cNvCxnSpPr/>
      </xdr:nvCxnSpPr>
      <xdr:spPr bwMode="auto">
        <a:xfrm flipV="1">
          <a:off x="104775" y="5657850"/>
          <a:ext cx="2171700" cy="308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65</xdr:row>
      <xdr:rowOff>171450</xdr:rowOff>
    </xdr:from>
    <xdr:to>
      <xdr:col>0</xdr:col>
      <xdr:colOff>2152650</xdr:colOff>
      <xdr:row>65</xdr:row>
      <xdr:rowOff>171450</xdr:rowOff>
    </xdr:to>
    <xdr:cxnSp macro="">
      <xdr:nvCxnSpPr>
        <xdr:cNvPr id="4" name="Conector recto 3"/>
        <xdr:cNvCxnSpPr/>
      </xdr:nvCxnSpPr>
      <xdr:spPr bwMode="auto">
        <a:xfrm>
          <a:off x="114300" y="6838950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59</xdr:row>
      <xdr:rowOff>171450</xdr:rowOff>
    </xdr:from>
    <xdr:to>
      <xdr:col>3</xdr:col>
      <xdr:colOff>676275</xdr:colOff>
      <xdr:row>60</xdr:row>
      <xdr:rowOff>0</xdr:rowOff>
    </xdr:to>
    <xdr:cxnSp macro="">
      <xdr:nvCxnSpPr>
        <xdr:cNvPr id="5" name="Conector recto 4"/>
        <xdr:cNvCxnSpPr/>
      </xdr:nvCxnSpPr>
      <xdr:spPr bwMode="auto">
        <a:xfrm flipV="1">
          <a:off x="3600450" y="5648325"/>
          <a:ext cx="260985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65</xdr:row>
      <xdr:rowOff>161925</xdr:rowOff>
    </xdr:from>
    <xdr:to>
      <xdr:col>3</xdr:col>
      <xdr:colOff>704850</xdr:colOff>
      <xdr:row>66</xdr:row>
      <xdr:rowOff>9526</xdr:rowOff>
    </xdr:to>
    <xdr:cxnSp macro="">
      <xdr:nvCxnSpPr>
        <xdr:cNvPr id="6" name="Conector recto 5"/>
        <xdr:cNvCxnSpPr/>
      </xdr:nvCxnSpPr>
      <xdr:spPr bwMode="auto">
        <a:xfrm flipV="1">
          <a:off x="3505200" y="6829425"/>
          <a:ext cx="2733675" cy="476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2025\ESTADOS%20FINANCIEROS%20AL%2030%20DE%20JUNIO%202025\Estados%20Financiero%20al%2030%20de%20Junio%202025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"/>
      <sheetName val="PORTADILLA-NOTAS"/>
      <sheetName val="Notas"/>
      <sheetName val="PORTADILLA-ANEXOS"/>
      <sheetName val="ACTIVOS FIJOS"/>
      <sheetName val="Activos Fijos.."/>
      <sheetName val="CxP"/>
      <sheetName val="Consolidado de Cuentas por Cobr"/>
      <sheetName val="Cuentas por Cobrar por Regiones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30 DE JUNIO 2025 Y 2024</v>
          </cell>
        </row>
        <row r="4">
          <cell r="C4" t="str">
            <v>VALORES EXPRESADOS EN RD$</v>
          </cell>
        </row>
        <row r="6">
          <cell r="A6" t="str">
            <v>Cuentas</v>
          </cell>
          <cell r="C6" t="str">
            <v>Junio 2025</v>
          </cell>
          <cell r="D6" t="str">
            <v>Junio 2024</v>
          </cell>
          <cell r="E6">
            <v>2002</v>
          </cell>
        </row>
      </sheetData>
      <sheetData sheetId="4">
        <row r="6">
          <cell r="B6" t="str">
            <v>Notas</v>
          </cell>
        </row>
      </sheetData>
      <sheetData sheetId="5"/>
      <sheetData sheetId="6"/>
      <sheetData sheetId="7"/>
      <sheetData sheetId="8"/>
      <sheetData sheetId="9">
        <row r="418">
          <cell r="D418">
            <v>1107042335</v>
          </cell>
          <cell r="E418">
            <v>706820117.33000004</v>
          </cell>
        </row>
        <row r="419">
          <cell r="D419">
            <v>321798601.92000002</v>
          </cell>
          <cell r="E419">
            <v>344390206.67000002</v>
          </cell>
        </row>
        <row r="422">
          <cell r="D422">
            <v>250000000</v>
          </cell>
          <cell r="E422">
            <v>267250000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showGridLines="0" tabSelected="1" workbookViewId="0">
      <selection activeCell="K37" sqref="K37"/>
    </sheetView>
  </sheetViews>
  <sheetFormatPr baseColWidth="10" defaultRowHeight="14.25" x14ac:dyDescent="0.3"/>
  <cols>
    <col min="1" max="1" width="52.42578125" style="4" customWidth="1"/>
    <col min="2" max="2" width="6.42578125" style="4" bestFit="1" customWidth="1"/>
    <col min="3" max="3" width="24.140625" style="4" customWidth="1"/>
    <col min="4" max="4" width="15.42578125" style="4" customWidth="1"/>
    <col min="5" max="5" width="14.85546875" style="4" hidden="1" customWidth="1"/>
    <col min="6" max="6" width="16.140625" style="4" bestFit="1" customWidth="1"/>
    <col min="7" max="7" width="8.7109375" style="4" bestFit="1" customWidth="1"/>
    <col min="8" max="8" width="12.7109375" style="4" bestFit="1" customWidth="1"/>
    <col min="9" max="9" width="12.42578125" style="4" bestFit="1" customWidth="1"/>
    <col min="10" max="13" width="11.42578125" style="4"/>
    <col min="14" max="14" width="13.7109375" style="4" bestFit="1" customWidth="1"/>
    <col min="15" max="256" width="11.42578125" style="4"/>
    <col min="257" max="257" width="52.42578125" style="4" customWidth="1"/>
    <col min="258" max="258" width="6.42578125" style="4" bestFit="1" customWidth="1"/>
    <col min="259" max="259" width="24.140625" style="4" customWidth="1"/>
    <col min="260" max="260" width="15.42578125" style="4" customWidth="1"/>
    <col min="261" max="261" width="0" style="4" hidden="1" customWidth="1"/>
    <col min="262" max="262" width="16.140625" style="4" bestFit="1" customWidth="1"/>
    <col min="263" max="263" width="8.7109375" style="4" bestFit="1" customWidth="1"/>
    <col min="264" max="264" width="12.7109375" style="4" bestFit="1" customWidth="1"/>
    <col min="265" max="265" width="12.42578125" style="4" bestFit="1" customWidth="1"/>
    <col min="266" max="269" width="11.42578125" style="4"/>
    <col min="270" max="270" width="13.7109375" style="4" bestFit="1" customWidth="1"/>
    <col min="271" max="512" width="11.42578125" style="4"/>
    <col min="513" max="513" width="52.42578125" style="4" customWidth="1"/>
    <col min="514" max="514" width="6.42578125" style="4" bestFit="1" customWidth="1"/>
    <col min="515" max="515" width="24.140625" style="4" customWidth="1"/>
    <col min="516" max="516" width="15.42578125" style="4" customWidth="1"/>
    <col min="517" max="517" width="0" style="4" hidden="1" customWidth="1"/>
    <col min="518" max="518" width="16.140625" style="4" bestFit="1" customWidth="1"/>
    <col min="519" max="519" width="8.7109375" style="4" bestFit="1" customWidth="1"/>
    <col min="520" max="520" width="12.7109375" style="4" bestFit="1" customWidth="1"/>
    <col min="521" max="521" width="12.42578125" style="4" bestFit="1" customWidth="1"/>
    <col min="522" max="525" width="11.42578125" style="4"/>
    <col min="526" max="526" width="13.7109375" style="4" bestFit="1" customWidth="1"/>
    <col min="527" max="768" width="11.42578125" style="4"/>
    <col min="769" max="769" width="52.42578125" style="4" customWidth="1"/>
    <col min="770" max="770" width="6.42578125" style="4" bestFit="1" customWidth="1"/>
    <col min="771" max="771" width="24.140625" style="4" customWidth="1"/>
    <col min="772" max="772" width="15.42578125" style="4" customWidth="1"/>
    <col min="773" max="773" width="0" style="4" hidden="1" customWidth="1"/>
    <col min="774" max="774" width="16.140625" style="4" bestFit="1" customWidth="1"/>
    <col min="775" max="775" width="8.7109375" style="4" bestFit="1" customWidth="1"/>
    <col min="776" max="776" width="12.7109375" style="4" bestFit="1" customWidth="1"/>
    <col min="777" max="777" width="12.42578125" style="4" bestFit="1" customWidth="1"/>
    <col min="778" max="781" width="11.42578125" style="4"/>
    <col min="782" max="782" width="13.7109375" style="4" bestFit="1" customWidth="1"/>
    <col min="783" max="1024" width="11.42578125" style="4"/>
    <col min="1025" max="1025" width="52.42578125" style="4" customWidth="1"/>
    <col min="1026" max="1026" width="6.42578125" style="4" bestFit="1" customWidth="1"/>
    <col min="1027" max="1027" width="24.140625" style="4" customWidth="1"/>
    <col min="1028" max="1028" width="15.42578125" style="4" customWidth="1"/>
    <col min="1029" max="1029" width="0" style="4" hidden="1" customWidth="1"/>
    <col min="1030" max="1030" width="16.140625" style="4" bestFit="1" customWidth="1"/>
    <col min="1031" max="1031" width="8.7109375" style="4" bestFit="1" customWidth="1"/>
    <col min="1032" max="1032" width="12.7109375" style="4" bestFit="1" customWidth="1"/>
    <col min="1033" max="1033" width="12.42578125" style="4" bestFit="1" customWidth="1"/>
    <col min="1034" max="1037" width="11.42578125" style="4"/>
    <col min="1038" max="1038" width="13.7109375" style="4" bestFit="1" customWidth="1"/>
    <col min="1039" max="1280" width="11.42578125" style="4"/>
    <col min="1281" max="1281" width="52.42578125" style="4" customWidth="1"/>
    <col min="1282" max="1282" width="6.42578125" style="4" bestFit="1" customWidth="1"/>
    <col min="1283" max="1283" width="24.140625" style="4" customWidth="1"/>
    <col min="1284" max="1284" width="15.42578125" style="4" customWidth="1"/>
    <col min="1285" max="1285" width="0" style="4" hidden="1" customWidth="1"/>
    <col min="1286" max="1286" width="16.140625" style="4" bestFit="1" customWidth="1"/>
    <col min="1287" max="1287" width="8.7109375" style="4" bestFit="1" customWidth="1"/>
    <col min="1288" max="1288" width="12.7109375" style="4" bestFit="1" customWidth="1"/>
    <col min="1289" max="1289" width="12.42578125" style="4" bestFit="1" customWidth="1"/>
    <col min="1290" max="1293" width="11.42578125" style="4"/>
    <col min="1294" max="1294" width="13.7109375" style="4" bestFit="1" customWidth="1"/>
    <col min="1295" max="1536" width="11.42578125" style="4"/>
    <col min="1537" max="1537" width="52.42578125" style="4" customWidth="1"/>
    <col min="1538" max="1538" width="6.42578125" style="4" bestFit="1" customWidth="1"/>
    <col min="1539" max="1539" width="24.140625" style="4" customWidth="1"/>
    <col min="1540" max="1540" width="15.42578125" style="4" customWidth="1"/>
    <col min="1541" max="1541" width="0" style="4" hidden="1" customWidth="1"/>
    <col min="1542" max="1542" width="16.140625" style="4" bestFit="1" customWidth="1"/>
    <col min="1543" max="1543" width="8.7109375" style="4" bestFit="1" customWidth="1"/>
    <col min="1544" max="1544" width="12.7109375" style="4" bestFit="1" customWidth="1"/>
    <col min="1545" max="1545" width="12.42578125" style="4" bestFit="1" customWidth="1"/>
    <col min="1546" max="1549" width="11.42578125" style="4"/>
    <col min="1550" max="1550" width="13.7109375" style="4" bestFit="1" customWidth="1"/>
    <col min="1551" max="1792" width="11.42578125" style="4"/>
    <col min="1793" max="1793" width="52.42578125" style="4" customWidth="1"/>
    <col min="1794" max="1794" width="6.42578125" style="4" bestFit="1" customWidth="1"/>
    <col min="1795" max="1795" width="24.140625" style="4" customWidth="1"/>
    <col min="1796" max="1796" width="15.42578125" style="4" customWidth="1"/>
    <col min="1797" max="1797" width="0" style="4" hidden="1" customWidth="1"/>
    <col min="1798" max="1798" width="16.140625" style="4" bestFit="1" customWidth="1"/>
    <col min="1799" max="1799" width="8.7109375" style="4" bestFit="1" customWidth="1"/>
    <col min="1800" max="1800" width="12.7109375" style="4" bestFit="1" customWidth="1"/>
    <col min="1801" max="1801" width="12.42578125" style="4" bestFit="1" customWidth="1"/>
    <col min="1802" max="1805" width="11.42578125" style="4"/>
    <col min="1806" max="1806" width="13.7109375" style="4" bestFit="1" customWidth="1"/>
    <col min="1807" max="2048" width="11.42578125" style="4"/>
    <col min="2049" max="2049" width="52.42578125" style="4" customWidth="1"/>
    <col min="2050" max="2050" width="6.42578125" style="4" bestFit="1" customWidth="1"/>
    <col min="2051" max="2051" width="24.140625" style="4" customWidth="1"/>
    <col min="2052" max="2052" width="15.42578125" style="4" customWidth="1"/>
    <col min="2053" max="2053" width="0" style="4" hidden="1" customWidth="1"/>
    <col min="2054" max="2054" width="16.140625" style="4" bestFit="1" customWidth="1"/>
    <col min="2055" max="2055" width="8.7109375" style="4" bestFit="1" customWidth="1"/>
    <col min="2056" max="2056" width="12.7109375" style="4" bestFit="1" customWidth="1"/>
    <col min="2057" max="2057" width="12.42578125" style="4" bestFit="1" customWidth="1"/>
    <col min="2058" max="2061" width="11.42578125" style="4"/>
    <col min="2062" max="2062" width="13.7109375" style="4" bestFit="1" customWidth="1"/>
    <col min="2063" max="2304" width="11.42578125" style="4"/>
    <col min="2305" max="2305" width="52.42578125" style="4" customWidth="1"/>
    <col min="2306" max="2306" width="6.42578125" style="4" bestFit="1" customWidth="1"/>
    <col min="2307" max="2307" width="24.140625" style="4" customWidth="1"/>
    <col min="2308" max="2308" width="15.42578125" style="4" customWidth="1"/>
    <col min="2309" max="2309" width="0" style="4" hidden="1" customWidth="1"/>
    <col min="2310" max="2310" width="16.140625" style="4" bestFit="1" customWidth="1"/>
    <col min="2311" max="2311" width="8.7109375" style="4" bestFit="1" customWidth="1"/>
    <col min="2312" max="2312" width="12.7109375" style="4" bestFit="1" customWidth="1"/>
    <col min="2313" max="2313" width="12.42578125" style="4" bestFit="1" customWidth="1"/>
    <col min="2314" max="2317" width="11.42578125" style="4"/>
    <col min="2318" max="2318" width="13.7109375" style="4" bestFit="1" customWidth="1"/>
    <col min="2319" max="2560" width="11.42578125" style="4"/>
    <col min="2561" max="2561" width="52.42578125" style="4" customWidth="1"/>
    <col min="2562" max="2562" width="6.42578125" style="4" bestFit="1" customWidth="1"/>
    <col min="2563" max="2563" width="24.140625" style="4" customWidth="1"/>
    <col min="2564" max="2564" width="15.42578125" style="4" customWidth="1"/>
    <col min="2565" max="2565" width="0" style="4" hidden="1" customWidth="1"/>
    <col min="2566" max="2566" width="16.140625" style="4" bestFit="1" customWidth="1"/>
    <col min="2567" max="2567" width="8.7109375" style="4" bestFit="1" customWidth="1"/>
    <col min="2568" max="2568" width="12.7109375" style="4" bestFit="1" customWidth="1"/>
    <col min="2569" max="2569" width="12.42578125" style="4" bestFit="1" customWidth="1"/>
    <col min="2570" max="2573" width="11.42578125" style="4"/>
    <col min="2574" max="2574" width="13.7109375" style="4" bestFit="1" customWidth="1"/>
    <col min="2575" max="2816" width="11.42578125" style="4"/>
    <col min="2817" max="2817" width="52.42578125" style="4" customWidth="1"/>
    <col min="2818" max="2818" width="6.42578125" style="4" bestFit="1" customWidth="1"/>
    <col min="2819" max="2819" width="24.140625" style="4" customWidth="1"/>
    <col min="2820" max="2820" width="15.42578125" style="4" customWidth="1"/>
    <col min="2821" max="2821" width="0" style="4" hidden="1" customWidth="1"/>
    <col min="2822" max="2822" width="16.140625" style="4" bestFit="1" customWidth="1"/>
    <col min="2823" max="2823" width="8.7109375" style="4" bestFit="1" customWidth="1"/>
    <col min="2824" max="2824" width="12.7109375" style="4" bestFit="1" customWidth="1"/>
    <col min="2825" max="2825" width="12.42578125" style="4" bestFit="1" customWidth="1"/>
    <col min="2826" max="2829" width="11.42578125" style="4"/>
    <col min="2830" max="2830" width="13.7109375" style="4" bestFit="1" customWidth="1"/>
    <col min="2831" max="3072" width="11.42578125" style="4"/>
    <col min="3073" max="3073" width="52.42578125" style="4" customWidth="1"/>
    <col min="3074" max="3074" width="6.42578125" style="4" bestFit="1" customWidth="1"/>
    <col min="3075" max="3075" width="24.140625" style="4" customWidth="1"/>
    <col min="3076" max="3076" width="15.42578125" style="4" customWidth="1"/>
    <col min="3077" max="3077" width="0" style="4" hidden="1" customWidth="1"/>
    <col min="3078" max="3078" width="16.140625" style="4" bestFit="1" customWidth="1"/>
    <col min="3079" max="3079" width="8.7109375" style="4" bestFit="1" customWidth="1"/>
    <col min="3080" max="3080" width="12.7109375" style="4" bestFit="1" customWidth="1"/>
    <col min="3081" max="3081" width="12.42578125" style="4" bestFit="1" customWidth="1"/>
    <col min="3082" max="3085" width="11.42578125" style="4"/>
    <col min="3086" max="3086" width="13.7109375" style="4" bestFit="1" customWidth="1"/>
    <col min="3087" max="3328" width="11.42578125" style="4"/>
    <col min="3329" max="3329" width="52.42578125" style="4" customWidth="1"/>
    <col min="3330" max="3330" width="6.42578125" style="4" bestFit="1" customWidth="1"/>
    <col min="3331" max="3331" width="24.140625" style="4" customWidth="1"/>
    <col min="3332" max="3332" width="15.42578125" style="4" customWidth="1"/>
    <col min="3333" max="3333" width="0" style="4" hidden="1" customWidth="1"/>
    <col min="3334" max="3334" width="16.140625" style="4" bestFit="1" customWidth="1"/>
    <col min="3335" max="3335" width="8.7109375" style="4" bestFit="1" customWidth="1"/>
    <col min="3336" max="3336" width="12.7109375" style="4" bestFit="1" customWidth="1"/>
    <col min="3337" max="3337" width="12.42578125" style="4" bestFit="1" customWidth="1"/>
    <col min="3338" max="3341" width="11.42578125" style="4"/>
    <col min="3342" max="3342" width="13.7109375" style="4" bestFit="1" customWidth="1"/>
    <col min="3343" max="3584" width="11.42578125" style="4"/>
    <col min="3585" max="3585" width="52.42578125" style="4" customWidth="1"/>
    <col min="3586" max="3586" width="6.42578125" style="4" bestFit="1" customWidth="1"/>
    <col min="3587" max="3587" width="24.140625" style="4" customWidth="1"/>
    <col min="3588" max="3588" width="15.42578125" style="4" customWidth="1"/>
    <col min="3589" max="3589" width="0" style="4" hidden="1" customWidth="1"/>
    <col min="3590" max="3590" width="16.140625" style="4" bestFit="1" customWidth="1"/>
    <col min="3591" max="3591" width="8.7109375" style="4" bestFit="1" customWidth="1"/>
    <col min="3592" max="3592" width="12.7109375" style="4" bestFit="1" customWidth="1"/>
    <col min="3593" max="3593" width="12.42578125" style="4" bestFit="1" customWidth="1"/>
    <col min="3594" max="3597" width="11.42578125" style="4"/>
    <col min="3598" max="3598" width="13.7109375" style="4" bestFit="1" customWidth="1"/>
    <col min="3599" max="3840" width="11.42578125" style="4"/>
    <col min="3841" max="3841" width="52.42578125" style="4" customWidth="1"/>
    <col min="3842" max="3842" width="6.42578125" style="4" bestFit="1" customWidth="1"/>
    <col min="3843" max="3843" width="24.140625" style="4" customWidth="1"/>
    <col min="3844" max="3844" width="15.42578125" style="4" customWidth="1"/>
    <col min="3845" max="3845" width="0" style="4" hidden="1" customWidth="1"/>
    <col min="3846" max="3846" width="16.140625" style="4" bestFit="1" customWidth="1"/>
    <col min="3847" max="3847" width="8.7109375" style="4" bestFit="1" customWidth="1"/>
    <col min="3848" max="3848" width="12.7109375" style="4" bestFit="1" customWidth="1"/>
    <col min="3849" max="3849" width="12.42578125" style="4" bestFit="1" customWidth="1"/>
    <col min="3850" max="3853" width="11.42578125" style="4"/>
    <col min="3854" max="3854" width="13.7109375" style="4" bestFit="1" customWidth="1"/>
    <col min="3855" max="4096" width="11.42578125" style="4"/>
    <col min="4097" max="4097" width="52.42578125" style="4" customWidth="1"/>
    <col min="4098" max="4098" width="6.42578125" style="4" bestFit="1" customWidth="1"/>
    <col min="4099" max="4099" width="24.140625" style="4" customWidth="1"/>
    <col min="4100" max="4100" width="15.42578125" style="4" customWidth="1"/>
    <col min="4101" max="4101" width="0" style="4" hidden="1" customWidth="1"/>
    <col min="4102" max="4102" width="16.140625" style="4" bestFit="1" customWidth="1"/>
    <col min="4103" max="4103" width="8.7109375" style="4" bestFit="1" customWidth="1"/>
    <col min="4104" max="4104" width="12.7109375" style="4" bestFit="1" customWidth="1"/>
    <col min="4105" max="4105" width="12.42578125" style="4" bestFit="1" customWidth="1"/>
    <col min="4106" max="4109" width="11.42578125" style="4"/>
    <col min="4110" max="4110" width="13.7109375" style="4" bestFit="1" customWidth="1"/>
    <col min="4111" max="4352" width="11.42578125" style="4"/>
    <col min="4353" max="4353" width="52.42578125" style="4" customWidth="1"/>
    <col min="4354" max="4354" width="6.42578125" style="4" bestFit="1" customWidth="1"/>
    <col min="4355" max="4355" width="24.140625" style="4" customWidth="1"/>
    <col min="4356" max="4356" width="15.42578125" style="4" customWidth="1"/>
    <col min="4357" max="4357" width="0" style="4" hidden="1" customWidth="1"/>
    <col min="4358" max="4358" width="16.140625" style="4" bestFit="1" customWidth="1"/>
    <col min="4359" max="4359" width="8.7109375" style="4" bestFit="1" customWidth="1"/>
    <col min="4360" max="4360" width="12.7109375" style="4" bestFit="1" customWidth="1"/>
    <col min="4361" max="4361" width="12.42578125" style="4" bestFit="1" customWidth="1"/>
    <col min="4362" max="4365" width="11.42578125" style="4"/>
    <col min="4366" max="4366" width="13.7109375" style="4" bestFit="1" customWidth="1"/>
    <col min="4367" max="4608" width="11.42578125" style="4"/>
    <col min="4609" max="4609" width="52.42578125" style="4" customWidth="1"/>
    <col min="4610" max="4610" width="6.42578125" style="4" bestFit="1" customWidth="1"/>
    <col min="4611" max="4611" width="24.140625" style="4" customWidth="1"/>
    <col min="4612" max="4612" width="15.42578125" style="4" customWidth="1"/>
    <col min="4613" max="4613" width="0" style="4" hidden="1" customWidth="1"/>
    <col min="4614" max="4614" width="16.140625" style="4" bestFit="1" customWidth="1"/>
    <col min="4615" max="4615" width="8.7109375" style="4" bestFit="1" customWidth="1"/>
    <col min="4616" max="4616" width="12.7109375" style="4" bestFit="1" customWidth="1"/>
    <col min="4617" max="4617" width="12.42578125" style="4" bestFit="1" customWidth="1"/>
    <col min="4618" max="4621" width="11.42578125" style="4"/>
    <col min="4622" max="4622" width="13.7109375" style="4" bestFit="1" customWidth="1"/>
    <col min="4623" max="4864" width="11.42578125" style="4"/>
    <col min="4865" max="4865" width="52.42578125" style="4" customWidth="1"/>
    <col min="4866" max="4866" width="6.42578125" style="4" bestFit="1" customWidth="1"/>
    <col min="4867" max="4867" width="24.140625" style="4" customWidth="1"/>
    <col min="4868" max="4868" width="15.42578125" style="4" customWidth="1"/>
    <col min="4869" max="4869" width="0" style="4" hidden="1" customWidth="1"/>
    <col min="4870" max="4870" width="16.140625" style="4" bestFit="1" customWidth="1"/>
    <col min="4871" max="4871" width="8.7109375" style="4" bestFit="1" customWidth="1"/>
    <col min="4872" max="4872" width="12.7109375" style="4" bestFit="1" customWidth="1"/>
    <col min="4873" max="4873" width="12.42578125" style="4" bestFit="1" customWidth="1"/>
    <col min="4874" max="4877" width="11.42578125" style="4"/>
    <col min="4878" max="4878" width="13.7109375" style="4" bestFit="1" customWidth="1"/>
    <col min="4879" max="5120" width="11.42578125" style="4"/>
    <col min="5121" max="5121" width="52.42578125" style="4" customWidth="1"/>
    <col min="5122" max="5122" width="6.42578125" style="4" bestFit="1" customWidth="1"/>
    <col min="5123" max="5123" width="24.140625" style="4" customWidth="1"/>
    <col min="5124" max="5124" width="15.42578125" style="4" customWidth="1"/>
    <col min="5125" max="5125" width="0" style="4" hidden="1" customWidth="1"/>
    <col min="5126" max="5126" width="16.140625" style="4" bestFit="1" customWidth="1"/>
    <col min="5127" max="5127" width="8.7109375" style="4" bestFit="1" customWidth="1"/>
    <col min="5128" max="5128" width="12.7109375" style="4" bestFit="1" customWidth="1"/>
    <col min="5129" max="5129" width="12.42578125" style="4" bestFit="1" customWidth="1"/>
    <col min="5130" max="5133" width="11.42578125" style="4"/>
    <col min="5134" max="5134" width="13.7109375" style="4" bestFit="1" customWidth="1"/>
    <col min="5135" max="5376" width="11.42578125" style="4"/>
    <col min="5377" max="5377" width="52.42578125" style="4" customWidth="1"/>
    <col min="5378" max="5378" width="6.42578125" style="4" bestFit="1" customWidth="1"/>
    <col min="5379" max="5379" width="24.140625" style="4" customWidth="1"/>
    <col min="5380" max="5380" width="15.42578125" style="4" customWidth="1"/>
    <col min="5381" max="5381" width="0" style="4" hidden="1" customWidth="1"/>
    <col min="5382" max="5382" width="16.140625" style="4" bestFit="1" customWidth="1"/>
    <col min="5383" max="5383" width="8.7109375" style="4" bestFit="1" customWidth="1"/>
    <col min="5384" max="5384" width="12.7109375" style="4" bestFit="1" customWidth="1"/>
    <col min="5385" max="5385" width="12.42578125" style="4" bestFit="1" customWidth="1"/>
    <col min="5386" max="5389" width="11.42578125" style="4"/>
    <col min="5390" max="5390" width="13.7109375" style="4" bestFit="1" customWidth="1"/>
    <col min="5391" max="5632" width="11.42578125" style="4"/>
    <col min="5633" max="5633" width="52.42578125" style="4" customWidth="1"/>
    <col min="5634" max="5634" width="6.42578125" style="4" bestFit="1" customWidth="1"/>
    <col min="5635" max="5635" width="24.140625" style="4" customWidth="1"/>
    <col min="5636" max="5636" width="15.42578125" style="4" customWidth="1"/>
    <col min="5637" max="5637" width="0" style="4" hidden="1" customWidth="1"/>
    <col min="5638" max="5638" width="16.140625" style="4" bestFit="1" customWidth="1"/>
    <col min="5639" max="5639" width="8.7109375" style="4" bestFit="1" customWidth="1"/>
    <col min="5640" max="5640" width="12.7109375" style="4" bestFit="1" customWidth="1"/>
    <col min="5641" max="5641" width="12.42578125" style="4" bestFit="1" customWidth="1"/>
    <col min="5642" max="5645" width="11.42578125" style="4"/>
    <col min="5646" max="5646" width="13.7109375" style="4" bestFit="1" customWidth="1"/>
    <col min="5647" max="5888" width="11.42578125" style="4"/>
    <col min="5889" max="5889" width="52.42578125" style="4" customWidth="1"/>
    <col min="5890" max="5890" width="6.42578125" style="4" bestFit="1" customWidth="1"/>
    <col min="5891" max="5891" width="24.140625" style="4" customWidth="1"/>
    <col min="5892" max="5892" width="15.42578125" style="4" customWidth="1"/>
    <col min="5893" max="5893" width="0" style="4" hidden="1" customWidth="1"/>
    <col min="5894" max="5894" width="16.140625" style="4" bestFit="1" customWidth="1"/>
    <col min="5895" max="5895" width="8.7109375" style="4" bestFit="1" customWidth="1"/>
    <col min="5896" max="5896" width="12.7109375" style="4" bestFit="1" customWidth="1"/>
    <col min="5897" max="5897" width="12.42578125" style="4" bestFit="1" customWidth="1"/>
    <col min="5898" max="5901" width="11.42578125" style="4"/>
    <col min="5902" max="5902" width="13.7109375" style="4" bestFit="1" customWidth="1"/>
    <col min="5903" max="6144" width="11.42578125" style="4"/>
    <col min="6145" max="6145" width="52.42578125" style="4" customWidth="1"/>
    <col min="6146" max="6146" width="6.42578125" style="4" bestFit="1" customWidth="1"/>
    <col min="6147" max="6147" width="24.140625" style="4" customWidth="1"/>
    <col min="6148" max="6148" width="15.42578125" style="4" customWidth="1"/>
    <col min="6149" max="6149" width="0" style="4" hidden="1" customWidth="1"/>
    <col min="6150" max="6150" width="16.140625" style="4" bestFit="1" customWidth="1"/>
    <col min="6151" max="6151" width="8.7109375" style="4" bestFit="1" customWidth="1"/>
    <col min="6152" max="6152" width="12.7109375" style="4" bestFit="1" customWidth="1"/>
    <col min="6153" max="6153" width="12.42578125" style="4" bestFit="1" customWidth="1"/>
    <col min="6154" max="6157" width="11.42578125" style="4"/>
    <col min="6158" max="6158" width="13.7109375" style="4" bestFit="1" customWidth="1"/>
    <col min="6159" max="6400" width="11.42578125" style="4"/>
    <col min="6401" max="6401" width="52.42578125" style="4" customWidth="1"/>
    <col min="6402" max="6402" width="6.42578125" style="4" bestFit="1" customWidth="1"/>
    <col min="6403" max="6403" width="24.140625" style="4" customWidth="1"/>
    <col min="6404" max="6404" width="15.42578125" style="4" customWidth="1"/>
    <col min="6405" max="6405" width="0" style="4" hidden="1" customWidth="1"/>
    <col min="6406" max="6406" width="16.140625" style="4" bestFit="1" customWidth="1"/>
    <col min="6407" max="6407" width="8.7109375" style="4" bestFit="1" customWidth="1"/>
    <col min="6408" max="6408" width="12.7109375" style="4" bestFit="1" customWidth="1"/>
    <col min="6409" max="6409" width="12.42578125" style="4" bestFit="1" customWidth="1"/>
    <col min="6410" max="6413" width="11.42578125" style="4"/>
    <col min="6414" max="6414" width="13.7109375" style="4" bestFit="1" customWidth="1"/>
    <col min="6415" max="6656" width="11.42578125" style="4"/>
    <col min="6657" max="6657" width="52.42578125" style="4" customWidth="1"/>
    <col min="6658" max="6658" width="6.42578125" style="4" bestFit="1" customWidth="1"/>
    <col min="6659" max="6659" width="24.140625" style="4" customWidth="1"/>
    <col min="6660" max="6660" width="15.42578125" style="4" customWidth="1"/>
    <col min="6661" max="6661" width="0" style="4" hidden="1" customWidth="1"/>
    <col min="6662" max="6662" width="16.140625" style="4" bestFit="1" customWidth="1"/>
    <col min="6663" max="6663" width="8.7109375" style="4" bestFit="1" customWidth="1"/>
    <col min="6664" max="6664" width="12.7109375" style="4" bestFit="1" customWidth="1"/>
    <col min="6665" max="6665" width="12.42578125" style="4" bestFit="1" customWidth="1"/>
    <col min="6666" max="6669" width="11.42578125" style="4"/>
    <col min="6670" max="6670" width="13.7109375" style="4" bestFit="1" customWidth="1"/>
    <col min="6671" max="6912" width="11.42578125" style="4"/>
    <col min="6913" max="6913" width="52.42578125" style="4" customWidth="1"/>
    <col min="6914" max="6914" width="6.42578125" style="4" bestFit="1" customWidth="1"/>
    <col min="6915" max="6915" width="24.140625" style="4" customWidth="1"/>
    <col min="6916" max="6916" width="15.42578125" style="4" customWidth="1"/>
    <col min="6917" max="6917" width="0" style="4" hidden="1" customWidth="1"/>
    <col min="6918" max="6918" width="16.140625" style="4" bestFit="1" customWidth="1"/>
    <col min="6919" max="6919" width="8.7109375" style="4" bestFit="1" customWidth="1"/>
    <col min="6920" max="6920" width="12.7109375" style="4" bestFit="1" customWidth="1"/>
    <col min="6921" max="6921" width="12.42578125" style="4" bestFit="1" customWidth="1"/>
    <col min="6922" max="6925" width="11.42578125" style="4"/>
    <col min="6926" max="6926" width="13.7109375" style="4" bestFit="1" customWidth="1"/>
    <col min="6927" max="7168" width="11.42578125" style="4"/>
    <col min="7169" max="7169" width="52.42578125" style="4" customWidth="1"/>
    <col min="7170" max="7170" width="6.42578125" style="4" bestFit="1" customWidth="1"/>
    <col min="7171" max="7171" width="24.140625" style="4" customWidth="1"/>
    <col min="7172" max="7172" width="15.42578125" style="4" customWidth="1"/>
    <col min="7173" max="7173" width="0" style="4" hidden="1" customWidth="1"/>
    <col min="7174" max="7174" width="16.140625" style="4" bestFit="1" customWidth="1"/>
    <col min="7175" max="7175" width="8.7109375" style="4" bestFit="1" customWidth="1"/>
    <col min="7176" max="7176" width="12.7109375" style="4" bestFit="1" customWidth="1"/>
    <col min="7177" max="7177" width="12.42578125" style="4" bestFit="1" customWidth="1"/>
    <col min="7178" max="7181" width="11.42578125" style="4"/>
    <col min="7182" max="7182" width="13.7109375" style="4" bestFit="1" customWidth="1"/>
    <col min="7183" max="7424" width="11.42578125" style="4"/>
    <col min="7425" max="7425" width="52.42578125" style="4" customWidth="1"/>
    <col min="7426" max="7426" width="6.42578125" style="4" bestFit="1" customWidth="1"/>
    <col min="7427" max="7427" width="24.140625" style="4" customWidth="1"/>
    <col min="7428" max="7428" width="15.42578125" style="4" customWidth="1"/>
    <col min="7429" max="7429" width="0" style="4" hidden="1" customWidth="1"/>
    <col min="7430" max="7430" width="16.140625" style="4" bestFit="1" customWidth="1"/>
    <col min="7431" max="7431" width="8.7109375" style="4" bestFit="1" customWidth="1"/>
    <col min="7432" max="7432" width="12.7109375" style="4" bestFit="1" customWidth="1"/>
    <col min="7433" max="7433" width="12.42578125" style="4" bestFit="1" customWidth="1"/>
    <col min="7434" max="7437" width="11.42578125" style="4"/>
    <col min="7438" max="7438" width="13.7109375" style="4" bestFit="1" customWidth="1"/>
    <col min="7439" max="7680" width="11.42578125" style="4"/>
    <col min="7681" max="7681" width="52.42578125" style="4" customWidth="1"/>
    <col min="7682" max="7682" width="6.42578125" style="4" bestFit="1" customWidth="1"/>
    <col min="7683" max="7683" width="24.140625" style="4" customWidth="1"/>
    <col min="7684" max="7684" width="15.42578125" style="4" customWidth="1"/>
    <col min="7685" max="7685" width="0" style="4" hidden="1" customWidth="1"/>
    <col min="7686" max="7686" width="16.140625" style="4" bestFit="1" customWidth="1"/>
    <col min="7687" max="7687" width="8.7109375" style="4" bestFit="1" customWidth="1"/>
    <col min="7688" max="7688" width="12.7109375" style="4" bestFit="1" customWidth="1"/>
    <col min="7689" max="7689" width="12.42578125" style="4" bestFit="1" customWidth="1"/>
    <col min="7690" max="7693" width="11.42578125" style="4"/>
    <col min="7694" max="7694" width="13.7109375" style="4" bestFit="1" customWidth="1"/>
    <col min="7695" max="7936" width="11.42578125" style="4"/>
    <col min="7937" max="7937" width="52.42578125" style="4" customWidth="1"/>
    <col min="7938" max="7938" width="6.42578125" style="4" bestFit="1" customWidth="1"/>
    <col min="7939" max="7939" width="24.140625" style="4" customWidth="1"/>
    <col min="7940" max="7940" width="15.42578125" style="4" customWidth="1"/>
    <col min="7941" max="7941" width="0" style="4" hidden="1" customWidth="1"/>
    <col min="7942" max="7942" width="16.140625" style="4" bestFit="1" customWidth="1"/>
    <col min="7943" max="7943" width="8.7109375" style="4" bestFit="1" customWidth="1"/>
    <col min="7944" max="7944" width="12.7109375" style="4" bestFit="1" customWidth="1"/>
    <col min="7945" max="7945" width="12.42578125" style="4" bestFit="1" customWidth="1"/>
    <col min="7946" max="7949" width="11.42578125" style="4"/>
    <col min="7950" max="7950" width="13.7109375" style="4" bestFit="1" customWidth="1"/>
    <col min="7951" max="8192" width="11.42578125" style="4"/>
    <col min="8193" max="8193" width="52.42578125" style="4" customWidth="1"/>
    <col min="8194" max="8194" width="6.42578125" style="4" bestFit="1" customWidth="1"/>
    <col min="8195" max="8195" width="24.140625" style="4" customWidth="1"/>
    <col min="8196" max="8196" width="15.42578125" style="4" customWidth="1"/>
    <col min="8197" max="8197" width="0" style="4" hidden="1" customWidth="1"/>
    <col min="8198" max="8198" width="16.140625" style="4" bestFit="1" customWidth="1"/>
    <col min="8199" max="8199" width="8.7109375" style="4" bestFit="1" customWidth="1"/>
    <col min="8200" max="8200" width="12.7109375" style="4" bestFit="1" customWidth="1"/>
    <col min="8201" max="8201" width="12.42578125" style="4" bestFit="1" customWidth="1"/>
    <col min="8202" max="8205" width="11.42578125" style="4"/>
    <col min="8206" max="8206" width="13.7109375" style="4" bestFit="1" customWidth="1"/>
    <col min="8207" max="8448" width="11.42578125" style="4"/>
    <col min="8449" max="8449" width="52.42578125" style="4" customWidth="1"/>
    <col min="8450" max="8450" width="6.42578125" style="4" bestFit="1" customWidth="1"/>
    <col min="8451" max="8451" width="24.140625" style="4" customWidth="1"/>
    <col min="8452" max="8452" width="15.42578125" style="4" customWidth="1"/>
    <col min="8453" max="8453" width="0" style="4" hidden="1" customWidth="1"/>
    <col min="8454" max="8454" width="16.140625" style="4" bestFit="1" customWidth="1"/>
    <col min="8455" max="8455" width="8.7109375" style="4" bestFit="1" customWidth="1"/>
    <col min="8456" max="8456" width="12.7109375" style="4" bestFit="1" customWidth="1"/>
    <col min="8457" max="8457" width="12.42578125" style="4" bestFit="1" customWidth="1"/>
    <col min="8458" max="8461" width="11.42578125" style="4"/>
    <col min="8462" max="8462" width="13.7109375" style="4" bestFit="1" customWidth="1"/>
    <col min="8463" max="8704" width="11.42578125" style="4"/>
    <col min="8705" max="8705" width="52.42578125" style="4" customWidth="1"/>
    <col min="8706" max="8706" width="6.42578125" style="4" bestFit="1" customWidth="1"/>
    <col min="8707" max="8707" width="24.140625" style="4" customWidth="1"/>
    <col min="8708" max="8708" width="15.42578125" style="4" customWidth="1"/>
    <col min="8709" max="8709" width="0" style="4" hidden="1" customWidth="1"/>
    <col min="8710" max="8710" width="16.140625" style="4" bestFit="1" customWidth="1"/>
    <col min="8711" max="8711" width="8.7109375" style="4" bestFit="1" customWidth="1"/>
    <col min="8712" max="8712" width="12.7109375" style="4" bestFit="1" customWidth="1"/>
    <col min="8713" max="8713" width="12.42578125" style="4" bestFit="1" customWidth="1"/>
    <col min="8714" max="8717" width="11.42578125" style="4"/>
    <col min="8718" max="8718" width="13.7109375" style="4" bestFit="1" customWidth="1"/>
    <col min="8719" max="8960" width="11.42578125" style="4"/>
    <col min="8961" max="8961" width="52.42578125" style="4" customWidth="1"/>
    <col min="8962" max="8962" width="6.42578125" style="4" bestFit="1" customWidth="1"/>
    <col min="8963" max="8963" width="24.140625" style="4" customWidth="1"/>
    <col min="8964" max="8964" width="15.42578125" style="4" customWidth="1"/>
    <col min="8965" max="8965" width="0" style="4" hidden="1" customWidth="1"/>
    <col min="8966" max="8966" width="16.140625" style="4" bestFit="1" customWidth="1"/>
    <col min="8967" max="8967" width="8.7109375" style="4" bestFit="1" customWidth="1"/>
    <col min="8968" max="8968" width="12.7109375" style="4" bestFit="1" customWidth="1"/>
    <col min="8969" max="8969" width="12.42578125" style="4" bestFit="1" customWidth="1"/>
    <col min="8970" max="8973" width="11.42578125" style="4"/>
    <col min="8974" max="8974" width="13.7109375" style="4" bestFit="1" customWidth="1"/>
    <col min="8975" max="9216" width="11.42578125" style="4"/>
    <col min="9217" max="9217" width="52.42578125" style="4" customWidth="1"/>
    <col min="9218" max="9218" width="6.42578125" style="4" bestFit="1" customWidth="1"/>
    <col min="9219" max="9219" width="24.140625" style="4" customWidth="1"/>
    <col min="9220" max="9220" width="15.42578125" style="4" customWidth="1"/>
    <col min="9221" max="9221" width="0" style="4" hidden="1" customWidth="1"/>
    <col min="9222" max="9222" width="16.140625" style="4" bestFit="1" customWidth="1"/>
    <col min="9223" max="9223" width="8.7109375" style="4" bestFit="1" customWidth="1"/>
    <col min="9224" max="9224" width="12.7109375" style="4" bestFit="1" customWidth="1"/>
    <col min="9225" max="9225" width="12.42578125" style="4" bestFit="1" customWidth="1"/>
    <col min="9226" max="9229" width="11.42578125" style="4"/>
    <col min="9230" max="9230" width="13.7109375" style="4" bestFit="1" customWidth="1"/>
    <col min="9231" max="9472" width="11.42578125" style="4"/>
    <col min="9473" max="9473" width="52.42578125" style="4" customWidth="1"/>
    <col min="9474" max="9474" width="6.42578125" style="4" bestFit="1" customWidth="1"/>
    <col min="9475" max="9475" width="24.140625" style="4" customWidth="1"/>
    <col min="9476" max="9476" width="15.42578125" style="4" customWidth="1"/>
    <col min="9477" max="9477" width="0" style="4" hidden="1" customWidth="1"/>
    <col min="9478" max="9478" width="16.140625" style="4" bestFit="1" customWidth="1"/>
    <col min="9479" max="9479" width="8.7109375" style="4" bestFit="1" customWidth="1"/>
    <col min="9480" max="9480" width="12.7109375" style="4" bestFit="1" customWidth="1"/>
    <col min="9481" max="9481" width="12.42578125" style="4" bestFit="1" customWidth="1"/>
    <col min="9482" max="9485" width="11.42578125" style="4"/>
    <col min="9486" max="9486" width="13.7109375" style="4" bestFit="1" customWidth="1"/>
    <col min="9487" max="9728" width="11.42578125" style="4"/>
    <col min="9729" max="9729" width="52.42578125" style="4" customWidth="1"/>
    <col min="9730" max="9730" width="6.42578125" style="4" bestFit="1" customWidth="1"/>
    <col min="9731" max="9731" width="24.140625" style="4" customWidth="1"/>
    <col min="9732" max="9732" width="15.42578125" style="4" customWidth="1"/>
    <col min="9733" max="9733" width="0" style="4" hidden="1" customWidth="1"/>
    <col min="9734" max="9734" width="16.140625" style="4" bestFit="1" customWidth="1"/>
    <col min="9735" max="9735" width="8.7109375" style="4" bestFit="1" customWidth="1"/>
    <col min="9736" max="9736" width="12.7109375" style="4" bestFit="1" customWidth="1"/>
    <col min="9737" max="9737" width="12.42578125" style="4" bestFit="1" customWidth="1"/>
    <col min="9738" max="9741" width="11.42578125" style="4"/>
    <col min="9742" max="9742" width="13.7109375" style="4" bestFit="1" customWidth="1"/>
    <col min="9743" max="9984" width="11.42578125" style="4"/>
    <col min="9985" max="9985" width="52.42578125" style="4" customWidth="1"/>
    <col min="9986" max="9986" width="6.42578125" style="4" bestFit="1" customWidth="1"/>
    <col min="9987" max="9987" width="24.140625" style="4" customWidth="1"/>
    <col min="9988" max="9988" width="15.42578125" style="4" customWidth="1"/>
    <col min="9989" max="9989" width="0" style="4" hidden="1" customWidth="1"/>
    <col min="9990" max="9990" width="16.140625" style="4" bestFit="1" customWidth="1"/>
    <col min="9991" max="9991" width="8.7109375" style="4" bestFit="1" customWidth="1"/>
    <col min="9992" max="9992" width="12.7109375" style="4" bestFit="1" customWidth="1"/>
    <col min="9993" max="9993" width="12.42578125" style="4" bestFit="1" customWidth="1"/>
    <col min="9994" max="9997" width="11.42578125" style="4"/>
    <col min="9998" max="9998" width="13.7109375" style="4" bestFit="1" customWidth="1"/>
    <col min="9999" max="10240" width="11.42578125" style="4"/>
    <col min="10241" max="10241" width="52.42578125" style="4" customWidth="1"/>
    <col min="10242" max="10242" width="6.42578125" style="4" bestFit="1" customWidth="1"/>
    <col min="10243" max="10243" width="24.140625" style="4" customWidth="1"/>
    <col min="10244" max="10244" width="15.42578125" style="4" customWidth="1"/>
    <col min="10245" max="10245" width="0" style="4" hidden="1" customWidth="1"/>
    <col min="10246" max="10246" width="16.140625" style="4" bestFit="1" customWidth="1"/>
    <col min="10247" max="10247" width="8.7109375" style="4" bestFit="1" customWidth="1"/>
    <col min="10248" max="10248" width="12.7109375" style="4" bestFit="1" customWidth="1"/>
    <col min="10249" max="10249" width="12.42578125" style="4" bestFit="1" customWidth="1"/>
    <col min="10250" max="10253" width="11.42578125" style="4"/>
    <col min="10254" max="10254" width="13.7109375" style="4" bestFit="1" customWidth="1"/>
    <col min="10255" max="10496" width="11.42578125" style="4"/>
    <col min="10497" max="10497" width="52.42578125" style="4" customWidth="1"/>
    <col min="10498" max="10498" width="6.42578125" style="4" bestFit="1" customWidth="1"/>
    <col min="10499" max="10499" width="24.140625" style="4" customWidth="1"/>
    <col min="10500" max="10500" width="15.42578125" style="4" customWidth="1"/>
    <col min="10501" max="10501" width="0" style="4" hidden="1" customWidth="1"/>
    <col min="10502" max="10502" width="16.140625" style="4" bestFit="1" customWidth="1"/>
    <col min="10503" max="10503" width="8.7109375" style="4" bestFit="1" customWidth="1"/>
    <col min="10504" max="10504" width="12.7109375" style="4" bestFit="1" customWidth="1"/>
    <col min="10505" max="10505" width="12.42578125" style="4" bestFit="1" customWidth="1"/>
    <col min="10506" max="10509" width="11.42578125" style="4"/>
    <col min="10510" max="10510" width="13.7109375" style="4" bestFit="1" customWidth="1"/>
    <col min="10511" max="10752" width="11.42578125" style="4"/>
    <col min="10753" max="10753" width="52.42578125" style="4" customWidth="1"/>
    <col min="10754" max="10754" width="6.42578125" style="4" bestFit="1" customWidth="1"/>
    <col min="10755" max="10755" width="24.140625" style="4" customWidth="1"/>
    <col min="10756" max="10756" width="15.42578125" style="4" customWidth="1"/>
    <col min="10757" max="10757" width="0" style="4" hidden="1" customWidth="1"/>
    <col min="10758" max="10758" width="16.140625" style="4" bestFit="1" customWidth="1"/>
    <col min="10759" max="10759" width="8.7109375" style="4" bestFit="1" customWidth="1"/>
    <col min="10760" max="10760" width="12.7109375" style="4" bestFit="1" customWidth="1"/>
    <col min="10761" max="10761" width="12.42578125" style="4" bestFit="1" customWidth="1"/>
    <col min="10762" max="10765" width="11.42578125" style="4"/>
    <col min="10766" max="10766" width="13.7109375" style="4" bestFit="1" customWidth="1"/>
    <col min="10767" max="11008" width="11.42578125" style="4"/>
    <col min="11009" max="11009" width="52.42578125" style="4" customWidth="1"/>
    <col min="11010" max="11010" width="6.42578125" style="4" bestFit="1" customWidth="1"/>
    <col min="11011" max="11011" width="24.140625" style="4" customWidth="1"/>
    <col min="11012" max="11012" width="15.42578125" style="4" customWidth="1"/>
    <col min="11013" max="11013" width="0" style="4" hidden="1" customWidth="1"/>
    <col min="11014" max="11014" width="16.140625" style="4" bestFit="1" customWidth="1"/>
    <col min="11015" max="11015" width="8.7109375" style="4" bestFit="1" customWidth="1"/>
    <col min="11016" max="11016" width="12.7109375" style="4" bestFit="1" customWidth="1"/>
    <col min="11017" max="11017" width="12.42578125" style="4" bestFit="1" customWidth="1"/>
    <col min="11018" max="11021" width="11.42578125" style="4"/>
    <col min="11022" max="11022" width="13.7109375" style="4" bestFit="1" customWidth="1"/>
    <col min="11023" max="11264" width="11.42578125" style="4"/>
    <col min="11265" max="11265" width="52.42578125" style="4" customWidth="1"/>
    <col min="11266" max="11266" width="6.42578125" style="4" bestFit="1" customWidth="1"/>
    <col min="11267" max="11267" width="24.140625" style="4" customWidth="1"/>
    <col min="11268" max="11268" width="15.42578125" style="4" customWidth="1"/>
    <col min="11269" max="11269" width="0" style="4" hidden="1" customWidth="1"/>
    <col min="11270" max="11270" width="16.140625" style="4" bestFit="1" customWidth="1"/>
    <col min="11271" max="11271" width="8.7109375" style="4" bestFit="1" customWidth="1"/>
    <col min="11272" max="11272" width="12.7109375" style="4" bestFit="1" customWidth="1"/>
    <col min="11273" max="11273" width="12.42578125" style="4" bestFit="1" customWidth="1"/>
    <col min="11274" max="11277" width="11.42578125" style="4"/>
    <col min="11278" max="11278" width="13.7109375" style="4" bestFit="1" customWidth="1"/>
    <col min="11279" max="11520" width="11.42578125" style="4"/>
    <col min="11521" max="11521" width="52.42578125" style="4" customWidth="1"/>
    <col min="11522" max="11522" width="6.42578125" style="4" bestFit="1" customWidth="1"/>
    <col min="11523" max="11523" width="24.140625" style="4" customWidth="1"/>
    <col min="11524" max="11524" width="15.42578125" style="4" customWidth="1"/>
    <col min="11525" max="11525" width="0" style="4" hidden="1" customWidth="1"/>
    <col min="11526" max="11526" width="16.140625" style="4" bestFit="1" customWidth="1"/>
    <col min="11527" max="11527" width="8.7109375" style="4" bestFit="1" customWidth="1"/>
    <col min="11528" max="11528" width="12.7109375" style="4" bestFit="1" customWidth="1"/>
    <col min="11529" max="11529" width="12.42578125" style="4" bestFit="1" customWidth="1"/>
    <col min="11530" max="11533" width="11.42578125" style="4"/>
    <col min="11534" max="11534" width="13.7109375" style="4" bestFit="1" customWidth="1"/>
    <col min="11535" max="11776" width="11.42578125" style="4"/>
    <col min="11777" max="11777" width="52.42578125" style="4" customWidth="1"/>
    <col min="11778" max="11778" width="6.42578125" style="4" bestFit="1" customWidth="1"/>
    <col min="11779" max="11779" width="24.140625" style="4" customWidth="1"/>
    <col min="11780" max="11780" width="15.42578125" style="4" customWidth="1"/>
    <col min="11781" max="11781" width="0" style="4" hidden="1" customWidth="1"/>
    <col min="11782" max="11782" width="16.140625" style="4" bestFit="1" customWidth="1"/>
    <col min="11783" max="11783" width="8.7109375" style="4" bestFit="1" customWidth="1"/>
    <col min="11784" max="11784" width="12.7109375" style="4" bestFit="1" customWidth="1"/>
    <col min="11785" max="11785" width="12.42578125" style="4" bestFit="1" customWidth="1"/>
    <col min="11786" max="11789" width="11.42578125" style="4"/>
    <col min="11790" max="11790" width="13.7109375" style="4" bestFit="1" customWidth="1"/>
    <col min="11791" max="12032" width="11.42578125" style="4"/>
    <col min="12033" max="12033" width="52.42578125" style="4" customWidth="1"/>
    <col min="12034" max="12034" width="6.42578125" style="4" bestFit="1" customWidth="1"/>
    <col min="12035" max="12035" width="24.140625" style="4" customWidth="1"/>
    <col min="12036" max="12036" width="15.42578125" style="4" customWidth="1"/>
    <col min="12037" max="12037" width="0" style="4" hidden="1" customWidth="1"/>
    <col min="12038" max="12038" width="16.140625" style="4" bestFit="1" customWidth="1"/>
    <col min="12039" max="12039" width="8.7109375" style="4" bestFit="1" customWidth="1"/>
    <col min="12040" max="12040" width="12.7109375" style="4" bestFit="1" customWidth="1"/>
    <col min="12041" max="12041" width="12.42578125" style="4" bestFit="1" customWidth="1"/>
    <col min="12042" max="12045" width="11.42578125" style="4"/>
    <col min="12046" max="12046" width="13.7109375" style="4" bestFit="1" customWidth="1"/>
    <col min="12047" max="12288" width="11.42578125" style="4"/>
    <col min="12289" max="12289" width="52.42578125" style="4" customWidth="1"/>
    <col min="12290" max="12290" width="6.42578125" style="4" bestFit="1" customWidth="1"/>
    <col min="12291" max="12291" width="24.140625" style="4" customWidth="1"/>
    <col min="12292" max="12292" width="15.42578125" style="4" customWidth="1"/>
    <col min="12293" max="12293" width="0" style="4" hidden="1" customWidth="1"/>
    <col min="12294" max="12294" width="16.140625" style="4" bestFit="1" customWidth="1"/>
    <col min="12295" max="12295" width="8.7109375" style="4" bestFit="1" customWidth="1"/>
    <col min="12296" max="12296" width="12.7109375" style="4" bestFit="1" customWidth="1"/>
    <col min="12297" max="12297" width="12.42578125" style="4" bestFit="1" customWidth="1"/>
    <col min="12298" max="12301" width="11.42578125" style="4"/>
    <col min="12302" max="12302" width="13.7109375" style="4" bestFit="1" customWidth="1"/>
    <col min="12303" max="12544" width="11.42578125" style="4"/>
    <col min="12545" max="12545" width="52.42578125" style="4" customWidth="1"/>
    <col min="12546" max="12546" width="6.42578125" style="4" bestFit="1" customWidth="1"/>
    <col min="12547" max="12547" width="24.140625" style="4" customWidth="1"/>
    <col min="12548" max="12548" width="15.42578125" style="4" customWidth="1"/>
    <col min="12549" max="12549" width="0" style="4" hidden="1" customWidth="1"/>
    <col min="12550" max="12550" width="16.140625" style="4" bestFit="1" customWidth="1"/>
    <col min="12551" max="12551" width="8.7109375" style="4" bestFit="1" customWidth="1"/>
    <col min="12552" max="12552" width="12.7109375" style="4" bestFit="1" customWidth="1"/>
    <col min="12553" max="12553" width="12.42578125" style="4" bestFit="1" customWidth="1"/>
    <col min="12554" max="12557" width="11.42578125" style="4"/>
    <col min="12558" max="12558" width="13.7109375" style="4" bestFit="1" customWidth="1"/>
    <col min="12559" max="12800" width="11.42578125" style="4"/>
    <col min="12801" max="12801" width="52.42578125" style="4" customWidth="1"/>
    <col min="12802" max="12802" width="6.42578125" style="4" bestFit="1" customWidth="1"/>
    <col min="12803" max="12803" width="24.140625" style="4" customWidth="1"/>
    <col min="12804" max="12804" width="15.42578125" style="4" customWidth="1"/>
    <col min="12805" max="12805" width="0" style="4" hidden="1" customWidth="1"/>
    <col min="12806" max="12806" width="16.140625" style="4" bestFit="1" customWidth="1"/>
    <col min="12807" max="12807" width="8.7109375" style="4" bestFit="1" customWidth="1"/>
    <col min="12808" max="12808" width="12.7109375" style="4" bestFit="1" customWidth="1"/>
    <col min="12809" max="12809" width="12.42578125" style="4" bestFit="1" customWidth="1"/>
    <col min="12810" max="12813" width="11.42578125" style="4"/>
    <col min="12814" max="12814" width="13.7109375" style="4" bestFit="1" customWidth="1"/>
    <col min="12815" max="13056" width="11.42578125" style="4"/>
    <col min="13057" max="13057" width="52.42578125" style="4" customWidth="1"/>
    <col min="13058" max="13058" width="6.42578125" style="4" bestFit="1" customWidth="1"/>
    <col min="13059" max="13059" width="24.140625" style="4" customWidth="1"/>
    <col min="13060" max="13060" width="15.42578125" style="4" customWidth="1"/>
    <col min="13061" max="13061" width="0" style="4" hidden="1" customWidth="1"/>
    <col min="13062" max="13062" width="16.140625" style="4" bestFit="1" customWidth="1"/>
    <col min="13063" max="13063" width="8.7109375" style="4" bestFit="1" customWidth="1"/>
    <col min="13064" max="13064" width="12.7109375" style="4" bestFit="1" customWidth="1"/>
    <col min="13065" max="13065" width="12.42578125" style="4" bestFit="1" customWidth="1"/>
    <col min="13066" max="13069" width="11.42578125" style="4"/>
    <col min="13070" max="13070" width="13.7109375" style="4" bestFit="1" customWidth="1"/>
    <col min="13071" max="13312" width="11.42578125" style="4"/>
    <col min="13313" max="13313" width="52.42578125" style="4" customWidth="1"/>
    <col min="13314" max="13314" width="6.42578125" style="4" bestFit="1" customWidth="1"/>
    <col min="13315" max="13315" width="24.140625" style="4" customWidth="1"/>
    <col min="13316" max="13316" width="15.42578125" style="4" customWidth="1"/>
    <col min="13317" max="13317" width="0" style="4" hidden="1" customWidth="1"/>
    <col min="13318" max="13318" width="16.140625" style="4" bestFit="1" customWidth="1"/>
    <col min="13319" max="13319" width="8.7109375" style="4" bestFit="1" customWidth="1"/>
    <col min="13320" max="13320" width="12.7109375" style="4" bestFit="1" customWidth="1"/>
    <col min="13321" max="13321" width="12.42578125" style="4" bestFit="1" customWidth="1"/>
    <col min="13322" max="13325" width="11.42578125" style="4"/>
    <col min="13326" max="13326" width="13.7109375" style="4" bestFit="1" customWidth="1"/>
    <col min="13327" max="13568" width="11.42578125" style="4"/>
    <col min="13569" max="13569" width="52.42578125" style="4" customWidth="1"/>
    <col min="13570" max="13570" width="6.42578125" style="4" bestFit="1" customWidth="1"/>
    <col min="13571" max="13571" width="24.140625" style="4" customWidth="1"/>
    <col min="13572" max="13572" width="15.42578125" style="4" customWidth="1"/>
    <col min="13573" max="13573" width="0" style="4" hidden="1" customWidth="1"/>
    <col min="13574" max="13574" width="16.140625" style="4" bestFit="1" customWidth="1"/>
    <col min="13575" max="13575" width="8.7109375" style="4" bestFit="1" customWidth="1"/>
    <col min="13576" max="13576" width="12.7109375" style="4" bestFit="1" customWidth="1"/>
    <col min="13577" max="13577" width="12.42578125" style="4" bestFit="1" customWidth="1"/>
    <col min="13578" max="13581" width="11.42578125" style="4"/>
    <col min="13582" max="13582" width="13.7109375" style="4" bestFit="1" customWidth="1"/>
    <col min="13583" max="13824" width="11.42578125" style="4"/>
    <col min="13825" max="13825" width="52.42578125" style="4" customWidth="1"/>
    <col min="13826" max="13826" width="6.42578125" style="4" bestFit="1" customWidth="1"/>
    <col min="13827" max="13827" width="24.140625" style="4" customWidth="1"/>
    <col min="13828" max="13828" width="15.42578125" style="4" customWidth="1"/>
    <col min="13829" max="13829" width="0" style="4" hidden="1" customWidth="1"/>
    <col min="13830" max="13830" width="16.140625" style="4" bestFit="1" customWidth="1"/>
    <col min="13831" max="13831" width="8.7109375" style="4" bestFit="1" customWidth="1"/>
    <col min="13832" max="13832" width="12.7109375" style="4" bestFit="1" customWidth="1"/>
    <col min="13833" max="13833" width="12.42578125" style="4" bestFit="1" customWidth="1"/>
    <col min="13834" max="13837" width="11.42578125" style="4"/>
    <col min="13838" max="13838" width="13.7109375" style="4" bestFit="1" customWidth="1"/>
    <col min="13839" max="14080" width="11.42578125" style="4"/>
    <col min="14081" max="14081" width="52.42578125" style="4" customWidth="1"/>
    <col min="14082" max="14082" width="6.42578125" style="4" bestFit="1" customWidth="1"/>
    <col min="14083" max="14083" width="24.140625" style="4" customWidth="1"/>
    <col min="14084" max="14084" width="15.42578125" style="4" customWidth="1"/>
    <col min="14085" max="14085" width="0" style="4" hidden="1" customWidth="1"/>
    <col min="14086" max="14086" width="16.140625" style="4" bestFit="1" customWidth="1"/>
    <col min="14087" max="14087" width="8.7109375" style="4" bestFit="1" customWidth="1"/>
    <col min="14088" max="14088" width="12.7109375" style="4" bestFit="1" customWidth="1"/>
    <col min="14089" max="14089" width="12.42578125" style="4" bestFit="1" customWidth="1"/>
    <col min="14090" max="14093" width="11.42578125" style="4"/>
    <col min="14094" max="14094" width="13.7109375" style="4" bestFit="1" customWidth="1"/>
    <col min="14095" max="14336" width="11.42578125" style="4"/>
    <col min="14337" max="14337" width="52.42578125" style="4" customWidth="1"/>
    <col min="14338" max="14338" width="6.42578125" style="4" bestFit="1" customWidth="1"/>
    <col min="14339" max="14339" width="24.140625" style="4" customWidth="1"/>
    <col min="14340" max="14340" width="15.42578125" style="4" customWidth="1"/>
    <col min="14341" max="14341" width="0" style="4" hidden="1" customWidth="1"/>
    <col min="14342" max="14342" width="16.140625" style="4" bestFit="1" customWidth="1"/>
    <col min="14343" max="14343" width="8.7109375" style="4" bestFit="1" customWidth="1"/>
    <col min="14344" max="14344" width="12.7109375" style="4" bestFit="1" customWidth="1"/>
    <col min="14345" max="14345" width="12.42578125" style="4" bestFit="1" customWidth="1"/>
    <col min="14346" max="14349" width="11.42578125" style="4"/>
    <col min="14350" max="14350" width="13.7109375" style="4" bestFit="1" customWidth="1"/>
    <col min="14351" max="14592" width="11.42578125" style="4"/>
    <col min="14593" max="14593" width="52.42578125" style="4" customWidth="1"/>
    <col min="14594" max="14594" width="6.42578125" style="4" bestFit="1" customWidth="1"/>
    <col min="14595" max="14595" width="24.140625" style="4" customWidth="1"/>
    <col min="14596" max="14596" width="15.42578125" style="4" customWidth="1"/>
    <col min="14597" max="14597" width="0" style="4" hidden="1" customWidth="1"/>
    <col min="14598" max="14598" width="16.140625" style="4" bestFit="1" customWidth="1"/>
    <col min="14599" max="14599" width="8.7109375" style="4" bestFit="1" customWidth="1"/>
    <col min="14600" max="14600" width="12.7109375" style="4" bestFit="1" customWidth="1"/>
    <col min="14601" max="14601" width="12.42578125" style="4" bestFit="1" customWidth="1"/>
    <col min="14602" max="14605" width="11.42578125" style="4"/>
    <col min="14606" max="14606" width="13.7109375" style="4" bestFit="1" customWidth="1"/>
    <col min="14607" max="14848" width="11.42578125" style="4"/>
    <col min="14849" max="14849" width="52.42578125" style="4" customWidth="1"/>
    <col min="14850" max="14850" width="6.42578125" style="4" bestFit="1" customWidth="1"/>
    <col min="14851" max="14851" width="24.140625" style="4" customWidth="1"/>
    <col min="14852" max="14852" width="15.42578125" style="4" customWidth="1"/>
    <col min="14853" max="14853" width="0" style="4" hidden="1" customWidth="1"/>
    <col min="14854" max="14854" width="16.140625" style="4" bestFit="1" customWidth="1"/>
    <col min="14855" max="14855" width="8.7109375" style="4" bestFit="1" customWidth="1"/>
    <col min="14856" max="14856" width="12.7109375" style="4" bestFit="1" customWidth="1"/>
    <col min="14857" max="14857" width="12.42578125" style="4" bestFit="1" customWidth="1"/>
    <col min="14858" max="14861" width="11.42578125" style="4"/>
    <col min="14862" max="14862" width="13.7109375" style="4" bestFit="1" customWidth="1"/>
    <col min="14863" max="15104" width="11.42578125" style="4"/>
    <col min="15105" max="15105" width="52.42578125" style="4" customWidth="1"/>
    <col min="15106" max="15106" width="6.42578125" style="4" bestFit="1" customWidth="1"/>
    <col min="15107" max="15107" width="24.140625" style="4" customWidth="1"/>
    <col min="15108" max="15108" width="15.42578125" style="4" customWidth="1"/>
    <col min="15109" max="15109" width="0" style="4" hidden="1" customWidth="1"/>
    <col min="15110" max="15110" width="16.140625" style="4" bestFit="1" customWidth="1"/>
    <col min="15111" max="15111" width="8.7109375" style="4" bestFit="1" customWidth="1"/>
    <col min="15112" max="15112" width="12.7109375" style="4" bestFit="1" customWidth="1"/>
    <col min="15113" max="15113" width="12.42578125" style="4" bestFit="1" customWidth="1"/>
    <col min="15114" max="15117" width="11.42578125" style="4"/>
    <col min="15118" max="15118" width="13.7109375" style="4" bestFit="1" customWidth="1"/>
    <col min="15119" max="15360" width="11.42578125" style="4"/>
    <col min="15361" max="15361" width="52.42578125" style="4" customWidth="1"/>
    <col min="15362" max="15362" width="6.42578125" style="4" bestFit="1" customWidth="1"/>
    <col min="15363" max="15363" width="24.140625" style="4" customWidth="1"/>
    <col min="15364" max="15364" width="15.42578125" style="4" customWidth="1"/>
    <col min="15365" max="15365" width="0" style="4" hidden="1" customWidth="1"/>
    <col min="15366" max="15366" width="16.140625" style="4" bestFit="1" customWidth="1"/>
    <col min="15367" max="15367" width="8.7109375" style="4" bestFit="1" customWidth="1"/>
    <col min="15368" max="15368" width="12.7109375" style="4" bestFit="1" customWidth="1"/>
    <col min="15369" max="15369" width="12.42578125" style="4" bestFit="1" customWidth="1"/>
    <col min="15370" max="15373" width="11.42578125" style="4"/>
    <col min="15374" max="15374" width="13.7109375" style="4" bestFit="1" customWidth="1"/>
    <col min="15375" max="15616" width="11.42578125" style="4"/>
    <col min="15617" max="15617" width="52.42578125" style="4" customWidth="1"/>
    <col min="15618" max="15618" width="6.42578125" style="4" bestFit="1" customWidth="1"/>
    <col min="15619" max="15619" width="24.140625" style="4" customWidth="1"/>
    <col min="15620" max="15620" width="15.42578125" style="4" customWidth="1"/>
    <col min="15621" max="15621" width="0" style="4" hidden="1" customWidth="1"/>
    <col min="15622" max="15622" width="16.140625" style="4" bestFit="1" customWidth="1"/>
    <col min="15623" max="15623" width="8.7109375" style="4" bestFit="1" customWidth="1"/>
    <col min="15624" max="15624" width="12.7109375" style="4" bestFit="1" customWidth="1"/>
    <col min="15625" max="15625" width="12.42578125" style="4" bestFit="1" customWidth="1"/>
    <col min="15626" max="15629" width="11.42578125" style="4"/>
    <col min="15630" max="15630" width="13.7109375" style="4" bestFit="1" customWidth="1"/>
    <col min="15631" max="15872" width="11.42578125" style="4"/>
    <col min="15873" max="15873" width="52.42578125" style="4" customWidth="1"/>
    <col min="15874" max="15874" width="6.42578125" style="4" bestFit="1" customWidth="1"/>
    <col min="15875" max="15875" width="24.140625" style="4" customWidth="1"/>
    <col min="15876" max="15876" width="15.42578125" style="4" customWidth="1"/>
    <col min="15877" max="15877" width="0" style="4" hidden="1" customWidth="1"/>
    <col min="15878" max="15878" width="16.140625" style="4" bestFit="1" customWidth="1"/>
    <col min="15879" max="15879" width="8.7109375" style="4" bestFit="1" customWidth="1"/>
    <col min="15880" max="15880" width="12.7109375" style="4" bestFit="1" customWidth="1"/>
    <col min="15881" max="15881" width="12.42578125" style="4" bestFit="1" customWidth="1"/>
    <col min="15882" max="15885" width="11.42578125" style="4"/>
    <col min="15886" max="15886" width="13.7109375" style="4" bestFit="1" customWidth="1"/>
    <col min="15887" max="16128" width="11.42578125" style="4"/>
    <col min="16129" max="16129" width="52.42578125" style="4" customWidth="1"/>
    <col min="16130" max="16130" width="6.42578125" style="4" bestFit="1" customWidth="1"/>
    <col min="16131" max="16131" width="24.140625" style="4" customWidth="1"/>
    <col min="16132" max="16132" width="15.42578125" style="4" customWidth="1"/>
    <col min="16133" max="16133" width="0" style="4" hidden="1" customWidth="1"/>
    <col min="16134" max="16134" width="16.140625" style="4" bestFit="1" customWidth="1"/>
    <col min="16135" max="16135" width="8.7109375" style="4" bestFit="1" customWidth="1"/>
    <col min="16136" max="16136" width="12.7109375" style="4" bestFit="1" customWidth="1"/>
    <col min="16137" max="16137" width="12.42578125" style="4" bestFit="1" customWidth="1"/>
    <col min="16138" max="16141" width="11.42578125" style="4"/>
    <col min="16142" max="16142" width="13.7109375" style="4" bestFit="1" customWidth="1"/>
    <col min="16143" max="16384" width="11.42578125" style="4"/>
  </cols>
  <sheetData>
    <row r="1" spans="1:14" ht="16.5" x14ac:dyDescent="0.3">
      <c r="A1" s="1" t="str">
        <f>+'[1]situacion financiera'!A1:D1</f>
        <v>INSTITUTO NACIONAL DE TRÁNSITO Y TRANSPORTE TERRESTRE | INTRANT</v>
      </c>
      <c r="B1" s="2"/>
      <c r="C1" s="3"/>
      <c r="D1" s="3"/>
      <c r="E1" s="3"/>
    </row>
    <row r="2" spans="1:14" x14ac:dyDescent="0.3">
      <c r="A2" s="2" t="s">
        <v>0</v>
      </c>
      <c r="B2" s="2"/>
      <c r="C2" s="2"/>
      <c r="D2" s="2"/>
      <c r="E2" s="2"/>
    </row>
    <row r="3" spans="1:14" x14ac:dyDescent="0.3">
      <c r="A3" s="2" t="str">
        <f>+'[1]situacion financiera'!A3:D3</f>
        <v>AL 30 DE JUNIO 2025 Y 2024</v>
      </c>
      <c r="B3" s="2"/>
      <c r="C3" s="2"/>
      <c r="D3" s="2"/>
      <c r="E3" s="2"/>
    </row>
    <row r="4" spans="1:14" x14ac:dyDescent="0.3">
      <c r="A4" s="5"/>
      <c r="B4" s="5"/>
      <c r="C4" s="5" t="str">
        <f>+'[1]situacion financiera'!C4</f>
        <v>VALORES EXPRESADOS EN RD$</v>
      </c>
      <c r="D4" s="5"/>
      <c r="E4" s="6"/>
    </row>
    <row r="5" spans="1:14" x14ac:dyDescent="0.3">
      <c r="E5" s="6"/>
    </row>
    <row r="6" spans="1:14" x14ac:dyDescent="0.3">
      <c r="A6" s="7" t="str">
        <f>'[1]situacion financiera'!A6</f>
        <v>Cuentas</v>
      </c>
      <c r="B6" s="7" t="str">
        <f>+'[1]Estado de rendimiento'!B6</f>
        <v>Notas</v>
      </c>
      <c r="C6" s="7" t="str">
        <f>'[1]situacion financiera'!C6</f>
        <v>Junio 2025</v>
      </c>
      <c r="D6" s="7" t="str">
        <f>'[1]situacion financiera'!D6</f>
        <v>Junio 2024</v>
      </c>
      <c r="E6" s="8">
        <f>'[1]situacion financiera'!E6</f>
        <v>2002</v>
      </c>
    </row>
    <row r="7" spans="1:14" ht="13.5" customHeight="1" x14ac:dyDescent="0.3">
      <c r="A7" s="9" t="s">
        <v>1</v>
      </c>
      <c r="B7" s="10"/>
      <c r="C7" s="10"/>
      <c r="D7" s="10"/>
      <c r="E7" s="6"/>
    </row>
    <row r="8" spans="1:14" ht="13.5" hidden="1" customHeight="1" x14ac:dyDescent="0.3">
      <c r="A8" s="11" t="s">
        <v>2</v>
      </c>
      <c r="C8" s="12"/>
      <c r="D8" s="13"/>
      <c r="E8" s="14" t="e">
        <f>[1]Flujo!#REF!</f>
        <v>#REF!</v>
      </c>
      <c r="F8" s="15"/>
    </row>
    <row r="9" spans="1:14" ht="13.5" hidden="1" customHeight="1" x14ac:dyDescent="0.3">
      <c r="A9" s="11" t="s">
        <v>3</v>
      </c>
      <c r="C9" s="12"/>
      <c r="D9" s="13"/>
      <c r="E9" s="14"/>
      <c r="F9" s="15"/>
    </row>
    <row r="10" spans="1:14" ht="13.5" customHeight="1" x14ac:dyDescent="0.3">
      <c r="A10" s="16" t="s">
        <v>4</v>
      </c>
      <c r="B10" s="17"/>
      <c r="C10" s="18">
        <f>+[1]Notas!D419+[1]Notas!D422</f>
        <v>571798601.92000008</v>
      </c>
      <c r="D10" s="18">
        <f>+[1]Notas!E419+[1]Notas!E422</f>
        <v>611640206.67000008</v>
      </c>
      <c r="E10" s="14"/>
      <c r="F10" s="15"/>
    </row>
    <row r="11" spans="1:14" ht="13.5" customHeight="1" x14ac:dyDescent="0.3">
      <c r="A11" s="16" t="s">
        <v>5</v>
      </c>
      <c r="B11" s="17"/>
      <c r="C11" s="18">
        <f>+[1]Notas!D418</f>
        <v>1107042335</v>
      </c>
      <c r="D11" s="18">
        <f>+[1]Notas!E418</f>
        <v>706820117.33000004</v>
      </c>
      <c r="E11" s="14"/>
      <c r="F11" s="15"/>
    </row>
    <row r="12" spans="1:14" ht="13.5" hidden="1" customHeight="1" x14ac:dyDescent="0.3">
      <c r="A12" s="16" t="s">
        <v>6</v>
      </c>
      <c r="B12" s="17"/>
      <c r="C12" s="18">
        <v>0</v>
      </c>
      <c r="D12" s="19">
        <v>0</v>
      </c>
      <c r="E12" s="14"/>
      <c r="F12" s="15"/>
      <c r="N12" s="20"/>
    </row>
    <row r="13" spans="1:14" ht="13.5" customHeight="1" x14ac:dyDescent="0.3">
      <c r="A13" s="16" t="s">
        <v>7</v>
      </c>
      <c r="B13" s="17"/>
      <c r="C13" s="19">
        <v>-356824737</v>
      </c>
      <c r="D13" s="19">
        <v>-291179261</v>
      </c>
      <c r="E13" s="14"/>
      <c r="F13" s="15"/>
    </row>
    <row r="14" spans="1:14" ht="13.5" customHeight="1" x14ac:dyDescent="0.3">
      <c r="A14" s="16" t="s">
        <v>8</v>
      </c>
      <c r="B14" s="17"/>
      <c r="C14" s="19">
        <v>-42423375</v>
      </c>
      <c r="D14" s="19">
        <v>-39626536</v>
      </c>
      <c r="E14" s="14"/>
      <c r="F14" s="15"/>
    </row>
    <row r="15" spans="1:14" ht="13.5" hidden="1" customHeight="1" x14ac:dyDescent="0.3">
      <c r="A15" s="16" t="s">
        <v>9</v>
      </c>
      <c r="B15" s="17"/>
      <c r="C15" s="21"/>
      <c r="D15" s="21">
        <v>-1413734</v>
      </c>
      <c r="E15" s="14"/>
      <c r="F15" s="15"/>
    </row>
    <row r="16" spans="1:14" s="23" customFormat="1" ht="13.5" customHeight="1" x14ac:dyDescent="0.3">
      <c r="A16" s="22" t="s">
        <v>10</v>
      </c>
      <c r="C16" s="24">
        <v>-1338233987</v>
      </c>
      <c r="D16" s="24">
        <v>-941406001</v>
      </c>
      <c r="E16" s="25"/>
      <c r="F16" s="26"/>
    </row>
    <row r="17" spans="1:6" ht="13.5" hidden="1" customHeight="1" x14ac:dyDescent="0.3">
      <c r="A17" s="16" t="s">
        <v>11</v>
      </c>
      <c r="B17" s="17"/>
      <c r="C17" s="19">
        <v>0</v>
      </c>
      <c r="D17" s="19"/>
      <c r="E17" s="14"/>
      <c r="F17" s="15"/>
    </row>
    <row r="18" spans="1:6" ht="13.5" hidden="1" customHeight="1" x14ac:dyDescent="0.3">
      <c r="A18" s="16" t="s">
        <v>12</v>
      </c>
      <c r="B18" s="17"/>
      <c r="C18" s="19">
        <v>0</v>
      </c>
      <c r="D18" s="19"/>
      <c r="E18" s="14"/>
      <c r="F18" s="15"/>
    </row>
    <row r="19" spans="1:6" ht="13.5" customHeight="1" x14ac:dyDescent="0.3">
      <c r="A19" s="22" t="s">
        <v>13</v>
      </c>
      <c r="B19" s="17"/>
      <c r="C19" s="19">
        <v>-7611586</v>
      </c>
      <c r="D19" s="19">
        <v>-3971466</v>
      </c>
      <c r="E19" s="14"/>
      <c r="F19" s="15"/>
    </row>
    <row r="20" spans="1:6" ht="15" thickBot="1" x14ac:dyDescent="0.35">
      <c r="A20" s="27" t="s">
        <v>14</v>
      </c>
      <c r="B20" s="28"/>
      <c r="C20" s="29">
        <f>SUM(C10:C19)</f>
        <v>-66252748.079999924</v>
      </c>
      <c r="D20" s="29">
        <f>SUM(D8:D19)</f>
        <v>40863326</v>
      </c>
      <c r="E20" s="30" t="e">
        <f>SUM(E8:E19)</f>
        <v>#REF!</v>
      </c>
      <c r="F20" s="15"/>
    </row>
    <row r="21" spans="1:6" ht="13.5" customHeight="1" x14ac:dyDescent="0.3">
      <c r="A21" s="16"/>
      <c r="B21" s="17"/>
      <c r="C21" s="16"/>
      <c r="D21" s="19"/>
      <c r="E21" s="14"/>
    </row>
    <row r="22" spans="1:6" ht="13.5" customHeight="1" x14ac:dyDescent="0.3">
      <c r="A22" s="31" t="s">
        <v>15</v>
      </c>
      <c r="B22" s="32"/>
      <c r="C22" s="31"/>
      <c r="D22" s="19"/>
      <c r="E22" s="14"/>
    </row>
    <row r="23" spans="1:6" ht="13.5" hidden="1" customHeight="1" x14ac:dyDescent="0.3">
      <c r="A23" s="16" t="s">
        <v>16</v>
      </c>
      <c r="B23" s="32"/>
      <c r="C23" s="31"/>
      <c r="D23" s="19"/>
      <c r="E23" s="14"/>
    </row>
    <row r="24" spans="1:6" ht="13.5" hidden="1" customHeight="1" x14ac:dyDescent="0.3">
      <c r="A24" s="16" t="s">
        <v>17</v>
      </c>
      <c r="B24" s="32"/>
      <c r="C24" s="31"/>
      <c r="D24" s="19"/>
      <c r="E24" s="14"/>
    </row>
    <row r="25" spans="1:6" ht="13.5" hidden="1" customHeight="1" x14ac:dyDescent="0.3">
      <c r="A25" s="16" t="s">
        <v>18</v>
      </c>
      <c r="B25" s="32"/>
      <c r="C25" s="31"/>
      <c r="D25" s="19"/>
      <c r="E25" s="14"/>
    </row>
    <row r="26" spans="1:6" ht="13.5" hidden="1" customHeight="1" x14ac:dyDescent="0.3">
      <c r="A26" s="16" t="s">
        <v>19</v>
      </c>
      <c r="B26" s="32"/>
      <c r="C26" s="31"/>
      <c r="D26" s="19"/>
      <c r="E26" s="14"/>
    </row>
    <row r="27" spans="1:6" ht="13.5" hidden="1" customHeight="1" x14ac:dyDescent="0.3">
      <c r="A27" s="16" t="s">
        <v>20</v>
      </c>
      <c r="B27" s="32"/>
      <c r="C27" s="31"/>
      <c r="D27" s="19"/>
      <c r="E27" s="14"/>
    </row>
    <row r="28" spans="1:6" ht="13.5" hidden="1" customHeight="1" x14ac:dyDescent="0.3">
      <c r="A28" s="16" t="s">
        <v>21</v>
      </c>
      <c r="B28" s="32"/>
      <c r="C28" s="31"/>
      <c r="D28" s="19"/>
      <c r="E28" s="14"/>
    </row>
    <row r="29" spans="1:6" s="23" customFormat="1" ht="13.5" customHeight="1" x14ac:dyDescent="0.3">
      <c r="A29" s="22" t="s">
        <v>22</v>
      </c>
      <c r="B29" s="33"/>
      <c r="C29" s="24">
        <v>-4649998</v>
      </c>
      <c r="D29" s="24">
        <v>-1384057</v>
      </c>
      <c r="E29" s="25"/>
    </row>
    <row r="30" spans="1:6" ht="13.5" hidden="1" customHeight="1" x14ac:dyDescent="0.3">
      <c r="A30" s="16" t="s">
        <v>23</v>
      </c>
      <c r="B30" s="32"/>
      <c r="C30" s="31"/>
      <c r="D30" s="19"/>
      <c r="E30" s="14"/>
    </row>
    <row r="31" spans="1:6" ht="13.5" hidden="1" customHeight="1" x14ac:dyDescent="0.3">
      <c r="A31" s="16" t="s">
        <v>24</v>
      </c>
      <c r="B31" s="32"/>
      <c r="C31" s="31"/>
      <c r="D31" s="19"/>
      <c r="E31" s="14"/>
    </row>
    <row r="32" spans="1:6" ht="13.5" hidden="1" customHeight="1" x14ac:dyDescent="0.3">
      <c r="A32" s="16" t="s">
        <v>25</v>
      </c>
      <c r="B32" s="32"/>
      <c r="C32" s="31"/>
      <c r="D32" s="19"/>
      <c r="E32" s="14"/>
    </row>
    <row r="33" spans="1:6" ht="13.5" hidden="1" customHeight="1" x14ac:dyDescent="0.3">
      <c r="A33" s="16" t="s">
        <v>26</v>
      </c>
      <c r="B33" s="32"/>
      <c r="C33" s="31"/>
      <c r="D33" s="19"/>
      <c r="E33" s="14"/>
    </row>
    <row r="34" spans="1:6" ht="13.5" hidden="1" customHeight="1" x14ac:dyDescent="0.3">
      <c r="A34" s="16" t="s">
        <v>27</v>
      </c>
      <c r="B34" s="32"/>
      <c r="C34" s="31"/>
      <c r="D34" s="19"/>
      <c r="E34" s="14"/>
    </row>
    <row r="35" spans="1:6" ht="13.5" hidden="1" customHeight="1" x14ac:dyDescent="0.3">
      <c r="A35" s="16" t="s">
        <v>13</v>
      </c>
      <c r="B35" s="32"/>
      <c r="C35" s="31"/>
      <c r="D35" s="19"/>
      <c r="E35" s="14"/>
    </row>
    <row r="36" spans="1:6" ht="13.5" customHeight="1" thickBot="1" x14ac:dyDescent="0.35">
      <c r="A36" s="27" t="s">
        <v>28</v>
      </c>
      <c r="B36" s="28"/>
      <c r="C36" s="29">
        <f>SUM(C23:C35)</f>
        <v>-4649998</v>
      </c>
      <c r="D36" s="29">
        <f>SUM(D23:D35)</f>
        <v>-1384057</v>
      </c>
      <c r="E36" s="30" t="e">
        <f>SUM(#REF!)</f>
        <v>#REF!</v>
      </c>
      <c r="F36" s="15"/>
    </row>
    <row r="37" spans="1:6" ht="13.5" customHeight="1" x14ac:dyDescent="0.3">
      <c r="A37" s="27"/>
      <c r="B37" s="28"/>
      <c r="C37" s="27"/>
      <c r="D37" s="19"/>
      <c r="E37" s="14"/>
    </row>
    <row r="38" spans="1:6" ht="13.5" customHeight="1" x14ac:dyDescent="0.3">
      <c r="A38" s="31" t="s">
        <v>29</v>
      </c>
      <c r="B38" s="32"/>
      <c r="C38" s="31"/>
      <c r="D38" s="19"/>
      <c r="E38" s="14"/>
    </row>
    <row r="39" spans="1:6" ht="13.5" hidden="1" customHeight="1" x14ac:dyDescent="0.3">
      <c r="A39" s="16" t="s">
        <v>30</v>
      </c>
      <c r="B39" s="17"/>
      <c r="C39" s="18">
        <v>0</v>
      </c>
      <c r="D39" s="19">
        <v>0</v>
      </c>
      <c r="E39" s="15" t="e">
        <f>[1]Flujo!#REF!+[1]Flujo!#REF!</f>
        <v>#REF!</v>
      </c>
    </row>
    <row r="40" spans="1:6" ht="13.5" hidden="1" customHeight="1" x14ac:dyDescent="0.3">
      <c r="A40" s="16" t="s">
        <v>31</v>
      </c>
      <c r="B40" s="17"/>
      <c r="C40" s="18"/>
      <c r="D40" s="19"/>
      <c r="E40" s="15"/>
    </row>
    <row r="41" spans="1:6" ht="13.5" hidden="1" customHeight="1" x14ac:dyDescent="0.3">
      <c r="A41" s="16" t="s">
        <v>32</v>
      </c>
      <c r="B41" s="17"/>
      <c r="C41" s="18"/>
      <c r="D41" s="19"/>
      <c r="E41" s="15"/>
    </row>
    <row r="42" spans="1:6" ht="13.5" hidden="1" customHeight="1" x14ac:dyDescent="0.3">
      <c r="A42" s="16" t="s">
        <v>33</v>
      </c>
      <c r="B42" s="17"/>
      <c r="C42" s="18"/>
      <c r="D42" s="19"/>
      <c r="E42" s="15"/>
    </row>
    <row r="43" spans="1:6" ht="13.5" hidden="1" customHeight="1" x14ac:dyDescent="0.3">
      <c r="A43" s="16" t="s">
        <v>21</v>
      </c>
      <c r="B43" s="17"/>
      <c r="C43" s="18"/>
      <c r="D43" s="19"/>
      <c r="E43" s="15"/>
    </row>
    <row r="44" spans="1:6" ht="13.5" hidden="1" customHeight="1" x14ac:dyDescent="0.3">
      <c r="A44" s="16" t="s">
        <v>34</v>
      </c>
      <c r="B44" s="17"/>
      <c r="C44" s="18"/>
      <c r="D44" s="19"/>
      <c r="E44" s="15"/>
    </row>
    <row r="45" spans="1:6" ht="13.5" hidden="1" customHeight="1" x14ac:dyDescent="0.3">
      <c r="A45" s="16" t="s">
        <v>35</v>
      </c>
      <c r="B45" s="17"/>
      <c r="C45" s="18"/>
      <c r="D45" s="19"/>
      <c r="E45" s="15"/>
    </row>
    <row r="46" spans="1:6" ht="13.5" hidden="1" customHeight="1" x14ac:dyDescent="0.3">
      <c r="A46" s="16" t="s">
        <v>36</v>
      </c>
      <c r="B46" s="17"/>
      <c r="C46" s="18"/>
      <c r="D46" s="19"/>
      <c r="E46" s="15"/>
    </row>
    <row r="47" spans="1:6" ht="13.5" hidden="1" customHeight="1" x14ac:dyDescent="0.3">
      <c r="A47" s="16" t="s">
        <v>37</v>
      </c>
      <c r="B47" s="17"/>
      <c r="C47" s="18"/>
      <c r="D47" s="19"/>
      <c r="E47" s="15"/>
    </row>
    <row r="48" spans="1:6" ht="13.5" hidden="1" customHeight="1" x14ac:dyDescent="0.3">
      <c r="A48" s="16" t="s">
        <v>38</v>
      </c>
      <c r="B48" s="17"/>
      <c r="C48" s="18"/>
      <c r="D48" s="19"/>
      <c r="E48" s="15"/>
    </row>
    <row r="49" spans="1:9" ht="13.5" customHeight="1" x14ac:dyDescent="0.3">
      <c r="A49" s="16" t="s">
        <v>13</v>
      </c>
      <c r="B49" s="17"/>
      <c r="C49" s="18"/>
      <c r="D49" s="19"/>
      <c r="E49" s="15"/>
    </row>
    <row r="50" spans="1:9" ht="13.5" customHeight="1" thickBot="1" x14ac:dyDescent="0.35">
      <c r="A50" s="27" t="s">
        <v>39</v>
      </c>
      <c r="B50" s="28"/>
      <c r="C50" s="29">
        <f>SUM(C39:C49)</f>
        <v>0</v>
      </c>
      <c r="D50" s="29">
        <f>SUM(D39:D49)</f>
        <v>0</v>
      </c>
      <c r="E50" s="34" t="e">
        <f>SUM(E39:E49)</f>
        <v>#REF!</v>
      </c>
      <c r="F50" s="15"/>
      <c r="G50" s="35"/>
      <c r="I50" s="4" t="s">
        <v>40</v>
      </c>
    </row>
    <row r="51" spans="1:9" ht="13.5" customHeight="1" x14ac:dyDescent="0.3">
      <c r="A51" s="27" t="s">
        <v>41</v>
      </c>
      <c r="B51" s="28"/>
      <c r="C51" s="36">
        <f>C20+C36+C50</f>
        <v>-70902746.079999924</v>
      </c>
      <c r="D51" s="36">
        <f>D20+D36+D50</f>
        <v>39479269</v>
      </c>
      <c r="E51" s="37" t="e">
        <f>E20+E36+E50</f>
        <v>#REF!</v>
      </c>
      <c r="F51" s="35"/>
    </row>
    <row r="52" spans="1:9" ht="13.5" customHeight="1" x14ac:dyDescent="0.3">
      <c r="A52" s="16" t="s">
        <v>42</v>
      </c>
      <c r="B52" s="17"/>
      <c r="C52" s="38">
        <v>1086395912</v>
      </c>
      <c r="D52" s="19">
        <v>1007048514</v>
      </c>
      <c r="E52" s="5">
        <v>2004</v>
      </c>
      <c r="F52" s="5"/>
      <c r="G52" s="5"/>
    </row>
    <row r="53" spans="1:9" ht="13.5" customHeight="1" thickBot="1" x14ac:dyDescent="0.35">
      <c r="A53" s="31" t="s">
        <v>43</v>
      </c>
      <c r="B53" s="39"/>
      <c r="C53" s="40">
        <f>SUM(C51:C52)</f>
        <v>1015493165.9200001</v>
      </c>
      <c r="D53" s="40">
        <f>SUM(D51:D52)</f>
        <v>1046527783</v>
      </c>
      <c r="E53" s="41" t="e">
        <f>SUM(E51:E52)</f>
        <v>#REF!</v>
      </c>
      <c r="F53" s="20"/>
      <c r="G53" s="20"/>
    </row>
    <row r="54" spans="1:9" ht="13.5" customHeight="1" thickTop="1" x14ac:dyDescent="0.3">
      <c r="A54" s="32"/>
      <c r="B54" s="32"/>
      <c r="C54" s="32"/>
      <c r="D54" s="42"/>
      <c r="E54" s="14"/>
      <c r="F54" s="35"/>
    </row>
    <row r="55" spans="1:9" x14ac:dyDescent="0.3">
      <c r="C55" s="35"/>
    </row>
    <row r="57" spans="1:9" x14ac:dyDescent="0.3">
      <c r="C57" s="43"/>
      <c r="D57" s="35"/>
    </row>
    <row r="58" spans="1:9" ht="15" x14ac:dyDescent="0.3">
      <c r="C58" s="44"/>
    </row>
    <row r="59" spans="1:9" ht="15.75" x14ac:dyDescent="0.3">
      <c r="A59"/>
      <c r="B59" s="45"/>
      <c r="C59" s="45"/>
      <c r="D59" s="45"/>
      <c r="E59" s="45"/>
      <c r="F59" s="45"/>
    </row>
    <row r="60" spans="1:9" ht="15.75" x14ac:dyDescent="0.3">
      <c r="A60" s="46" t="s">
        <v>44</v>
      </c>
      <c r="B60" s="47"/>
      <c r="C60" s="43" t="s">
        <v>45</v>
      </c>
      <c r="D60" s="48"/>
      <c r="E60" s="45"/>
      <c r="F60" s="49"/>
    </row>
    <row r="61" spans="1:9" ht="15.75" x14ac:dyDescent="0.3">
      <c r="A61" s="50" t="s">
        <v>46</v>
      </c>
      <c r="B61" s="51" t="s">
        <v>47</v>
      </c>
      <c r="C61" s="51"/>
      <c r="D61" s="51"/>
      <c r="E61" s="51"/>
      <c r="F61" s="52"/>
    </row>
    <row r="62" spans="1:9" ht="15.75" x14ac:dyDescent="0.3">
      <c r="A62" s="50"/>
      <c r="B62" s="52"/>
      <c r="C62" s="53"/>
      <c r="D62" s="53"/>
      <c r="E62" s="53"/>
      <c r="F62" s="45"/>
    </row>
    <row r="63" spans="1:9" ht="16.5" x14ac:dyDescent="0.3">
      <c r="A63" s="54"/>
      <c r="B63" s="54"/>
      <c r="C63" s="55"/>
      <c r="D63" s="56"/>
      <c r="E63" s="45"/>
      <c r="F63" s="45"/>
    </row>
    <row r="64" spans="1:9" ht="15.75" x14ac:dyDescent="0.3">
      <c r="A64" s="54"/>
      <c r="B64" s="54"/>
      <c r="C64" s="55"/>
      <c r="D64" s="57"/>
      <c r="E64" s="45"/>
      <c r="F64" s="45"/>
    </row>
    <row r="65" spans="1:6" ht="15.75" x14ac:dyDescent="0.3">
      <c r="A65" s="43"/>
      <c r="B65" s="47"/>
      <c r="C65" s="48"/>
      <c r="D65" s="48"/>
      <c r="E65" s="45"/>
      <c r="F65" s="58"/>
    </row>
    <row r="66" spans="1:6" ht="15.75" x14ac:dyDescent="0.3">
      <c r="A66" s="59" t="s">
        <v>48</v>
      </c>
      <c r="B66" s="61" t="s">
        <v>49</v>
      </c>
      <c r="C66" s="61"/>
      <c r="D66"/>
      <c r="E66" s="60"/>
      <c r="F66" s="60"/>
    </row>
    <row r="67" spans="1:6" ht="15" x14ac:dyDescent="0.3">
      <c r="A67" s="50" t="s">
        <v>50</v>
      </c>
      <c r="B67" s="62" t="s">
        <v>51</v>
      </c>
      <c r="C67" s="62"/>
      <c r="D67" s="62"/>
      <c r="E67" s="62"/>
      <c r="F67" s="62"/>
    </row>
  </sheetData>
  <mergeCells count="2">
    <mergeCell ref="B66:C66"/>
    <mergeCell ref="B67:F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2025-07-15T17:20:08Z</dcterms:created>
  <dcterms:modified xsi:type="dcterms:W3CDTF">2025-07-18T13:14:08Z</dcterms:modified>
</cp:coreProperties>
</file>