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.soriano\Desktop\"/>
    </mc:Choice>
  </mc:AlternateContent>
  <bookViews>
    <workbookView xWindow="0" yWindow="0" windowWidth="14325" windowHeight="10035"/>
  </bookViews>
  <sheets>
    <sheet name="LICENCIAS DE CONDUCIR" sheetId="9" r:id="rId1"/>
    <sheet name="TRANSPORTE DE CARGA " sheetId="2" r:id="rId2"/>
    <sheet name="VEHICULOS DE MOTOR" sheetId="4" r:id="rId3"/>
    <sheet name="TRANSPORTE DE PASAJEROS" sheetId="6" r:id="rId4"/>
    <sheet name="TRÁNSITO Y VIALIDAD" sheetId="8" r:id="rId5"/>
    <sheet name="ENEVIAL" sheetId="5" r:id="rId6"/>
  </sheets>
  <definedNames>
    <definedName name="_xlnm.Print_Area" localSheetId="5">ENEVIAL!$A$1:$AA$78</definedName>
    <definedName name="_xlnm.Print_Area" localSheetId="4">'TRÁNSITO Y VIALIDAD'!$A$1:$T$150</definedName>
    <definedName name="_xlnm.Print_Area" localSheetId="1">'TRANSPORTE DE CARGA '!$A$4:$U$227</definedName>
    <definedName name="_xlnm.Print_Area" localSheetId="3">'TRANSPORTE DE PASAJEROS'!$A$1:$U$73</definedName>
    <definedName name="_xlnm.Print_Area" localSheetId="2">'VEHICULOS DE MOTOR'!$A$1:$U$51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9" l="1"/>
  <c r="O5" i="9"/>
  <c r="N5" i="9"/>
  <c r="Q5" i="9" s="1"/>
  <c r="M5" i="9"/>
  <c r="I5" i="9"/>
  <c r="E5" i="9"/>
  <c r="M30" i="9"/>
  <c r="I30" i="9"/>
  <c r="E30" i="9"/>
  <c r="M29" i="9"/>
  <c r="I29" i="9"/>
  <c r="E29" i="9"/>
  <c r="M28" i="9"/>
  <c r="I28" i="9"/>
  <c r="E28" i="9"/>
  <c r="M27" i="9"/>
  <c r="I27" i="9"/>
  <c r="E27" i="9"/>
  <c r="M26" i="9"/>
  <c r="I26" i="9"/>
  <c r="E26" i="9"/>
  <c r="M25" i="9"/>
  <c r="I25" i="9"/>
  <c r="E25" i="9"/>
  <c r="M24" i="9"/>
  <c r="I24" i="9"/>
  <c r="E24" i="9"/>
  <c r="M23" i="9"/>
  <c r="I23" i="9"/>
  <c r="E23" i="9"/>
  <c r="M22" i="9"/>
  <c r="I22" i="9"/>
  <c r="E22" i="9"/>
  <c r="M21" i="9"/>
  <c r="I21" i="9"/>
  <c r="E21" i="9"/>
  <c r="M20" i="9"/>
  <c r="I20" i="9"/>
  <c r="E20" i="9"/>
  <c r="M19" i="9"/>
  <c r="I19" i="9"/>
  <c r="E19" i="9"/>
  <c r="M18" i="9"/>
  <c r="I18" i="9"/>
  <c r="E18" i="9"/>
  <c r="M17" i="9"/>
  <c r="I17" i="9"/>
  <c r="E17" i="9"/>
  <c r="M16" i="9"/>
  <c r="I16" i="9"/>
  <c r="E16" i="9"/>
  <c r="M15" i="9"/>
  <c r="I15" i="9"/>
  <c r="E15" i="9"/>
  <c r="M14" i="9"/>
  <c r="I14" i="9"/>
  <c r="E14" i="9"/>
  <c r="M13" i="9"/>
  <c r="I13" i="9"/>
  <c r="E13" i="9"/>
  <c r="M12" i="9"/>
  <c r="I12" i="9"/>
  <c r="E12" i="9"/>
  <c r="M11" i="9"/>
  <c r="I11" i="9"/>
  <c r="E11" i="9"/>
  <c r="M10" i="9"/>
  <c r="I10" i="9"/>
  <c r="E10" i="9"/>
  <c r="M9" i="9"/>
  <c r="I9" i="9"/>
  <c r="E9" i="9"/>
  <c r="M8" i="9"/>
  <c r="I8" i="9"/>
  <c r="E8" i="9"/>
  <c r="M7" i="9"/>
  <c r="I7" i="9"/>
  <c r="E7" i="9"/>
  <c r="M6" i="9"/>
  <c r="I6" i="9"/>
  <c r="E6" i="9"/>
  <c r="N9" i="6" l="1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8" i="6"/>
  <c r="M29" i="6"/>
  <c r="L29" i="6"/>
  <c r="K29" i="6"/>
  <c r="B31" i="9"/>
  <c r="C31" i="9"/>
  <c r="D31" i="9"/>
  <c r="N9" i="5" l="1"/>
  <c r="N10" i="5"/>
  <c r="N11" i="5"/>
  <c r="N8" i="5"/>
  <c r="J12" i="5"/>
  <c r="K12" i="5"/>
  <c r="L12" i="5"/>
  <c r="M12" i="5"/>
  <c r="N13" i="8" l="1"/>
  <c r="N9" i="8"/>
  <c r="N10" i="8"/>
  <c r="N11" i="8"/>
  <c r="N12" i="8"/>
  <c r="N8" i="8"/>
  <c r="L13" i="8"/>
  <c r="M13" i="8"/>
  <c r="K13" i="8"/>
  <c r="H13" i="8"/>
  <c r="I13" i="8"/>
  <c r="G13" i="8"/>
  <c r="J9" i="8"/>
  <c r="J10" i="8"/>
  <c r="J11" i="8"/>
  <c r="J12" i="8"/>
  <c r="J8" i="8"/>
  <c r="M12" i="8"/>
  <c r="L12" i="8"/>
  <c r="K12" i="8"/>
  <c r="F9" i="8"/>
  <c r="F10" i="8"/>
  <c r="F11" i="8"/>
  <c r="F12" i="8"/>
  <c r="F8" i="8"/>
  <c r="R12" i="5" l="1"/>
  <c r="Q12" i="5"/>
  <c r="P12" i="5"/>
  <c r="O12" i="5"/>
  <c r="N12" i="5"/>
  <c r="I12" i="5"/>
  <c r="H12" i="5"/>
  <c r="G12" i="5"/>
  <c r="F12" i="5"/>
  <c r="E12" i="5"/>
  <c r="D12" i="5"/>
  <c r="C12" i="5"/>
  <c r="S11" i="5"/>
  <c r="J11" i="5"/>
  <c r="F11" i="5"/>
  <c r="S10" i="5"/>
  <c r="J10" i="5"/>
  <c r="F10" i="5"/>
  <c r="S9" i="5"/>
  <c r="J9" i="5"/>
  <c r="F9" i="5"/>
  <c r="S8" i="5"/>
  <c r="S12" i="5" s="1"/>
  <c r="J8" i="5"/>
  <c r="F8" i="5"/>
  <c r="J13" i="8"/>
  <c r="F13" i="8"/>
  <c r="E13" i="8"/>
  <c r="D13" i="8"/>
  <c r="C13" i="8"/>
  <c r="S12" i="8"/>
  <c r="S11" i="8"/>
  <c r="S10" i="8"/>
  <c r="S9" i="8"/>
  <c r="S8" i="8"/>
  <c r="R29" i="6"/>
  <c r="Q29" i="6"/>
  <c r="P29" i="6"/>
  <c r="O29" i="6"/>
  <c r="N29" i="6"/>
  <c r="J29" i="6"/>
  <c r="I29" i="6"/>
  <c r="H29" i="6"/>
  <c r="G29" i="6"/>
  <c r="F29" i="6"/>
  <c r="E29" i="6"/>
  <c r="D29" i="6"/>
  <c r="C29" i="6"/>
  <c r="S28" i="6"/>
  <c r="F28" i="6"/>
  <c r="S27" i="6"/>
  <c r="F27" i="6"/>
  <c r="S26" i="6"/>
  <c r="F26" i="6"/>
  <c r="S25" i="6"/>
  <c r="F25" i="6"/>
  <c r="S24" i="6"/>
  <c r="F24" i="6"/>
  <c r="S23" i="6"/>
  <c r="F23" i="6"/>
  <c r="S22" i="6"/>
  <c r="F22" i="6"/>
  <c r="S21" i="6"/>
  <c r="F21" i="6"/>
  <c r="S20" i="6"/>
  <c r="F20" i="6"/>
  <c r="S19" i="6"/>
  <c r="F19" i="6"/>
  <c r="S18" i="6"/>
  <c r="F18" i="6"/>
  <c r="S17" i="6"/>
  <c r="F17" i="6"/>
  <c r="S16" i="6"/>
  <c r="F16" i="6"/>
  <c r="S15" i="6"/>
  <c r="F15" i="6"/>
  <c r="S14" i="6"/>
  <c r="F14" i="6"/>
  <c r="S13" i="6"/>
  <c r="S29" i="6" s="1"/>
  <c r="F13" i="6"/>
  <c r="S12" i="6"/>
  <c r="F12" i="6"/>
  <c r="S11" i="6"/>
  <c r="F11" i="6"/>
  <c r="S10" i="6"/>
  <c r="F10" i="6"/>
  <c r="S9" i="6"/>
  <c r="F9" i="6"/>
  <c r="S8" i="6"/>
  <c r="F8" i="6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S12" i="4"/>
  <c r="N12" i="4"/>
  <c r="J12" i="4"/>
  <c r="F12" i="4"/>
  <c r="S11" i="4"/>
  <c r="N11" i="4"/>
  <c r="J11" i="4"/>
  <c r="F11" i="4"/>
  <c r="S10" i="4"/>
  <c r="N10" i="4"/>
  <c r="J10" i="4"/>
  <c r="F10" i="4"/>
  <c r="S9" i="4"/>
  <c r="N9" i="4"/>
  <c r="J9" i="4"/>
  <c r="F9" i="4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T15" i="2"/>
  <c r="N15" i="2"/>
  <c r="J15" i="2"/>
  <c r="T14" i="2"/>
  <c r="N14" i="2"/>
  <c r="J14" i="2"/>
  <c r="T13" i="2"/>
  <c r="N13" i="2"/>
  <c r="J13" i="2"/>
  <c r="T12" i="2"/>
  <c r="N12" i="2"/>
  <c r="J12" i="2"/>
  <c r="T11" i="2"/>
  <c r="N11" i="2"/>
  <c r="J11" i="2"/>
  <c r="L31" i="9"/>
  <c r="K31" i="9"/>
  <c r="J31" i="9"/>
  <c r="H31" i="9"/>
  <c r="G31" i="9"/>
  <c r="F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4" i="9"/>
  <c r="O24" i="9"/>
  <c r="N24" i="9"/>
  <c r="P23" i="9"/>
  <c r="O23" i="9"/>
  <c r="N23" i="9"/>
  <c r="Q23" i="9" s="1"/>
  <c r="P20" i="9"/>
  <c r="O20" i="9"/>
  <c r="N20" i="9"/>
  <c r="P19" i="9"/>
  <c r="O19" i="9"/>
  <c r="N19" i="9"/>
  <c r="P18" i="9"/>
  <c r="O18" i="9"/>
  <c r="N18" i="9"/>
  <c r="Q18" i="9" s="1"/>
  <c r="P17" i="9"/>
  <c r="O17" i="9"/>
  <c r="N17" i="9"/>
  <c r="P16" i="9"/>
  <c r="O16" i="9"/>
  <c r="N16" i="9"/>
  <c r="Q16" i="9" s="1"/>
  <c r="P15" i="9"/>
  <c r="O15" i="9"/>
  <c r="N15" i="9"/>
  <c r="P14" i="9"/>
  <c r="O14" i="9"/>
  <c r="N14" i="9"/>
  <c r="Q14" i="9" s="1"/>
  <c r="P13" i="9"/>
  <c r="O13" i="9"/>
  <c r="N13" i="9"/>
  <c r="P12" i="9"/>
  <c r="O12" i="9"/>
  <c r="N12" i="9"/>
  <c r="P11" i="9"/>
  <c r="O11" i="9"/>
  <c r="N11" i="9"/>
  <c r="Q11" i="9" s="1"/>
  <c r="P10" i="9"/>
  <c r="O10" i="9"/>
  <c r="N10" i="9"/>
  <c r="Q10" i="9" s="1"/>
  <c r="P9" i="9"/>
  <c r="O9" i="9"/>
  <c r="N9" i="9"/>
  <c r="P8" i="9"/>
  <c r="O8" i="9"/>
  <c r="N8" i="9"/>
  <c r="P7" i="9"/>
  <c r="O7" i="9"/>
  <c r="N7" i="9"/>
  <c r="Q7" i="9" s="1"/>
  <c r="P6" i="9"/>
  <c r="O6" i="9"/>
  <c r="N6" i="9"/>
  <c r="Q17" i="9" l="1"/>
  <c r="Q24" i="9"/>
  <c r="Q30" i="9"/>
  <c r="Q26" i="9"/>
  <c r="Q20" i="9"/>
  <c r="Q13" i="9"/>
  <c r="Q15" i="9"/>
  <c r="Q8" i="9"/>
  <c r="Q28" i="9"/>
  <c r="M31" i="9"/>
  <c r="Q9" i="9"/>
  <c r="Q27" i="9"/>
  <c r="Q25" i="9"/>
  <c r="Q19" i="9"/>
  <c r="I31" i="9"/>
  <c r="Q12" i="9"/>
  <c r="Q29" i="9"/>
  <c r="S13" i="8"/>
  <c r="O31" i="9"/>
  <c r="E31" i="9"/>
  <c r="N31" i="9"/>
  <c r="P31" i="9"/>
  <c r="Q6" i="9"/>
  <c r="Q31" i="9" l="1"/>
</calcChain>
</file>

<file path=xl/sharedStrings.xml><?xml version="1.0" encoding="utf-8"?>
<sst xmlns="http://schemas.openxmlformats.org/spreadsheetml/2006/main" count="208" uniqueCount="103">
  <si>
    <t>Período: 2023</t>
  </si>
  <si>
    <t>1er Trimestre</t>
  </si>
  <si>
    <t>2do Trimestre</t>
  </si>
  <si>
    <t>3er Trimestre</t>
  </si>
  <si>
    <t>4to Trimestre</t>
  </si>
  <si>
    <t xml:space="preserve">TOTAL GENERAL </t>
  </si>
  <si>
    <t>Enero</t>
  </si>
  <si>
    <t>Febrero</t>
  </si>
  <si>
    <t>Marzo</t>
  </si>
  <si>
    <t>Total 1T</t>
  </si>
  <si>
    <t>Abril</t>
  </si>
  <si>
    <t>Mayo</t>
  </si>
  <si>
    <t>Junio</t>
  </si>
  <si>
    <t>Total 2T</t>
  </si>
  <si>
    <t>Julio</t>
  </si>
  <si>
    <t>Agosto</t>
  </si>
  <si>
    <t xml:space="preserve">Septiembre </t>
  </si>
  <si>
    <t>Total 3T</t>
  </si>
  <si>
    <t>Octubre</t>
  </si>
  <si>
    <t>Noviembre</t>
  </si>
  <si>
    <t>Diciembre</t>
  </si>
  <si>
    <t>Total 4T</t>
  </si>
  <si>
    <t xml:space="preserve">Cambio de Licencias de Conducir Categoría 2 a 3 </t>
  </si>
  <si>
    <t>Cambio de Licencias de Conducir Categoría 3 a 4</t>
  </si>
  <si>
    <t xml:space="preserve">TOTAL </t>
  </si>
  <si>
    <t xml:space="preserve">SERVICIOS DE TRANSPORTE DE CARGA </t>
  </si>
  <si>
    <t xml:space="preserve">Registro Transporte de Carga </t>
  </si>
  <si>
    <t>Permisos de Circulación Vehículos de Carga ZAR</t>
  </si>
  <si>
    <t xml:space="preserve">Permiso Especial para carga sobredimensionada y/o Sobre Peso </t>
  </si>
  <si>
    <t>Permiso Especial para Transporte de Doble Cola</t>
  </si>
  <si>
    <t xml:space="preserve">Permisos de Circulación Vehículos de Carga en días Feriados </t>
  </si>
  <si>
    <t>SERVICIOS DE VEHÍCULOS DE MOTOR</t>
  </si>
  <si>
    <t>Inspección de vehiculos</t>
  </si>
  <si>
    <t>Certificación de Trailer</t>
  </si>
  <si>
    <t>Certificación de Buggys</t>
  </si>
  <si>
    <t>Transformaciones de vehículos</t>
  </si>
  <si>
    <t xml:space="preserve">Licencia de Operación Alquiler Autobuses Panorámicos </t>
  </si>
  <si>
    <t xml:space="preserve">Licencia de Operación Alquiler Bicicletas </t>
  </si>
  <si>
    <t>Licencia de Operación Scooters</t>
  </si>
  <si>
    <t xml:space="preserve">Licencia de Operación Alquiler de Motores </t>
  </si>
  <si>
    <t xml:space="preserve">Licencia de Operación Alquiler Vehículos o Rent Car </t>
  </si>
  <si>
    <t xml:space="preserve">Licencia de Operación Autobuses para City Tour (TrolleyBus) </t>
  </si>
  <si>
    <t xml:space="preserve">Licencia de Operación Compañías Taxis por Comunicación </t>
  </si>
  <si>
    <t xml:space="preserve">Licencia de Operación Compañías Taxis Turísticos </t>
  </si>
  <si>
    <t xml:space="preserve">Licencia de Operación Taxi Independiente </t>
  </si>
  <si>
    <t xml:space="preserve">Licencia de Operación Transporte de Fiesta o Party Bus, Persona Física o Moral </t>
  </si>
  <si>
    <t xml:space="preserve">Licencia de Operación Transporte Terrestre de Aventura Camionetas y Camiones y o Jeep Safari Camiones </t>
  </si>
  <si>
    <t xml:space="preserve">Licencia de Operación Transporte de Personal u-o Empresarial </t>
  </si>
  <si>
    <t xml:space="preserve">Licencia de Operación Transporte Turístico Terrestres de Autobuses y Minibuses Persona Física o Moral </t>
  </si>
  <si>
    <t>Licencia de Operación Ambulancias</t>
  </si>
  <si>
    <t xml:space="preserve">Licencia de Operación Transporte Urbano </t>
  </si>
  <si>
    <t xml:space="preserve">Licencia de Operación Transporte Interurbano </t>
  </si>
  <si>
    <t>SERVICIOS DE TRÁNSITO Y VIALIDAD (GESTIÓN DE VÍAS)</t>
  </si>
  <si>
    <t>SERVICIOS DE ENEVIAL</t>
  </si>
  <si>
    <t xml:space="preserve">Parque de Edecucacion Vial en Ciudad Juan Bosch </t>
  </si>
  <si>
    <t>Educación Vial para obtención de Licencia de Conducir</t>
  </si>
  <si>
    <t xml:space="preserve">Reducacion Vial para Infractores de Transito </t>
  </si>
  <si>
    <t>Acciones Formativas</t>
  </si>
  <si>
    <t xml:space="preserve">Licencia de Transporte Turístico Terrestre de Aventura (Four Wheel y Buggy) </t>
  </si>
  <si>
    <t xml:space="preserve">Licencia de Operación Transporte City Tour </t>
  </si>
  <si>
    <t>Licencia de Operación Transporte Escolar</t>
  </si>
  <si>
    <t>Licencia de Operación Transporte de Funerarias</t>
  </si>
  <si>
    <t xml:space="preserve">Licencia de Operación Alquiler Vehículos de lujo conchofer </t>
  </si>
  <si>
    <t>Período: 2024</t>
  </si>
  <si>
    <t>M</t>
  </si>
  <si>
    <t>F</t>
  </si>
  <si>
    <t>S/I</t>
  </si>
  <si>
    <t xml:space="preserve">Total </t>
  </si>
  <si>
    <t xml:space="preserve">SERVICIOS LICENCIA DE CONDUCIR </t>
  </si>
  <si>
    <t xml:space="preserve">SERVICIO </t>
  </si>
  <si>
    <t>Actividad en la Vía Pública</t>
  </si>
  <si>
    <t xml:space="preserve">Autorización para colocar Publicidad Exterior </t>
  </si>
  <si>
    <t>Autorización para intervención en las Vías Públicas</t>
  </si>
  <si>
    <t>Filmaciones y Fotografías en las Vías Públicas</t>
  </si>
  <si>
    <t xml:space="preserve">Ocupación de las Vías Públicas para trabajos </t>
  </si>
  <si>
    <t>BAJAR  DE CATEGORIA  03 A 02</t>
  </si>
  <si>
    <t>BAJAR  DE CATEGORIA  04 A 03</t>
  </si>
  <si>
    <t>CAMBIO CIVIL A MILITAR</t>
  </si>
  <si>
    <t>CAMBIO CIVIL A OFICIAL</t>
  </si>
  <si>
    <t>CAMBIO DE CATEGORIA MILITARES</t>
  </si>
  <si>
    <t>CAMBIO DE ORIGEN (EXTRANJERO A DOMINICANO)</t>
  </si>
  <si>
    <t>CAMBIO MILITAR A CIVIL</t>
  </si>
  <si>
    <t>CAMBIO OFICIAL A CIVIL</t>
  </si>
  <si>
    <t xml:space="preserve">CARNET DE APRENDIZAJE </t>
  </si>
  <si>
    <t>Duplicado de licencia de conducir categoría 01 (Motores)</t>
  </si>
  <si>
    <t>DUPLICADO LICENCIAS MILITARES</t>
  </si>
  <si>
    <t>DUPLICADO LICENCIAS POLICIAS</t>
  </si>
  <si>
    <t>DUPLICADO POR PERDIDA O DETERIORO</t>
  </si>
  <si>
    <t>LICENCIA A MENOR</t>
  </si>
  <si>
    <t>LICENCIA DE CONDUCIR</t>
  </si>
  <si>
    <t>LICENCIA DE CONDUCIR MOTORISTA</t>
  </si>
  <si>
    <t>RENOVACION CARNET DE APRENDIZAJE</t>
  </si>
  <si>
    <t>RENOVACION LICENCIA CATEGORIA 1 (MOTORISTAS)</t>
  </si>
  <si>
    <t>RENOVACION LICENCIA CATEGORIA 2 (CONDUCTOR)</t>
  </si>
  <si>
    <t>RENOVACION LICENCIA CATEGORIA 3 (PRIMERA PESADOS)</t>
  </si>
  <si>
    <t>RENOVACION LICENCIA CATEGORIA 4 (SEGUNDA PESADOS)</t>
  </si>
  <si>
    <t>RENOVACION LICENCIA CATEGORIA 5</t>
  </si>
  <si>
    <t>RENOVACION LICENCIAS MILITARES</t>
  </si>
  <si>
    <t>RENOVACION LICENCIAS POLICIAS</t>
  </si>
  <si>
    <t>JULIO</t>
  </si>
  <si>
    <t>AGOSTO</t>
  </si>
  <si>
    <t>SEPTIEMBRE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</si>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</sst>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9]#,##0;\(#,##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</cellStyleXfs>
  <cellXfs count="12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2" borderId="1" xfId="0" applyFont="1" applyFill="1" applyBorder="1"/>
    <xf numFmtId="0" fontId="10" fillId="0" borderId="0" xfId="0" applyFont="1" applyAlignment="1">
      <alignment horizontal="lef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right" vertical="center"/>
    </xf>
    <xf numFmtId="3" fontId="3" fillId="2" borderId="1" xfId="0" applyNumberFormat="1" applyFont="1" applyFill="1" applyBorder="1" applyAlignment="1">
      <alignment horizontal="right"/>
    </xf>
    <xf numFmtId="3" fontId="4" fillId="2" borderId="2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2" borderId="2" xfId="0" applyFont="1" applyFill="1" applyBorder="1"/>
    <xf numFmtId="3" fontId="5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0" fillId="2" borderId="0" xfId="0" applyFill="1"/>
    <xf numFmtId="0" fontId="4" fillId="2" borderId="1" xfId="0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3" fontId="4" fillId="2" borderId="12" xfId="0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 vertical="center"/>
    </xf>
    <xf numFmtId="0" fontId="9" fillId="2" borderId="1" xfId="0" applyFont="1" applyFill="1" applyBorder="1"/>
    <xf numFmtId="3" fontId="5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3" fillId="0" borderId="11" xfId="0" applyFont="1" applyBorder="1"/>
    <xf numFmtId="0" fontId="12" fillId="2" borderId="2" xfId="0" applyFont="1" applyFill="1" applyBorder="1"/>
    <xf numFmtId="0" fontId="12" fillId="2" borderId="13" xfId="0" applyFont="1" applyFill="1" applyBorder="1"/>
    <xf numFmtId="3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0" borderId="2" xfId="0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3" fontId="3" fillId="0" borderId="1" xfId="0" applyNumberFormat="1" applyFont="1" applyBorder="1"/>
    <xf numFmtId="0" fontId="5" fillId="0" borderId="2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center" vertical="center"/>
    </xf>
    <xf numFmtId="0" fontId="15" fillId="0" borderId="0" xfId="13" applyFont="1" applyAlignment="1">
      <alignment horizontal="center" vertical="center" wrapText="1"/>
    </xf>
    <xf numFmtId="0" fontId="15" fillId="0" borderId="0" xfId="0" applyFont="1"/>
    <xf numFmtId="164" fontId="16" fillId="0" borderId="0" xfId="13" applyNumberFormat="1" applyFont="1" applyAlignment="1">
      <alignment horizontal="center" vertical="top" wrapText="1" readingOrder="1"/>
    </xf>
    <xf numFmtId="164" fontId="17" fillId="0" borderId="0" xfId="13" applyNumberFormat="1" applyFont="1" applyAlignment="1">
      <alignment horizontal="right" vertical="top" wrapText="1" readingOrder="1"/>
    </xf>
    <xf numFmtId="0" fontId="15" fillId="0" borderId="0" xfId="0" applyFont="1" applyAlignment="1">
      <alignment wrapText="1"/>
    </xf>
    <xf numFmtId="164" fontId="15" fillId="0" borderId="0" xfId="13" applyNumberFormat="1" applyFont="1" applyAlignment="1">
      <alignment horizontal="center"/>
    </xf>
    <xf numFmtId="164" fontId="15" fillId="0" borderId="0" xfId="13" applyNumberFormat="1" applyFont="1" applyAlignment="1">
      <alignment horizontal="right"/>
    </xf>
    <xf numFmtId="2" fontId="0" fillId="2" borderId="0" xfId="0" applyNumberFormat="1" applyFill="1"/>
    <xf numFmtId="2" fontId="0" fillId="0" borderId="0" xfId="0" applyNumberFormat="1"/>
    <xf numFmtId="0" fontId="0" fillId="0" borderId="1" xfId="0" applyBorder="1"/>
    <xf numFmtId="0" fontId="15" fillId="0" borderId="0" xfId="13" applyFont="1" applyAlignment="1">
      <alignment horizontal="center" vertical="center"/>
    </xf>
    <xf numFmtId="0" fontId="15" fillId="0" borderId="0" xfId="13" applyFont="1" applyAlignment="1">
      <alignment horizontal="left" vertical="center" wrapText="1" readingOrder="1"/>
    </xf>
    <xf numFmtId="0" fontId="15" fillId="0" borderId="0" xfId="13" applyFont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3" fillId="0" borderId="25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3" fontId="4" fillId="0" borderId="26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3" fillId="0" borderId="33" xfId="0" applyNumberFormat="1" applyFont="1" applyFill="1" applyBorder="1" applyAlignment="1">
      <alignment horizontal="center" vertical="center"/>
    </xf>
    <xf numFmtId="0" fontId="3" fillId="0" borderId="34" xfId="0" applyNumberFormat="1" applyFont="1" applyFill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3" fontId="4" fillId="0" borderId="19" xfId="0" applyNumberFormat="1" applyFont="1" applyBorder="1" applyAlignment="1">
      <alignment horizontal="center" vertical="center"/>
    </xf>
    <xf numFmtId="0" fontId="3" fillId="0" borderId="2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3" fontId="5" fillId="0" borderId="11" xfId="0" applyNumberFormat="1" applyFont="1" applyFill="1" applyBorder="1" applyAlignment="1">
      <alignment horizontal="center" vertical="center"/>
    </xf>
    <xf numFmtId="3" fontId="5" fillId="0" borderId="28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3" fontId="4" fillId="0" borderId="12" xfId="0" applyNumberFormat="1" applyFont="1" applyFill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center" vertical="center"/>
    </xf>
    <xf numFmtId="3" fontId="4" fillId="0" borderId="35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 vertical="center"/>
    </xf>
  </cellXfs>
  <cellStyles count="14">
    <cellStyle name="Normal" xfId="0" builtinId="0"/>
    <cellStyle name="Normal 10" xfId="12"/>
    <cellStyle name="Normal 2" xfId="3"/>
    <cellStyle name="Normal 2 2" xfId="2"/>
    <cellStyle name="Normal 2 3" xfId="13"/>
    <cellStyle name="Normal 2_Hoja1" xfId="4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  <cellStyle name="Porcentual 2 5" xfId="1"/>
  </cellStyles>
  <dxfs count="0"/>
  <tableStyles count="0" defaultTableStyle="TableStyleMedium2" defaultPivotStyle="PivotStyleLight16"/>
  <colors>
    <mruColors>
      <color rgb="FFBDD6EE"/>
      <color rgb="FF9CC2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Comparación</a:t>
            </a:r>
            <a:r>
              <a:rPr lang="es-DO" baseline="0"/>
              <a:t> Servicios por Género </a:t>
            </a:r>
            <a:r>
              <a:rPr lang="es-DO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EE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CONDUCIR'!$A$5:$A$30</c:f>
              <c:strCache>
                <c:ptCount val="26"/>
                <c:pt idx="0">
                  <c:v>BAJAR  DE CATEGORIA  03 A 02</c:v>
                </c:pt>
                <c:pt idx="1">
                  <c:v>BAJAR  DE CATEGORIA  04 A 03</c:v>
                </c:pt>
                <c:pt idx="2">
                  <c:v>CAMBIO CIVIL A MILITAR</c:v>
                </c:pt>
                <c:pt idx="3">
                  <c:v>CAMBIO CIVIL A OFICIAL</c:v>
                </c:pt>
                <c:pt idx="4">
                  <c:v>CAMBIO DE CATEGORIA MILITARES</c:v>
                </c:pt>
                <c:pt idx="5">
                  <c:v>Cambio de Licencias de Conducir Categoría 2 a 3 </c:v>
                </c:pt>
                <c:pt idx="6">
                  <c:v>Cambio de Licencias de Conducir Categoría 3 a 4</c:v>
                </c:pt>
                <c:pt idx="7">
                  <c:v>CAMBIO DE ORIGEN (EXTRANJERO A DOMINICANO)</c:v>
                </c:pt>
                <c:pt idx="8">
                  <c:v>CAMBIO MILITAR A CIVIL</c:v>
                </c:pt>
                <c:pt idx="9">
                  <c:v>CAMBIO OFICIAL A CIVIL</c:v>
                </c:pt>
                <c:pt idx="10">
                  <c:v>CARNET DE APRENDIZAJE </c:v>
                </c:pt>
                <c:pt idx="11">
                  <c:v>Duplicado de licencia de conducir categoría 01 (Motores)</c:v>
                </c:pt>
                <c:pt idx="12">
                  <c:v>DUPLICADO LICENCIAS MILITARES</c:v>
                </c:pt>
                <c:pt idx="13">
                  <c:v>DUPLICADO LICENCIAS POLICIAS</c:v>
                </c:pt>
                <c:pt idx="14">
                  <c:v>DUPLICADO POR PERDIDA O DETERIORO</c:v>
                </c:pt>
                <c:pt idx="15">
                  <c:v>LICENCIA A MENOR</c:v>
                </c:pt>
                <c:pt idx="16">
                  <c:v>LICENCIA DE CONDUCIR</c:v>
                </c:pt>
                <c:pt idx="17">
                  <c:v>LICENCIA DE CONDUCIR MOTORISTA</c:v>
                </c:pt>
                <c:pt idx="18">
                  <c:v>RENOVACION CARNET DE APRENDIZAJE</c:v>
                </c:pt>
                <c:pt idx="19">
                  <c:v>RENOVACION LICENCIA CATEGORIA 1 (MOTORISTAS)</c:v>
                </c:pt>
                <c:pt idx="20">
                  <c:v>RENOVACION LICENCIA CATEGORIA 2 (CONDUCTOR)</c:v>
                </c:pt>
                <c:pt idx="21">
                  <c:v>RENOVACION LICENCIA CATEGORIA 3 (PRIMERA PESADOS)</c:v>
                </c:pt>
                <c:pt idx="22">
                  <c:v>RENOVACION LICENCIA CATEGORIA 4 (SEGUNDA PESADOS)</c:v>
                </c:pt>
                <c:pt idx="23">
                  <c:v>RENOVACION LICENCIA CATEGORIA 5</c:v>
                </c:pt>
                <c:pt idx="24">
                  <c:v>RENOVACION LICENCIAS MILITARES</c:v>
                </c:pt>
                <c:pt idx="25">
                  <c:v>RENOVACION LICENCIAS POLICIAS</c:v>
                </c:pt>
              </c:strCache>
            </c:strRef>
          </c:cat>
          <c:val>
            <c:numRef>
              <c:f>'LICENCIAS DE CONDUCIR'!$O$5:$O$30</c:f>
              <c:numCache>
                <c:formatCode>#,##0</c:formatCode>
                <c:ptCount val="26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23</c:v>
                </c:pt>
                <c:pt idx="6">
                  <c:v>8</c:v>
                </c:pt>
                <c:pt idx="7">
                  <c:v>126</c:v>
                </c:pt>
                <c:pt idx="8">
                  <c:v>28</c:v>
                </c:pt>
                <c:pt idx="9">
                  <c:v>16</c:v>
                </c:pt>
                <c:pt idx="10">
                  <c:v>11949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952</c:v>
                </c:pt>
                <c:pt idx="15">
                  <c:v>30</c:v>
                </c:pt>
                <c:pt idx="18">
                  <c:v>858</c:v>
                </c:pt>
                <c:pt idx="19">
                  <c:v>20</c:v>
                </c:pt>
                <c:pt idx="20">
                  <c:v>23814</c:v>
                </c:pt>
                <c:pt idx="21">
                  <c:v>41</c:v>
                </c:pt>
                <c:pt idx="22">
                  <c:v>8</c:v>
                </c:pt>
                <c:pt idx="23">
                  <c:v>1</c:v>
                </c:pt>
                <c:pt idx="24">
                  <c:v>364</c:v>
                </c:pt>
                <c:pt idx="25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AB-43D2-ACF5-90468ACB3CB8}"/>
            </c:ext>
          </c:extLst>
        </c:ser>
        <c:ser>
          <c:idx val="1"/>
          <c:order val="1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'LICENCIAS DE CONDUCIR'!$A$5:$A$30</c:f>
              <c:strCache>
                <c:ptCount val="26"/>
                <c:pt idx="0">
                  <c:v>BAJAR  DE CATEGORIA  03 A 02</c:v>
                </c:pt>
                <c:pt idx="1">
                  <c:v>BAJAR  DE CATEGORIA  04 A 03</c:v>
                </c:pt>
                <c:pt idx="2">
                  <c:v>CAMBIO CIVIL A MILITAR</c:v>
                </c:pt>
                <c:pt idx="3">
                  <c:v>CAMBIO CIVIL A OFICIAL</c:v>
                </c:pt>
                <c:pt idx="4">
                  <c:v>CAMBIO DE CATEGORIA MILITARES</c:v>
                </c:pt>
                <c:pt idx="5">
                  <c:v>Cambio de Licencias de Conducir Categoría 2 a 3 </c:v>
                </c:pt>
                <c:pt idx="6">
                  <c:v>Cambio de Licencias de Conducir Categoría 3 a 4</c:v>
                </c:pt>
                <c:pt idx="7">
                  <c:v>CAMBIO DE ORIGEN (EXTRANJERO A DOMINICANO)</c:v>
                </c:pt>
                <c:pt idx="8">
                  <c:v>CAMBIO MILITAR A CIVIL</c:v>
                </c:pt>
                <c:pt idx="9">
                  <c:v>CAMBIO OFICIAL A CIVIL</c:v>
                </c:pt>
                <c:pt idx="10">
                  <c:v>CARNET DE APRENDIZAJE </c:v>
                </c:pt>
                <c:pt idx="11">
                  <c:v>Duplicado de licencia de conducir categoría 01 (Motores)</c:v>
                </c:pt>
                <c:pt idx="12">
                  <c:v>DUPLICADO LICENCIAS MILITARES</c:v>
                </c:pt>
                <c:pt idx="13">
                  <c:v>DUPLICADO LICENCIAS POLICIAS</c:v>
                </c:pt>
                <c:pt idx="14">
                  <c:v>DUPLICADO POR PERDIDA O DETERIORO</c:v>
                </c:pt>
                <c:pt idx="15">
                  <c:v>LICENCIA A MENOR</c:v>
                </c:pt>
                <c:pt idx="16">
                  <c:v>LICENCIA DE CONDUCIR</c:v>
                </c:pt>
                <c:pt idx="17">
                  <c:v>LICENCIA DE CONDUCIR MOTORISTA</c:v>
                </c:pt>
                <c:pt idx="18">
                  <c:v>RENOVACION CARNET DE APRENDIZAJE</c:v>
                </c:pt>
                <c:pt idx="19">
                  <c:v>RENOVACION LICENCIA CATEGORIA 1 (MOTORISTAS)</c:v>
                </c:pt>
                <c:pt idx="20">
                  <c:v>RENOVACION LICENCIA CATEGORIA 2 (CONDUCTOR)</c:v>
                </c:pt>
                <c:pt idx="21">
                  <c:v>RENOVACION LICENCIA CATEGORIA 3 (PRIMERA PESADOS)</c:v>
                </c:pt>
                <c:pt idx="22">
                  <c:v>RENOVACION LICENCIA CATEGORIA 4 (SEGUNDA PESADOS)</c:v>
                </c:pt>
                <c:pt idx="23">
                  <c:v>RENOVACION LICENCIA CATEGORIA 5</c:v>
                </c:pt>
                <c:pt idx="24">
                  <c:v>RENOVACION LICENCIAS MILITARES</c:v>
                </c:pt>
                <c:pt idx="25">
                  <c:v>RENOVACION LICENCIAS POLICIAS</c:v>
                </c:pt>
              </c:strCache>
            </c:strRef>
          </c:cat>
          <c:val>
            <c:numRef>
              <c:f>'LICENCIAS DE CONDUCIR'!$P$5:$P$30</c:f>
              <c:numCache>
                <c:formatCode>#,##0</c:formatCode>
                <c:ptCount val="26"/>
                <c:pt idx="0">
                  <c:v>385</c:v>
                </c:pt>
                <c:pt idx="1">
                  <c:v>22</c:v>
                </c:pt>
                <c:pt idx="2">
                  <c:v>7</c:v>
                </c:pt>
                <c:pt idx="3">
                  <c:v>99</c:v>
                </c:pt>
                <c:pt idx="4">
                  <c:v>107</c:v>
                </c:pt>
                <c:pt idx="5">
                  <c:v>2235</c:v>
                </c:pt>
                <c:pt idx="6">
                  <c:v>452</c:v>
                </c:pt>
                <c:pt idx="7">
                  <c:v>411</c:v>
                </c:pt>
                <c:pt idx="8">
                  <c:v>98</c:v>
                </c:pt>
                <c:pt idx="9">
                  <c:v>205</c:v>
                </c:pt>
                <c:pt idx="10">
                  <c:v>16169</c:v>
                </c:pt>
                <c:pt idx="11">
                  <c:v>7</c:v>
                </c:pt>
                <c:pt idx="12">
                  <c:v>20</c:v>
                </c:pt>
                <c:pt idx="13">
                  <c:v>21</c:v>
                </c:pt>
                <c:pt idx="14">
                  <c:v>3853</c:v>
                </c:pt>
                <c:pt idx="15">
                  <c:v>49</c:v>
                </c:pt>
                <c:pt idx="18">
                  <c:v>948</c:v>
                </c:pt>
                <c:pt idx="19">
                  <c:v>304</c:v>
                </c:pt>
                <c:pt idx="20">
                  <c:v>48083</c:v>
                </c:pt>
                <c:pt idx="21">
                  <c:v>10964</c:v>
                </c:pt>
                <c:pt idx="22">
                  <c:v>1713</c:v>
                </c:pt>
                <c:pt idx="23">
                  <c:v>220</c:v>
                </c:pt>
                <c:pt idx="24">
                  <c:v>1865</c:v>
                </c:pt>
                <c:pt idx="25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C-4026-BD47-BCEE699EC32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130619968"/>
        <c:axId val="1130623808"/>
      </c:barChart>
      <c:catAx>
        <c:axId val="113061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0623808"/>
        <c:crosses val="autoZero"/>
        <c:auto val="1"/>
        <c:lblAlgn val="ctr"/>
        <c:lblOffset val="100"/>
        <c:noMultiLvlLbl val="0"/>
      </c:catAx>
      <c:valAx>
        <c:axId val="1130623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3061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CARGA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6694345255104227E-3"/>
          <c:y val="0.20993112530997848"/>
          <c:w val="0.98466113094897911"/>
          <c:h val="0.748261504808320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CARGA '!$B$11</c:f>
              <c:strCache>
                <c:ptCount val="1"/>
                <c:pt idx="0">
                  <c:v>Registro Transporte de Carga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'!$N$11</c:f>
              <c:numCache>
                <c:formatCode>#,##0</c:formatCode>
                <c:ptCount val="1"/>
                <c:pt idx="0">
                  <c:v>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C-4EB1-ACFC-A5EE2D3A7D74}"/>
            </c:ext>
          </c:extLst>
        </c:ser>
        <c:ser>
          <c:idx val="1"/>
          <c:order val="1"/>
          <c:tx>
            <c:strRef>
              <c:f>'TRANSPORTE DE CARGA '!$B$12</c:f>
              <c:strCache>
                <c:ptCount val="1"/>
                <c:pt idx="0">
                  <c:v>Permisos de Circulación Vehículos de Carga ZAR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'!$N$12</c:f>
              <c:numCache>
                <c:formatCode>#,##0</c:formatCode>
                <c:ptCount val="1"/>
                <c:pt idx="0">
                  <c:v>51160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56-4A67-AABF-18A46B1E34B9}"/>
            </c:ext>
          </c:extLst>
        </c:ser>
        <c:ser>
          <c:idx val="2"/>
          <c:order val="2"/>
          <c:tx>
            <c:strRef>
              <c:f>'TRANSPORTE DE CARGA '!$B$13</c:f>
              <c:strCache>
                <c:ptCount val="1"/>
                <c:pt idx="0">
                  <c:v>Permiso Especial para carga sobredimensionada y/o Sobre Peso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'!$N$13</c:f>
              <c:numCache>
                <c:formatCode>#,##0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56-4A67-AABF-18A46B1E34B9}"/>
            </c:ext>
          </c:extLst>
        </c:ser>
        <c:ser>
          <c:idx val="3"/>
          <c:order val="3"/>
          <c:tx>
            <c:strRef>
              <c:f>'TRANSPORTE DE CARGA '!$B$14</c:f>
              <c:strCache>
                <c:ptCount val="1"/>
                <c:pt idx="0">
                  <c:v>Permiso Especial para Transporte de Doble Cola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'!$N$14</c:f>
              <c:numCache>
                <c:formatCode>#,##0</c:formatCode>
                <c:ptCount val="1"/>
                <c:pt idx="0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56-4A67-AABF-18A46B1E34B9}"/>
            </c:ext>
          </c:extLst>
        </c:ser>
        <c:ser>
          <c:idx val="4"/>
          <c:order val="4"/>
          <c:tx>
            <c:strRef>
              <c:f>'TRANSPORTE DE CARGA '!$B$15</c:f>
              <c:strCache>
                <c:ptCount val="1"/>
                <c:pt idx="0">
                  <c:v>Permisos de Circulación Vehículos de Carga en días Feriados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CARGA '!$N$15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56-4A67-AABF-18A46B1E3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312031"/>
        <c:axId val="66496063"/>
      </c:barChart>
      <c:catAx>
        <c:axId val="193120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6496063"/>
        <c:crosses val="autoZero"/>
        <c:auto val="1"/>
        <c:lblAlgn val="ctr"/>
        <c:lblOffset val="100"/>
        <c:noMultiLvlLbl val="0"/>
      </c:catAx>
      <c:valAx>
        <c:axId val="6649606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9312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140711622660218E-3"/>
          <c:y val="0.11086117496448775"/>
          <c:w val="0.98477185767546782"/>
          <c:h val="0.103541821033416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VEHÍCULOS DE MOTOR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'VEHICULOS DE MOTOR'!$B$9</c:f>
              <c:strCache>
                <c:ptCount val="1"/>
                <c:pt idx="0">
                  <c:v>Inspección de vehiculos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MOTOR'!$N$9</c:f>
              <c:numCache>
                <c:formatCode>#,##0</c:formatCode>
                <c:ptCount val="1"/>
                <c:pt idx="0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B-414D-A66D-263350599084}"/>
            </c:ext>
          </c:extLst>
        </c:ser>
        <c:ser>
          <c:idx val="1"/>
          <c:order val="1"/>
          <c:tx>
            <c:strRef>
              <c:f>'VEHICULOS DE MOTOR'!$B$10</c:f>
              <c:strCache>
                <c:ptCount val="1"/>
                <c:pt idx="0">
                  <c:v>Certificación de Trailer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MOTOR'!$N$10</c:f>
              <c:numCache>
                <c:formatCode>#,##0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4B-414D-A66D-263350599084}"/>
            </c:ext>
          </c:extLst>
        </c:ser>
        <c:ser>
          <c:idx val="2"/>
          <c:order val="2"/>
          <c:tx>
            <c:strRef>
              <c:f>'VEHICULOS DE MOTOR'!$B$11</c:f>
              <c:strCache>
                <c:ptCount val="1"/>
                <c:pt idx="0">
                  <c:v>Certificación de Buggys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MOTOR'!$N$11</c:f>
              <c:numCache>
                <c:formatCode>#,##0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4B-414D-A66D-263350599084}"/>
            </c:ext>
          </c:extLst>
        </c:ser>
        <c:ser>
          <c:idx val="3"/>
          <c:order val="3"/>
          <c:tx>
            <c:strRef>
              <c:f>'VEHICULOS DE MOTOR'!$B$12</c:f>
              <c:strCache>
                <c:ptCount val="1"/>
                <c:pt idx="0">
                  <c:v>Transformaciones de vehículos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'VEHICULOS DE MOTOR'!$N$12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4B-414D-A66D-2633505990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815014304"/>
        <c:axId val="1814994624"/>
      </c:barChart>
      <c:catAx>
        <c:axId val="1815014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14994624"/>
        <c:crosses val="autoZero"/>
        <c:auto val="1"/>
        <c:lblAlgn val="ctr"/>
        <c:lblOffset val="100"/>
        <c:noMultiLvlLbl val="0"/>
      </c:catAx>
      <c:valAx>
        <c:axId val="18149946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1501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TRANSPORTE DE PASAJEROS</a:t>
            </a:r>
          </a:p>
        </c:rich>
      </c:tx>
      <c:layout>
        <c:manualLayout>
          <c:xMode val="edge"/>
          <c:yMode val="edge"/>
          <c:x val="0.7832640022245983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7.3176706601297018E-3"/>
          <c:y val="0.18576700954829009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'TRANSPORTE DE PASAJEROS'!$B$8</c:f>
              <c:strCache>
                <c:ptCount val="1"/>
                <c:pt idx="0">
                  <c:v>Licencia de Operación Alquiler Autobuses Panorámicos 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'TRANSPORTE DE PASAJEROS'!$B$9</c:f>
              <c:strCache>
                <c:ptCount val="1"/>
                <c:pt idx="0">
                  <c:v>Licencia de Operación Alquiler Bicicletas 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DBB-4E69-AD4A-F489173F185C}"/>
            </c:ext>
          </c:extLst>
        </c:ser>
        <c:ser>
          <c:idx val="2"/>
          <c:order val="2"/>
          <c:tx>
            <c:strRef>
              <c:f>'TRANSPORTE DE PASAJEROS'!$B$10</c:f>
              <c:strCache>
                <c:ptCount val="1"/>
                <c:pt idx="0">
                  <c:v>Licencia de Operación Scooters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DBB-4E69-AD4A-F489173F185C}"/>
            </c:ext>
          </c:extLst>
        </c:ser>
        <c:ser>
          <c:idx val="3"/>
          <c:order val="3"/>
          <c:tx>
            <c:strRef>
              <c:f>'TRANSPORTE DE PASAJEROS'!$B$11</c:f>
              <c:strCache>
                <c:ptCount val="1"/>
                <c:pt idx="0">
                  <c:v>Licencia de Operación Alquiler de Motores 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BB-4E69-AD4A-F489173F185C}"/>
            </c:ext>
          </c:extLst>
        </c:ser>
        <c:ser>
          <c:idx val="4"/>
          <c:order val="4"/>
          <c:tx>
            <c:strRef>
              <c:f>'TRANSPORTE DE PASAJEROS'!$B$12</c:f>
              <c:strCache>
                <c:ptCount val="1"/>
                <c:pt idx="0">
                  <c:v>Licencia de Operación Alquiler Vehículos de lujo conchofer 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PASAJEROS'!$N$12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DBB-4E69-AD4A-F489173F185C}"/>
            </c:ext>
          </c:extLst>
        </c:ser>
        <c:ser>
          <c:idx val="5"/>
          <c:order val="5"/>
          <c:tx>
            <c:strRef>
              <c:f>'TRANSPORTE DE PASAJEROS'!$B$13</c:f>
              <c:strCache>
                <c:ptCount val="1"/>
                <c:pt idx="0">
                  <c:v>Licencia de Operación Alquiler Vehículos o Rent Car 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DBB-4E69-AD4A-F489173F185C}"/>
            </c:ext>
          </c:extLst>
        </c:ser>
        <c:ser>
          <c:idx val="6"/>
          <c:order val="6"/>
          <c:tx>
            <c:strRef>
              <c:f>'TRANSPORTE DE PASAJEROS'!$B$14</c:f>
              <c:strCache>
                <c:ptCount val="1"/>
                <c:pt idx="0">
                  <c:v>Licencia de Operación Autobuses para City Tour (TrolleyBus) 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DBB-4E69-AD4A-F489173F185C}"/>
            </c:ext>
          </c:extLst>
        </c:ser>
        <c:ser>
          <c:idx val="7"/>
          <c:order val="7"/>
          <c:tx>
            <c:strRef>
              <c:f>'TRANSPORTE DE PASAJEROS'!$B$15</c:f>
              <c:strCache>
                <c:ptCount val="1"/>
                <c:pt idx="0">
                  <c:v>Licencia de Operación Compañías Taxis por Comunicación 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DBB-4E69-AD4A-F489173F185C}"/>
            </c:ext>
          </c:extLst>
        </c:ser>
        <c:ser>
          <c:idx val="8"/>
          <c:order val="8"/>
          <c:tx>
            <c:strRef>
              <c:f>'TRANSPORTE DE PASAJEROS'!$B$16</c:f>
              <c:strCache>
                <c:ptCount val="1"/>
                <c:pt idx="0">
                  <c:v>Licencia de Operación Compañías Taxis Turísticos 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PASAJEROS'!$N$16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DBB-4E69-AD4A-F489173F185C}"/>
            </c:ext>
          </c:extLst>
        </c:ser>
        <c:ser>
          <c:idx val="9"/>
          <c:order val="9"/>
          <c:tx>
            <c:strRef>
              <c:f>'TRANSPORTE DE PASAJEROS'!$B$17</c:f>
              <c:strCache>
                <c:ptCount val="1"/>
                <c:pt idx="0">
                  <c:v>Licencia de Operación Taxi Independiente 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DBB-4E69-AD4A-F489173F185C}"/>
            </c:ext>
          </c:extLst>
        </c:ser>
        <c:ser>
          <c:idx val="10"/>
          <c:order val="10"/>
          <c:tx>
            <c:strRef>
              <c:f>'TRANSPORTE DE PASAJEROS'!$B$18</c:f>
              <c:strCache>
                <c:ptCount val="1"/>
                <c:pt idx="0">
                  <c:v>Licencia de Operación Transporte de Funerarias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PASAJEROS'!$N$18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DBB-4E69-AD4A-F489173F185C}"/>
            </c:ext>
          </c:extLst>
        </c:ser>
        <c:ser>
          <c:idx val="11"/>
          <c:order val="11"/>
          <c:tx>
            <c:strRef>
              <c:f>'TRANSPORTE DE PASAJEROS'!$B$19</c:f>
              <c:strCache>
                <c:ptCount val="1"/>
                <c:pt idx="0">
                  <c:v>Licencia de Operación Transporte Escolar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PASAJEROS'!$N$19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DBB-4E69-AD4A-F489173F185C}"/>
            </c:ext>
          </c:extLst>
        </c:ser>
        <c:ser>
          <c:idx val="12"/>
          <c:order val="12"/>
          <c:tx>
            <c:strRef>
              <c:f>'TRANSPORTE DE PASAJEROS'!$B$20</c:f>
              <c:strCache>
                <c:ptCount val="1"/>
                <c:pt idx="0">
                  <c:v>Licencia de Operación Transporte City Tour 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DBB-4E69-AD4A-F489173F185C}"/>
            </c:ext>
          </c:extLst>
        </c:ser>
        <c:ser>
          <c:idx val="13"/>
          <c:order val="13"/>
          <c:tx>
            <c:strRef>
              <c:f>'TRANSPORTE DE PASAJEROS'!$B$21</c:f>
              <c:strCache>
                <c:ptCount val="1"/>
                <c:pt idx="0">
                  <c:v>Licencia de Operación Transporte de Fiesta o Party Bus, Persona Física o Moral 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DBB-4E69-AD4A-F489173F185C}"/>
            </c:ext>
          </c:extLst>
        </c:ser>
        <c:ser>
          <c:idx val="14"/>
          <c:order val="14"/>
          <c:tx>
            <c:strRef>
              <c:f>'TRANSPORTE DE PASAJEROS'!$B$22</c:f>
              <c:strCache>
                <c:ptCount val="1"/>
                <c:pt idx="0">
                  <c:v>Licencia de Operación Transporte Terrestre de Aventura Camionetas y Camiones y o Jeep Safari Camiones 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DBB-4E69-AD4A-F489173F185C}"/>
            </c:ext>
          </c:extLst>
        </c:ser>
        <c:ser>
          <c:idx val="15"/>
          <c:order val="15"/>
          <c:tx>
            <c:strRef>
              <c:f>'TRANSPORTE DE PASAJEROS'!$B$23</c:f>
              <c:strCache>
                <c:ptCount val="1"/>
                <c:pt idx="0">
                  <c:v>Licencia de Operación Transporte de Personal u-o Empresarial 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PASAJEROS'!$N$23</c:f>
              <c:numCache>
                <c:formatCode>General</c:formatCode>
                <c:ptCount val="1"/>
                <c:pt idx="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DBB-4E69-AD4A-F489173F185C}"/>
            </c:ext>
          </c:extLst>
        </c:ser>
        <c:ser>
          <c:idx val="16"/>
          <c:order val="16"/>
          <c:tx>
            <c:strRef>
              <c:f>'TRANSPORTE DE PASAJEROS'!$B$24</c:f>
              <c:strCache>
                <c:ptCount val="1"/>
                <c:pt idx="0">
                  <c:v>Licencia de Operación Transporte Turístico Terrestres de Autobuses y Minibuses Persona Física o Moral 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PASAJEROS'!$N$24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DBB-4E69-AD4A-F489173F185C}"/>
            </c:ext>
          </c:extLst>
        </c:ser>
        <c:ser>
          <c:idx val="17"/>
          <c:order val="17"/>
          <c:tx>
            <c:strRef>
              <c:f>'TRANSPORTE DE PASAJEROS'!$B$25</c:f>
              <c:strCache>
                <c:ptCount val="1"/>
                <c:pt idx="0">
                  <c:v>Licencia de Operación Ambulancias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DBB-4E69-AD4A-F489173F185C}"/>
            </c:ext>
          </c:extLst>
        </c:ser>
        <c:ser>
          <c:idx val="18"/>
          <c:order val="18"/>
          <c:tx>
            <c:strRef>
              <c:f>'TRANSPORTE DE PASAJEROS'!$B$26</c:f>
              <c:strCache>
                <c:ptCount val="1"/>
                <c:pt idx="0">
                  <c:v>Licencia de Transporte Turístico Terrestre de Aventura (Four Wheel y Buggy) 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DBB-4E69-AD4A-F489173F185C}"/>
            </c:ext>
          </c:extLst>
        </c:ser>
        <c:ser>
          <c:idx val="19"/>
          <c:order val="19"/>
          <c:tx>
            <c:strRef>
              <c:f>'TRANSPORTE DE PASAJEROS'!$B$27</c:f>
              <c:strCache>
                <c:ptCount val="1"/>
                <c:pt idx="0">
                  <c:v>Licencia de Operación Transporte Urbano 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PASAJEROS'!$N$27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DBB-4E69-AD4A-F489173F185C}"/>
            </c:ext>
          </c:extLst>
        </c:ser>
        <c:ser>
          <c:idx val="20"/>
          <c:order val="20"/>
          <c:tx>
            <c:strRef>
              <c:f>'TRANSPORTE DE PASAJEROS'!$B$28</c:f>
              <c:strCache>
                <c:ptCount val="1"/>
                <c:pt idx="0">
                  <c:v>Licencia de Operación Transporte Interurbano 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'TRANSPORTE DE PASAJEROS'!$N$28</c:f>
              <c:numCache>
                <c:formatCode>General</c:formatCode>
                <c:ptCount val="1"/>
                <c:pt idx="0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DD-43A7-A9A9-0CAAFACFE10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37978582635946E-3"/>
          <c:y val="2.857949435596727E-2"/>
          <c:w val="0.71835777536923862"/>
          <c:h val="0.344776797436823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TRÁNSITO Y VIALIDAD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'TRÁNSITO Y VIALIDAD'!$B$8:$B$12</c:f>
              <c:strCache>
                <c:ptCount val="5"/>
                <c:pt idx="0">
                  <c:v>Actividad en la Vía Pública</c:v>
                </c:pt>
                <c:pt idx="1">
                  <c:v>Autorización para colocar Publicidad Exterior </c:v>
                </c:pt>
                <c:pt idx="2">
                  <c:v>Autorización para intervención en las Vías Públicas</c:v>
                </c:pt>
                <c:pt idx="3">
                  <c:v>Filmaciones y Fotografías en las Vías Públicas</c:v>
                </c:pt>
                <c:pt idx="4">
                  <c:v>Ocupación de las Vías Públicas para trabajos </c:v>
                </c:pt>
              </c:strCache>
            </c:strRef>
          </c:cat>
          <c:val>
            <c:numRef>
              <c:f>'TRÁNSITO Y VIALIDAD'!$N$8:$N$12</c:f>
              <c:numCache>
                <c:formatCode>General</c:formatCode>
                <c:ptCount val="5"/>
                <c:pt idx="0">
                  <c:v>51</c:v>
                </c:pt>
                <c:pt idx="1">
                  <c:v>10</c:v>
                </c:pt>
                <c:pt idx="2">
                  <c:v>41</c:v>
                </c:pt>
                <c:pt idx="3">
                  <c:v>6</c:v>
                </c:pt>
                <c:pt idx="4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53-4008-9E91-1542605A05E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203001983"/>
        <c:axId val="203024063"/>
      </c:barChart>
      <c:catAx>
        <c:axId val="2030019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03024063"/>
        <c:crosses val="autoZero"/>
        <c:auto val="1"/>
        <c:lblAlgn val="ctr"/>
        <c:lblOffset val="100"/>
        <c:noMultiLvlLbl val="0"/>
      </c:catAx>
      <c:valAx>
        <c:axId val="20302406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030019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ENEVIAL</a:t>
            </a:r>
          </a:p>
        </c:rich>
      </c:tx>
      <c:layout>
        <c:manualLayout>
          <c:xMode val="edge"/>
          <c:yMode val="edge"/>
          <c:x val="0.4186347207243075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1134505073109739E-3"/>
          <c:y val="0.18259887643621375"/>
          <c:w val="0.98649567047038611"/>
          <c:h val="0.787633769596255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ENEVIAL!$B$8</c:f>
              <c:strCache>
                <c:ptCount val="1"/>
                <c:pt idx="0">
                  <c:v>Parque de Edecucacion Vial en Ciudad Juan Bosch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ENEVIAL!$N$8</c:f>
              <c:numCache>
                <c:formatCode>#,##0</c:formatCode>
                <c:ptCount val="1"/>
                <c:pt idx="0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0-4578-B86F-83C3A1E02DDE}"/>
            </c:ext>
          </c:extLst>
        </c:ser>
        <c:ser>
          <c:idx val="1"/>
          <c:order val="1"/>
          <c:tx>
            <c:strRef>
              <c:f>ENEVIAL!$B$9</c:f>
              <c:strCache>
                <c:ptCount val="1"/>
                <c:pt idx="0">
                  <c:v>Educación Vial para obtención de Licencia de Conducir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ENEVIAL!$N$9</c:f>
              <c:numCache>
                <c:formatCode>#,##0</c:formatCode>
                <c:ptCount val="1"/>
                <c:pt idx="0">
                  <c:v>29803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70-4578-B86F-83C3A1E02DDE}"/>
            </c:ext>
          </c:extLst>
        </c:ser>
        <c:ser>
          <c:idx val="2"/>
          <c:order val="2"/>
          <c:tx>
            <c:strRef>
              <c:f>ENEVIAL!$B$10</c:f>
              <c:strCache>
                <c:ptCount val="1"/>
                <c:pt idx="0">
                  <c:v>Reducacion Vial para Infractores de Transito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ENEVIAL!$N$10</c:f>
              <c:numCache>
                <c:formatCode>#,##0</c:formatCode>
                <c:ptCount val="1"/>
                <c:pt idx="0">
                  <c:v>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70-4578-B86F-83C3A1E02DDE}"/>
            </c:ext>
          </c:extLst>
        </c:ser>
        <c:ser>
          <c:idx val="3"/>
          <c:order val="3"/>
          <c:tx>
            <c:strRef>
              <c:f>ENEVIAL!$B$11</c:f>
              <c:strCache>
                <c:ptCount val="1"/>
                <c:pt idx="0">
                  <c:v>Acciones Formativas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ENEVIAL!$N$11</c:f>
              <c:numCache>
                <c:formatCode>#,##0</c:formatCode>
                <c:ptCount val="1"/>
                <c:pt idx="0">
                  <c:v>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70-4578-B86F-83C3A1E02DD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5681791"/>
        <c:axId val="64120239"/>
      </c:barChart>
      <c:catAx>
        <c:axId val="156817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4120239"/>
        <c:crosses val="autoZero"/>
        <c:auto val="1"/>
        <c:lblAlgn val="ctr"/>
        <c:lblOffset val="100"/>
        <c:noMultiLvlLbl val="0"/>
      </c:catAx>
      <c:valAx>
        <c:axId val="6412023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568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2058081323196725E-2"/>
          <c:y val="7.2098432311098609E-2"/>
          <c:w val="0.96310806099725965"/>
          <c:h val="6.7338299251626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36737</xdr:rowOff>
    </xdr:from>
    <xdr:to>
      <xdr:col>15</xdr:col>
      <xdr:colOff>13607</xdr:colOff>
      <xdr:row>70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EDC386-46D4-3741-3673-32435F3315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2680649</xdr:colOff>
      <xdr:row>16</xdr:row>
      <xdr:rowOff>122258</xdr:rowOff>
    </xdr:from>
    <xdr:to>
      <xdr:col>18</xdr:col>
      <xdr:colOff>122115</xdr:colOff>
      <xdr:row>43</xdr:row>
      <xdr:rowOff>48845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2257AE-9B61-2914-5355-A6B329F10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4225017</xdr:colOff>
      <xdr:row>15</xdr:row>
      <xdr:rowOff>23131</xdr:rowOff>
    </xdr:from>
    <xdr:to>
      <xdr:col>16</xdr:col>
      <xdr:colOff>258535</xdr:colOff>
      <xdr:row>41</xdr:row>
      <xdr:rowOff>163284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7C77F8F-3E25-E990-5D24-D679CBD60A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752473</xdr:colOff>
      <xdr:row>30</xdr:row>
      <xdr:rowOff>28575</xdr:rowOff>
    </xdr:from>
    <xdr:to>
      <xdr:col>20</xdr:col>
      <xdr:colOff>280146</xdr:colOff>
      <xdr:row>72</xdr:row>
      <xdr:rowOff>44822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C1AC82-A2F7-754F-96ED-95ADC38160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585107</xdr:colOff>
      <xdr:row>15</xdr:row>
      <xdr:rowOff>149679</xdr:rowOff>
    </xdr:from>
    <xdr:to>
      <xdr:col>14</xdr:col>
      <xdr:colOff>544286</xdr:colOff>
      <xdr:row>38</xdr:row>
      <xdr:rowOff>68036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7123136-0D5E-37BD-F2DE-B9279BA3D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676956</xdr:colOff>
      <xdr:row>12</xdr:row>
      <xdr:rowOff>149679</xdr:rowOff>
    </xdr:from>
    <xdr:to>
      <xdr:col>15</xdr:col>
      <xdr:colOff>95249</xdr:colOff>
      <xdr:row>43</xdr:row>
      <xdr:rowOff>40821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60E6968-AE74-D136-07DD-EAAD8E8FE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tabSelected="1" zoomScale="70" zoomScaleNormal="70" workbookViewId="0">
      <selection activeCell="I15" sqref="I15"/>
    </sheetView>
  </sheetViews>
  <sheetFormatPr baseColWidth="10" defaultRowHeight="15" x14ac:dyDescent="0.25"/>
  <cols>
    <col min="1" max="1" width="71.85546875" style="52" customWidth="1"/>
    <col min="2" max="2" width="12.85546875" style="49" bestFit="1" customWidth="1"/>
    <col min="3" max="3" width="11.7109375" style="49" bestFit="1" customWidth="1"/>
    <col min="4" max="4" width="13.140625" style="49" customWidth="1"/>
    <col min="5" max="5" width="12.42578125" style="51" bestFit="1" customWidth="1"/>
    <col min="6" max="6" width="12.140625" style="49" bestFit="1" customWidth="1"/>
    <col min="7" max="7" width="12.5703125" style="49" customWidth="1"/>
    <col min="8" max="8" width="15.5703125" style="49" bestFit="1" customWidth="1"/>
    <col min="9" max="9" width="15.28515625" style="51" customWidth="1"/>
    <col min="10" max="10" width="11.140625" style="49" customWidth="1"/>
    <col min="11" max="11" width="10.85546875" style="49" customWidth="1"/>
    <col min="12" max="12" width="12.28515625" style="49" customWidth="1"/>
    <col min="13" max="13" width="10" style="51" customWidth="1"/>
    <col min="14" max="14" width="11.28515625" style="49" customWidth="1"/>
    <col min="15" max="15" width="12.42578125" style="49" customWidth="1"/>
    <col min="16" max="16" width="11.5703125" style="49" customWidth="1"/>
    <col min="17" max="17" width="10.28515625" style="50" customWidth="1"/>
    <col min="18" max="16384" width="11.42578125" style="49"/>
  </cols>
  <sheetData>
    <row r="1" spans="1:17" ht="15.75" thickBot="1" x14ac:dyDescent="0.3"/>
    <row r="2" spans="1:17" ht="21.75" customHeight="1" thickBot="1" x14ac:dyDescent="0.3">
      <c r="A2" s="107" t="s">
        <v>68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9"/>
    </row>
    <row r="3" spans="1:17" ht="24.75" customHeight="1" thickBot="1" x14ac:dyDescent="0.3">
      <c r="A3" s="110" t="s">
        <v>69</v>
      </c>
      <c r="B3" s="111" t="s">
        <v>99</v>
      </c>
      <c r="C3" s="112"/>
      <c r="D3" s="112"/>
      <c r="E3" s="113"/>
      <c r="F3" s="111" t="s">
        <v>100</v>
      </c>
      <c r="G3" s="112"/>
      <c r="H3" s="112"/>
      <c r="I3" s="113"/>
      <c r="J3" s="111" t="s">
        <v>101</v>
      </c>
      <c r="K3" s="112"/>
      <c r="L3" s="112"/>
      <c r="M3" s="113"/>
      <c r="N3" s="114" t="s">
        <v>102</v>
      </c>
      <c r="O3" s="112"/>
      <c r="P3" s="112"/>
      <c r="Q3" s="113"/>
    </row>
    <row r="4" spans="1:17" ht="21.75" customHeight="1" thickBot="1" x14ac:dyDescent="0.3">
      <c r="A4" s="115"/>
      <c r="B4" s="116" t="s">
        <v>66</v>
      </c>
      <c r="C4" s="117" t="s">
        <v>65</v>
      </c>
      <c r="D4" s="117" t="s">
        <v>64</v>
      </c>
      <c r="E4" s="118" t="s">
        <v>67</v>
      </c>
      <c r="F4" s="116" t="s">
        <v>66</v>
      </c>
      <c r="G4" s="117" t="s">
        <v>65</v>
      </c>
      <c r="H4" s="117" t="s">
        <v>64</v>
      </c>
      <c r="I4" s="118" t="s">
        <v>67</v>
      </c>
      <c r="J4" s="116" t="s">
        <v>66</v>
      </c>
      <c r="K4" s="117" t="s">
        <v>65</v>
      </c>
      <c r="L4" s="117" t="s">
        <v>64</v>
      </c>
      <c r="M4" s="118" t="s">
        <v>24</v>
      </c>
      <c r="N4" s="119" t="s">
        <v>66</v>
      </c>
      <c r="O4" s="117" t="s">
        <v>65</v>
      </c>
      <c r="P4" s="117" t="s">
        <v>64</v>
      </c>
      <c r="Q4" s="118" t="s">
        <v>24</v>
      </c>
    </row>
    <row r="5" spans="1:17" s="84" customFormat="1" ht="21" customHeight="1" x14ac:dyDescent="0.25">
      <c r="A5" s="94" t="s">
        <v>75</v>
      </c>
      <c r="B5" s="98">
        <v>0</v>
      </c>
      <c r="C5" s="87">
        <v>0</v>
      </c>
      <c r="D5" s="87">
        <v>125</v>
      </c>
      <c r="E5" s="120">
        <f>B5+C5+D5</f>
        <v>125</v>
      </c>
      <c r="F5" s="98">
        <v>0</v>
      </c>
      <c r="G5" s="87">
        <v>1</v>
      </c>
      <c r="H5" s="87">
        <v>132</v>
      </c>
      <c r="I5" s="120">
        <f>F5+G5+H5</f>
        <v>133</v>
      </c>
      <c r="J5" s="98">
        <v>0</v>
      </c>
      <c r="K5" s="87">
        <v>0</v>
      </c>
      <c r="L5" s="87">
        <v>128</v>
      </c>
      <c r="M5" s="120">
        <f>J5+K5+L5</f>
        <v>128</v>
      </c>
      <c r="N5" s="104">
        <f>+B5+F5+J5</f>
        <v>0</v>
      </c>
      <c r="O5" s="88">
        <f>+C5+G5+K5</f>
        <v>1</v>
      </c>
      <c r="P5" s="88">
        <f>+D5+H5+L5</f>
        <v>385</v>
      </c>
      <c r="Q5" s="124">
        <f>N5+O5+P5</f>
        <v>386</v>
      </c>
    </row>
    <row r="6" spans="1:17" s="84" customFormat="1" ht="21" customHeight="1" x14ac:dyDescent="0.25">
      <c r="A6" s="95" t="s">
        <v>76</v>
      </c>
      <c r="B6" s="99">
        <v>0</v>
      </c>
      <c r="C6" s="85">
        <v>0</v>
      </c>
      <c r="D6" s="85">
        <v>6</v>
      </c>
      <c r="E6" s="121">
        <f t="shared" ref="E6:E30" si="0">B6+C6+D6</f>
        <v>6</v>
      </c>
      <c r="F6" s="99">
        <v>0</v>
      </c>
      <c r="G6" s="85">
        <v>0</v>
      </c>
      <c r="H6" s="85">
        <v>11</v>
      </c>
      <c r="I6" s="121">
        <f t="shared" ref="I6:I30" si="1">F6+G6+H6</f>
        <v>11</v>
      </c>
      <c r="J6" s="99">
        <v>0</v>
      </c>
      <c r="K6" s="85">
        <v>0</v>
      </c>
      <c r="L6" s="85">
        <v>5</v>
      </c>
      <c r="M6" s="121">
        <f t="shared" ref="M6:M30" si="2">J6+K6+L6</f>
        <v>5</v>
      </c>
      <c r="N6" s="105">
        <f t="shared" ref="N6:N30" si="3">+B6+F6+J6</f>
        <v>0</v>
      </c>
      <c r="O6" s="86">
        <f t="shared" ref="O6:O30" si="4">+C6+G6+K6</f>
        <v>0</v>
      </c>
      <c r="P6" s="86">
        <f t="shared" ref="P6:P30" si="5">+D6+H6+L6</f>
        <v>22</v>
      </c>
      <c r="Q6" s="83">
        <f t="shared" ref="Q6:Q30" si="6">N6+O6+P6</f>
        <v>22</v>
      </c>
    </row>
    <row r="7" spans="1:17" s="84" customFormat="1" ht="21" customHeight="1" x14ac:dyDescent="0.25">
      <c r="A7" s="95" t="s">
        <v>77</v>
      </c>
      <c r="B7" s="99">
        <v>0</v>
      </c>
      <c r="C7" s="85">
        <v>2</v>
      </c>
      <c r="D7" s="85">
        <v>3</v>
      </c>
      <c r="E7" s="121">
        <f t="shared" si="0"/>
        <v>5</v>
      </c>
      <c r="F7" s="99">
        <v>0</v>
      </c>
      <c r="G7" s="85">
        <v>0</v>
      </c>
      <c r="H7" s="85">
        <v>1</v>
      </c>
      <c r="I7" s="121">
        <f t="shared" si="1"/>
        <v>1</v>
      </c>
      <c r="J7" s="99">
        <v>0</v>
      </c>
      <c r="K7" s="85">
        <v>1</v>
      </c>
      <c r="L7" s="85">
        <v>3</v>
      </c>
      <c r="M7" s="121">
        <f t="shared" si="2"/>
        <v>4</v>
      </c>
      <c r="N7" s="105">
        <f t="shared" si="3"/>
        <v>0</v>
      </c>
      <c r="O7" s="86">
        <f t="shared" si="4"/>
        <v>3</v>
      </c>
      <c r="P7" s="86">
        <f t="shared" si="5"/>
        <v>7</v>
      </c>
      <c r="Q7" s="83">
        <f t="shared" si="6"/>
        <v>10</v>
      </c>
    </row>
    <row r="8" spans="1:17" s="84" customFormat="1" ht="21" customHeight="1" x14ac:dyDescent="0.25">
      <c r="A8" s="95" t="s">
        <v>78</v>
      </c>
      <c r="B8" s="99">
        <v>0</v>
      </c>
      <c r="C8" s="85">
        <v>1</v>
      </c>
      <c r="D8" s="85">
        <v>48</v>
      </c>
      <c r="E8" s="121">
        <f t="shared" si="0"/>
        <v>49</v>
      </c>
      <c r="F8" s="99">
        <v>0</v>
      </c>
      <c r="G8" s="85">
        <v>0</v>
      </c>
      <c r="H8" s="85">
        <v>32</v>
      </c>
      <c r="I8" s="121">
        <f t="shared" si="1"/>
        <v>32</v>
      </c>
      <c r="J8" s="99">
        <v>0</v>
      </c>
      <c r="K8" s="85">
        <v>1</v>
      </c>
      <c r="L8" s="85">
        <v>19</v>
      </c>
      <c r="M8" s="121">
        <f t="shared" si="2"/>
        <v>20</v>
      </c>
      <c r="N8" s="105">
        <f t="shared" si="3"/>
        <v>0</v>
      </c>
      <c r="O8" s="86">
        <f t="shared" si="4"/>
        <v>2</v>
      </c>
      <c r="P8" s="86">
        <f t="shared" si="5"/>
        <v>99</v>
      </c>
      <c r="Q8" s="83">
        <f t="shared" si="6"/>
        <v>101</v>
      </c>
    </row>
    <row r="9" spans="1:17" s="84" customFormat="1" ht="21" customHeight="1" x14ac:dyDescent="0.25">
      <c r="A9" s="95" t="s">
        <v>79</v>
      </c>
      <c r="B9" s="99">
        <v>0</v>
      </c>
      <c r="C9" s="85">
        <v>3</v>
      </c>
      <c r="D9" s="85">
        <v>38</v>
      </c>
      <c r="E9" s="121">
        <f t="shared" si="0"/>
        <v>41</v>
      </c>
      <c r="F9" s="99">
        <v>0</v>
      </c>
      <c r="G9" s="85">
        <v>0</v>
      </c>
      <c r="H9" s="85">
        <v>28</v>
      </c>
      <c r="I9" s="121">
        <f t="shared" si="1"/>
        <v>28</v>
      </c>
      <c r="J9" s="99">
        <v>0</v>
      </c>
      <c r="K9" s="85">
        <v>2</v>
      </c>
      <c r="L9" s="85">
        <v>41</v>
      </c>
      <c r="M9" s="121">
        <f t="shared" si="2"/>
        <v>43</v>
      </c>
      <c r="N9" s="105">
        <f t="shared" si="3"/>
        <v>0</v>
      </c>
      <c r="O9" s="86">
        <f t="shared" si="4"/>
        <v>5</v>
      </c>
      <c r="P9" s="86">
        <f t="shared" si="5"/>
        <v>107</v>
      </c>
      <c r="Q9" s="83">
        <f t="shared" si="6"/>
        <v>112</v>
      </c>
    </row>
    <row r="10" spans="1:17" s="84" customFormat="1" ht="21" customHeight="1" x14ac:dyDescent="0.25">
      <c r="A10" s="95" t="s">
        <v>22</v>
      </c>
      <c r="B10" s="99">
        <v>0</v>
      </c>
      <c r="C10" s="85">
        <v>11</v>
      </c>
      <c r="D10" s="85">
        <v>758</v>
      </c>
      <c r="E10" s="121">
        <f t="shared" si="0"/>
        <v>769</v>
      </c>
      <c r="F10" s="99">
        <v>0</v>
      </c>
      <c r="G10" s="85">
        <v>6</v>
      </c>
      <c r="H10" s="85">
        <v>750</v>
      </c>
      <c r="I10" s="121">
        <f t="shared" si="1"/>
        <v>756</v>
      </c>
      <c r="J10" s="99">
        <v>1</v>
      </c>
      <c r="K10" s="85">
        <v>6</v>
      </c>
      <c r="L10" s="85">
        <v>727</v>
      </c>
      <c r="M10" s="121">
        <f t="shared" si="2"/>
        <v>734</v>
      </c>
      <c r="N10" s="105">
        <f t="shared" si="3"/>
        <v>1</v>
      </c>
      <c r="O10" s="86">
        <f t="shared" si="4"/>
        <v>23</v>
      </c>
      <c r="P10" s="86">
        <f t="shared" si="5"/>
        <v>2235</v>
      </c>
      <c r="Q10" s="83">
        <f t="shared" si="6"/>
        <v>2259</v>
      </c>
    </row>
    <row r="11" spans="1:17" s="84" customFormat="1" ht="21" customHeight="1" x14ac:dyDescent="0.25">
      <c r="A11" s="95" t="s">
        <v>23</v>
      </c>
      <c r="B11" s="99">
        <v>0</v>
      </c>
      <c r="C11" s="85">
        <v>3</v>
      </c>
      <c r="D11" s="85">
        <v>151</v>
      </c>
      <c r="E11" s="121">
        <f t="shared" si="0"/>
        <v>154</v>
      </c>
      <c r="F11" s="99">
        <v>0</v>
      </c>
      <c r="G11" s="85">
        <v>3</v>
      </c>
      <c r="H11" s="85">
        <v>157</v>
      </c>
      <c r="I11" s="121">
        <f t="shared" si="1"/>
        <v>160</v>
      </c>
      <c r="J11" s="99">
        <v>0</v>
      </c>
      <c r="K11" s="85">
        <v>2</v>
      </c>
      <c r="L11" s="85">
        <v>144</v>
      </c>
      <c r="M11" s="121">
        <f t="shared" si="2"/>
        <v>146</v>
      </c>
      <c r="N11" s="105">
        <f t="shared" si="3"/>
        <v>0</v>
      </c>
      <c r="O11" s="86">
        <f t="shared" si="4"/>
        <v>8</v>
      </c>
      <c r="P11" s="86">
        <f t="shared" si="5"/>
        <v>452</v>
      </c>
      <c r="Q11" s="83">
        <f t="shared" si="6"/>
        <v>460</v>
      </c>
    </row>
    <row r="12" spans="1:17" s="84" customFormat="1" ht="21" customHeight="1" x14ac:dyDescent="0.25">
      <c r="A12" s="95" t="s">
        <v>80</v>
      </c>
      <c r="B12" s="99">
        <v>0</v>
      </c>
      <c r="C12" s="85">
        <v>38</v>
      </c>
      <c r="D12" s="85">
        <v>137</v>
      </c>
      <c r="E12" s="121">
        <f t="shared" si="0"/>
        <v>175</v>
      </c>
      <c r="F12" s="99">
        <v>0</v>
      </c>
      <c r="G12" s="85">
        <v>51</v>
      </c>
      <c r="H12" s="85">
        <v>148</v>
      </c>
      <c r="I12" s="121">
        <f t="shared" si="1"/>
        <v>199</v>
      </c>
      <c r="J12" s="99">
        <v>0</v>
      </c>
      <c r="K12" s="85">
        <v>37</v>
      </c>
      <c r="L12" s="85">
        <v>126</v>
      </c>
      <c r="M12" s="121">
        <f t="shared" si="2"/>
        <v>163</v>
      </c>
      <c r="N12" s="105">
        <f t="shared" si="3"/>
        <v>0</v>
      </c>
      <c r="O12" s="86">
        <f t="shared" si="4"/>
        <v>126</v>
      </c>
      <c r="P12" s="86">
        <f t="shared" si="5"/>
        <v>411</v>
      </c>
      <c r="Q12" s="83">
        <f t="shared" si="6"/>
        <v>537</v>
      </c>
    </row>
    <row r="13" spans="1:17" s="84" customFormat="1" ht="21" customHeight="1" x14ac:dyDescent="0.25">
      <c r="A13" s="95" t="s">
        <v>81</v>
      </c>
      <c r="B13" s="99">
        <v>0</v>
      </c>
      <c r="C13" s="85">
        <v>9</v>
      </c>
      <c r="D13" s="85">
        <v>46</v>
      </c>
      <c r="E13" s="121">
        <f t="shared" si="0"/>
        <v>55</v>
      </c>
      <c r="F13" s="99">
        <v>0</v>
      </c>
      <c r="G13" s="85">
        <v>6</v>
      </c>
      <c r="H13" s="85">
        <v>26</v>
      </c>
      <c r="I13" s="121">
        <f t="shared" si="1"/>
        <v>32</v>
      </c>
      <c r="J13" s="99">
        <v>0</v>
      </c>
      <c r="K13" s="85">
        <v>13</v>
      </c>
      <c r="L13" s="85">
        <v>26</v>
      </c>
      <c r="M13" s="121">
        <f t="shared" si="2"/>
        <v>39</v>
      </c>
      <c r="N13" s="105">
        <f t="shared" si="3"/>
        <v>0</v>
      </c>
      <c r="O13" s="86">
        <f t="shared" si="4"/>
        <v>28</v>
      </c>
      <c r="P13" s="86">
        <f t="shared" si="5"/>
        <v>98</v>
      </c>
      <c r="Q13" s="83">
        <f t="shared" si="6"/>
        <v>126</v>
      </c>
    </row>
    <row r="14" spans="1:17" s="84" customFormat="1" ht="21" customHeight="1" x14ac:dyDescent="0.25">
      <c r="A14" s="95" t="s">
        <v>82</v>
      </c>
      <c r="B14" s="99">
        <v>0</v>
      </c>
      <c r="C14" s="85">
        <v>4</v>
      </c>
      <c r="D14" s="85">
        <v>76</v>
      </c>
      <c r="E14" s="121">
        <f t="shared" si="0"/>
        <v>80</v>
      </c>
      <c r="F14" s="99">
        <v>0</v>
      </c>
      <c r="G14" s="85">
        <v>4</v>
      </c>
      <c r="H14" s="85">
        <v>61</v>
      </c>
      <c r="I14" s="121">
        <f t="shared" si="1"/>
        <v>65</v>
      </c>
      <c r="J14" s="99">
        <v>0</v>
      </c>
      <c r="K14" s="85">
        <v>8</v>
      </c>
      <c r="L14" s="85">
        <v>68</v>
      </c>
      <c r="M14" s="121">
        <f t="shared" si="2"/>
        <v>76</v>
      </c>
      <c r="N14" s="105">
        <f t="shared" si="3"/>
        <v>0</v>
      </c>
      <c r="O14" s="86">
        <f t="shared" si="4"/>
        <v>16</v>
      </c>
      <c r="P14" s="86">
        <f t="shared" si="5"/>
        <v>205</v>
      </c>
      <c r="Q14" s="83">
        <f t="shared" si="6"/>
        <v>221</v>
      </c>
    </row>
    <row r="15" spans="1:17" s="84" customFormat="1" ht="21" customHeight="1" x14ac:dyDescent="0.25">
      <c r="A15" s="95" t="s">
        <v>83</v>
      </c>
      <c r="B15" s="99">
        <v>21</v>
      </c>
      <c r="C15" s="85">
        <v>4747</v>
      </c>
      <c r="D15" s="85">
        <v>6300</v>
      </c>
      <c r="E15" s="121">
        <f t="shared" si="0"/>
        <v>11068</v>
      </c>
      <c r="F15" s="99">
        <v>10</v>
      </c>
      <c r="G15" s="85">
        <v>3128</v>
      </c>
      <c r="H15" s="85">
        <v>4466</v>
      </c>
      <c r="I15" s="121">
        <f t="shared" si="1"/>
        <v>7604</v>
      </c>
      <c r="J15" s="99">
        <v>10</v>
      </c>
      <c r="K15" s="85">
        <v>4074</v>
      </c>
      <c r="L15" s="85">
        <v>5403</v>
      </c>
      <c r="M15" s="121">
        <f t="shared" si="2"/>
        <v>9487</v>
      </c>
      <c r="N15" s="105">
        <f t="shared" si="3"/>
        <v>41</v>
      </c>
      <c r="O15" s="86">
        <f t="shared" si="4"/>
        <v>11949</v>
      </c>
      <c r="P15" s="86">
        <f t="shared" si="5"/>
        <v>16169</v>
      </c>
      <c r="Q15" s="83">
        <f t="shared" si="6"/>
        <v>28159</v>
      </c>
    </row>
    <row r="16" spans="1:17" s="84" customFormat="1" ht="21" customHeight="1" x14ac:dyDescent="0.25">
      <c r="A16" s="95" t="s">
        <v>84</v>
      </c>
      <c r="B16" s="99">
        <v>0</v>
      </c>
      <c r="C16" s="85">
        <v>0</v>
      </c>
      <c r="D16" s="85">
        <v>1</v>
      </c>
      <c r="E16" s="121">
        <f t="shared" si="0"/>
        <v>1</v>
      </c>
      <c r="F16" s="99">
        <v>0</v>
      </c>
      <c r="G16" s="85">
        <v>2</v>
      </c>
      <c r="H16" s="85">
        <v>2</v>
      </c>
      <c r="I16" s="121">
        <f t="shared" si="1"/>
        <v>4</v>
      </c>
      <c r="J16" s="99">
        <v>0</v>
      </c>
      <c r="K16" s="85">
        <v>0</v>
      </c>
      <c r="L16" s="85">
        <v>4</v>
      </c>
      <c r="M16" s="121">
        <f t="shared" si="2"/>
        <v>4</v>
      </c>
      <c r="N16" s="105">
        <f t="shared" si="3"/>
        <v>0</v>
      </c>
      <c r="O16" s="86">
        <f t="shared" si="4"/>
        <v>2</v>
      </c>
      <c r="P16" s="86">
        <f t="shared" si="5"/>
        <v>7</v>
      </c>
      <c r="Q16" s="83">
        <f t="shared" si="6"/>
        <v>9</v>
      </c>
    </row>
    <row r="17" spans="1:17" s="84" customFormat="1" ht="21" customHeight="1" x14ac:dyDescent="0.25">
      <c r="A17" s="95" t="s">
        <v>85</v>
      </c>
      <c r="B17" s="99">
        <v>0</v>
      </c>
      <c r="C17" s="85">
        <v>2</v>
      </c>
      <c r="D17" s="85">
        <v>4</v>
      </c>
      <c r="E17" s="121">
        <f t="shared" si="0"/>
        <v>6</v>
      </c>
      <c r="F17" s="99">
        <v>0</v>
      </c>
      <c r="G17" s="85">
        <v>0</v>
      </c>
      <c r="H17" s="85">
        <v>4</v>
      </c>
      <c r="I17" s="121">
        <f t="shared" si="1"/>
        <v>4</v>
      </c>
      <c r="J17" s="99">
        <v>0</v>
      </c>
      <c r="K17" s="85">
        <v>0</v>
      </c>
      <c r="L17" s="85">
        <v>12</v>
      </c>
      <c r="M17" s="121">
        <f t="shared" si="2"/>
        <v>12</v>
      </c>
      <c r="N17" s="105">
        <f t="shared" si="3"/>
        <v>0</v>
      </c>
      <c r="O17" s="86">
        <f t="shared" si="4"/>
        <v>2</v>
      </c>
      <c r="P17" s="86">
        <f t="shared" si="5"/>
        <v>20</v>
      </c>
      <c r="Q17" s="83">
        <f t="shared" si="6"/>
        <v>22</v>
      </c>
    </row>
    <row r="18" spans="1:17" s="84" customFormat="1" ht="21" customHeight="1" x14ac:dyDescent="0.25">
      <c r="A18" s="95" t="s">
        <v>86</v>
      </c>
      <c r="B18" s="99">
        <v>0</v>
      </c>
      <c r="C18" s="85">
        <v>0</v>
      </c>
      <c r="D18" s="85">
        <v>12</v>
      </c>
      <c r="E18" s="121">
        <f t="shared" si="0"/>
        <v>12</v>
      </c>
      <c r="F18" s="99">
        <v>0</v>
      </c>
      <c r="G18" s="85">
        <v>1</v>
      </c>
      <c r="H18" s="85">
        <v>5</v>
      </c>
      <c r="I18" s="121">
        <f t="shared" si="1"/>
        <v>6</v>
      </c>
      <c r="J18" s="99">
        <v>0</v>
      </c>
      <c r="K18" s="85">
        <v>1</v>
      </c>
      <c r="L18" s="85">
        <v>4</v>
      </c>
      <c r="M18" s="121">
        <f t="shared" si="2"/>
        <v>5</v>
      </c>
      <c r="N18" s="105">
        <f t="shared" si="3"/>
        <v>0</v>
      </c>
      <c r="O18" s="86">
        <f t="shared" si="4"/>
        <v>2</v>
      </c>
      <c r="P18" s="86">
        <f t="shared" si="5"/>
        <v>21</v>
      </c>
      <c r="Q18" s="83">
        <f t="shared" si="6"/>
        <v>23</v>
      </c>
    </row>
    <row r="19" spans="1:17" s="84" customFormat="1" ht="21" customHeight="1" x14ac:dyDescent="0.25">
      <c r="A19" s="95" t="s">
        <v>87</v>
      </c>
      <c r="B19" s="99">
        <v>1</v>
      </c>
      <c r="C19" s="85">
        <v>358</v>
      </c>
      <c r="D19" s="85">
        <v>1348</v>
      </c>
      <c r="E19" s="121">
        <f t="shared" si="0"/>
        <v>1707</v>
      </c>
      <c r="F19" s="99">
        <v>0</v>
      </c>
      <c r="G19" s="85">
        <v>282</v>
      </c>
      <c r="H19" s="85">
        <v>1224</v>
      </c>
      <c r="I19" s="121">
        <f t="shared" si="1"/>
        <v>1506</v>
      </c>
      <c r="J19" s="99">
        <v>0</v>
      </c>
      <c r="K19" s="85">
        <v>312</v>
      </c>
      <c r="L19" s="85">
        <v>1281</v>
      </c>
      <c r="M19" s="121">
        <f t="shared" si="2"/>
        <v>1593</v>
      </c>
      <c r="N19" s="105">
        <f t="shared" si="3"/>
        <v>1</v>
      </c>
      <c r="O19" s="86">
        <f t="shared" si="4"/>
        <v>952</v>
      </c>
      <c r="P19" s="86">
        <f t="shared" si="5"/>
        <v>3853</v>
      </c>
      <c r="Q19" s="83">
        <f t="shared" si="6"/>
        <v>4806</v>
      </c>
    </row>
    <row r="20" spans="1:17" s="84" customFormat="1" ht="21" customHeight="1" x14ac:dyDescent="0.25">
      <c r="A20" s="95" t="s">
        <v>88</v>
      </c>
      <c r="B20" s="99">
        <v>0</v>
      </c>
      <c r="C20" s="85">
        <v>7</v>
      </c>
      <c r="D20" s="85">
        <v>14</v>
      </c>
      <c r="E20" s="121">
        <f t="shared" si="0"/>
        <v>21</v>
      </c>
      <c r="F20" s="99">
        <v>0</v>
      </c>
      <c r="G20" s="85">
        <v>10</v>
      </c>
      <c r="H20" s="85">
        <v>14</v>
      </c>
      <c r="I20" s="121">
        <f t="shared" si="1"/>
        <v>24</v>
      </c>
      <c r="J20" s="99">
        <v>0</v>
      </c>
      <c r="K20" s="85">
        <v>13</v>
      </c>
      <c r="L20" s="85">
        <v>21</v>
      </c>
      <c r="M20" s="121">
        <f t="shared" si="2"/>
        <v>34</v>
      </c>
      <c r="N20" s="105">
        <f t="shared" si="3"/>
        <v>0</v>
      </c>
      <c r="O20" s="86">
        <f t="shared" si="4"/>
        <v>30</v>
      </c>
      <c r="P20" s="86">
        <f t="shared" si="5"/>
        <v>49</v>
      </c>
      <c r="Q20" s="83">
        <f t="shared" si="6"/>
        <v>79</v>
      </c>
    </row>
    <row r="21" spans="1:17" s="84" customFormat="1" ht="21" customHeight="1" x14ac:dyDescent="0.25">
      <c r="A21" s="95" t="s">
        <v>89</v>
      </c>
      <c r="B21" s="99">
        <v>3</v>
      </c>
      <c r="C21" s="85">
        <v>3338</v>
      </c>
      <c r="D21" s="85">
        <v>5540</v>
      </c>
      <c r="E21" s="121">
        <f t="shared" si="0"/>
        <v>8881</v>
      </c>
      <c r="F21" s="99">
        <v>3</v>
      </c>
      <c r="G21" s="85">
        <v>2166</v>
      </c>
      <c r="H21" s="85">
        <v>3749</v>
      </c>
      <c r="I21" s="121">
        <f t="shared" si="1"/>
        <v>5918</v>
      </c>
      <c r="J21" s="99">
        <v>2</v>
      </c>
      <c r="K21" s="85">
        <v>3016</v>
      </c>
      <c r="L21" s="85">
        <v>4890</v>
      </c>
      <c r="M21" s="121">
        <f t="shared" si="2"/>
        <v>7908</v>
      </c>
      <c r="N21" s="105"/>
      <c r="O21" s="86"/>
      <c r="P21" s="86"/>
      <c r="Q21" s="83"/>
    </row>
    <row r="22" spans="1:17" s="84" customFormat="1" ht="21" customHeight="1" x14ac:dyDescent="0.25">
      <c r="A22" s="95" t="s">
        <v>90</v>
      </c>
      <c r="B22" s="99">
        <v>0</v>
      </c>
      <c r="C22" s="85">
        <v>26</v>
      </c>
      <c r="D22" s="85">
        <v>134</v>
      </c>
      <c r="E22" s="121">
        <f t="shared" si="0"/>
        <v>160</v>
      </c>
      <c r="F22" s="99">
        <v>0</v>
      </c>
      <c r="G22" s="85">
        <v>18</v>
      </c>
      <c r="H22" s="85">
        <v>154</v>
      </c>
      <c r="I22" s="121">
        <f t="shared" si="1"/>
        <v>172</v>
      </c>
      <c r="J22" s="99">
        <v>0</v>
      </c>
      <c r="K22" s="85">
        <v>24</v>
      </c>
      <c r="L22" s="85">
        <v>135</v>
      </c>
      <c r="M22" s="121">
        <f t="shared" si="2"/>
        <v>159</v>
      </c>
      <c r="N22" s="105"/>
      <c r="O22" s="86"/>
      <c r="P22" s="86"/>
      <c r="Q22" s="83"/>
    </row>
    <row r="23" spans="1:17" s="84" customFormat="1" ht="21" customHeight="1" x14ac:dyDescent="0.25">
      <c r="A23" s="95" t="s">
        <v>91</v>
      </c>
      <c r="B23" s="99">
        <v>0</v>
      </c>
      <c r="C23" s="85">
        <v>326</v>
      </c>
      <c r="D23" s="85">
        <v>348</v>
      </c>
      <c r="E23" s="121">
        <f t="shared" si="0"/>
        <v>674</v>
      </c>
      <c r="F23" s="99">
        <v>2</v>
      </c>
      <c r="G23" s="85">
        <v>228</v>
      </c>
      <c r="H23" s="85">
        <v>276</v>
      </c>
      <c r="I23" s="121">
        <f t="shared" si="1"/>
        <v>506</v>
      </c>
      <c r="J23" s="99">
        <v>0</v>
      </c>
      <c r="K23" s="85">
        <v>304</v>
      </c>
      <c r="L23" s="85">
        <v>324</v>
      </c>
      <c r="M23" s="121">
        <f t="shared" si="2"/>
        <v>628</v>
      </c>
      <c r="N23" s="105">
        <f t="shared" si="3"/>
        <v>2</v>
      </c>
      <c r="O23" s="86">
        <f t="shared" si="4"/>
        <v>858</v>
      </c>
      <c r="P23" s="86">
        <f t="shared" si="5"/>
        <v>948</v>
      </c>
      <c r="Q23" s="83">
        <f t="shared" si="6"/>
        <v>1808</v>
      </c>
    </row>
    <row r="24" spans="1:17" s="84" customFormat="1" ht="21" customHeight="1" x14ac:dyDescent="0.25">
      <c r="A24" s="95" t="s">
        <v>92</v>
      </c>
      <c r="B24" s="99">
        <v>0</v>
      </c>
      <c r="C24" s="85">
        <v>4</v>
      </c>
      <c r="D24" s="85">
        <v>102</v>
      </c>
      <c r="E24" s="121">
        <f t="shared" si="0"/>
        <v>106</v>
      </c>
      <c r="F24" s="99">
        <v>0</v>
      </c>
      <c r="G24" s="85">
        <v>9</v>
      </c>
      <c r="H24" s="85">
        <v>100</v>
      </c>
      <c r="I24" s="121">
        <f t="shared" si="1"/>
        <v>109</v>
      </c>
      <c r="J24" s="99">
        <v>0</v>
      </c>
      <c r="K24" s="85">
        <v>7</v>
      </c>
      <c r="L24" s="85">
        <v>102</v>
      </c>
      <c r="M24" s="121">
        <f t="shared" si="2"/>
        <v>109</v>
      </c>
      <c r="N24" s="105">
        <f t="shared" si="3"/>
        <v>0</v>
      </c>
      <c r="O24" s="86">
        <f t="shared" si="4"/>
        <v>20</v>
      </c>
      <c r="P24" s="86">
        <f t="shared" si="5"/>
        <v>304</v>
      </c>
      <c r="Q24" s="83">
        <f t="shared" si="6"/>
        <v>324</v>
      </c>
    </row>
    <row r="25" spans="1:17" s="84" customFormat="1" ht="21" customHeight="1" x14ac:dyDescent="0.25">
      <c r="A25" s="95" t="s">
        <v>93</v>
      </c>
      <c r="B25" s="99">
        <v>6</v>
      </c>
      <c r="C25" s="85">
        <v>8964</v>
      </c>
      <c r="D25" s="85">
        <v>17971</v>
      </c>
      <c r="E25" s="121">
        <f t="shared" si="0"/>
        <v>26941</v>
      </c>
      <c r="F25" s="99">
        <v>8</v>
      </c>
      <c r="G25" s="85">
        <v>7158</v>
      </c>
      <c r="H25" s="85">
        <v>14765</v>
      </c>
      <c r="I25" s="121">
        <f t="shared" si="1"/>
        <v>21931</v>
      </c>
      <c r="J25" s="99">
        <v>3</v>
      </c>
      <c r="K25" s="85">
        <v>7692</v>
      </c>
      <c r="L25" s="85">
        <v>15347</v>
      </c>
      <c r="M25" s="121">
        <f t="shared" si="2"/>
        <v>23042</v>
      </c>
      <c r="N25" s="105">
        <f t="shared" si="3"/>
        <v>17</v>
      </c>
      <c r="O25" s="86">
        <f t="shared" si="4"/>
        <v>23814</v>
      </c>
      <c r="P25" s="86">
        <f t="shared" si="5"/>
        <v>48083</v>
      </c>
      <c r="Q25" s="83">
        <f t="shared" si="6"/>
        <v>71914</v>
      </c>
    </row>
    <row r="26" spans="1:17" s="84" customFormat="1" ht="21" customHeight="1" x14ac:dyDescent="0.25">
      <c r="A26" s="95" t="s">
        <v>94</v>
      </c>
      <c r="B26" s="99">
        <v>0</v>
      </c>
      <c r="C26" s="85">
        <v>18</v>
      </c>
      <c r="D26" s="85">
        <v>4013</v>
      </c>
      <c r="E26" s="121">
        <f t="shared" si="0"/>
        <v>4031</v>
      </c>
      <c r="F26" s="99">
        <v>0</v>
      </c>
      <c r="G26" s="85">
        <v>11</v>
      </c>
      <c r="H26" s="85">
        <v>3448</v>
      </c>
      <c r="I26" s="121">
        <f t="shared" si="1"/>
        <v>3459</v>
      </c>
      <c r="J26" s="99">
        <v>1</v>
      </c>
      <c r="K26" s="85">
        <v>12</v>
      </c>
      <c r="L26" s="85">
        <v>3503</v>
      </c>
      <c r="M26" s="121">
        <f t="shared" si="2"/>
        <v>3516</v>
      </c>
      <c r="N26" s="105">
        <f t="shared" si="3"/>
        <v>1</v>
      </c>
      <c r="O26" s="86">
        <f t="shared" si="4"/>
        <v>41</v>
      </c>
      <c r="P26" s="86">
        <f t="shared" si="5"/>
        <v>10964</v>
      </c>
      <c r="Q26" s="83">
        <f t="shared" si="6"/>
        <v>11006</v>
      </c>
    </row>
    <row r="27" spans="1:17" s="84" customFormat="1" ht="21" customHeight="1" x14ac:dyDescent="0.25">
      <c r="A27" s="95" t="s">
        <v>95</v>
      </c>
      <c r="B27" s="99">
        <v>0</v>
      </c>
      <c r="C27" s="85">
        <v>2</v>
      </c>
      <c r="D27" s="85">
        <v>634</v>
      </c>
      <c r="E27" s="121">
        <f t="shared" si="0"/>
        <v>636</v>
      </c>
      <c r="F27" s="99">
        <v>0</v>
      </c>
      <c r="G27" s="85">
        <v>4</v>
      </c>
      <c r="H27" s="85">
        <v>544</v>
      </c>
      <c r="I27" s="121">
        <f t="shared" si="1"/>
        <v>548</v>
      </c>
      <c r="J27" s="99">
        <v>0</v>
      </c>
      <c r="K27" s="85">
        <v>2</v>
      </c>
      <c r="L27" s="85">
        <v>535</v>
      </c>
      <c r="M27" s="121">
        <f t="shared" si="2"/>
        <v>537</v>
      </c>
      <c r="N27" s="105">
        <f t="shared" si="3"/>
        <v>0</v>
      </c>
      <c r="O27" s="86">
        <f t="shared" si="4"/>
        <v>8</v>
      </c>
      <c r="P27" s="86">
        <f t="shared" si="5"/>
        <v>1713</v>
      </c>
      <c r="Q27" s="83">
        <f t="shared" si="6"/>
        <v>1721</v>
      </c>
    </row>
    <row r="28" spans="1:17" s="84" customFormat="1" ht="21" customHeight="1" x14ac:dyDescent="0.25">
      <c r="A28" s="95" t="s">
        <v>96</v>
      </c>
      <c r="B28" s="99">
        <v>0</v>
      </c>
      <c r="C28" s="85">
        <v>0</v>
      </c>
      <c r="D28" s="85">
        <v>83</v>
      </c>
      <c r="E28" s="121">
        <f t="shared" si="0"/>
        <v>83</v>
      </c>
      <c r="F28" s="99">
        <v>0</v>
      </c>
      <c r="G28" s="85">
        <v>1</v>
      </c>
      <c r="H28" s="85">
        <v>58</v>
      </c>
      <c r="I28" s="121">
        <f t="shared" si="1"/>
        <v>59</v>
      </c>
      <c r="J28" s="99">
        <v>0</v>
      </c>
      <c r="K28" s="85">
        <v>0</v>
      </c>
      <c r="L28" s="85">
        <v>79</v>
      </c>
      <c r="M28" s="121">
        <f t="shared" si="2"/>
        <v>79</v>
      </c>
      <c r="N28" s="105">
        <f t="shared" si="3"/>
        <v>0</v>
      </c>
      <c r="O28" s="86">
        <f t="shared" si="4"/>
        <v>1</v>
      </c>
      <c r="P28" s="86">
        <f t="shared" si="5"/>
        <v>220</v>
      </c>
      <c r="Q28" s="83">
        <f t="shared" si="6"/>
        <v>221</v>
      </c>
    </row>
    <row r="29" spans="1:17" s="84" customFormat="1" ht="21" customHeight="1" x14ac:dyDescent="0.25">
      <c r="A29" s="95" t="s">
        <v>97</v>
      </c>
      <c r="B29" s="99">
        <v>0</v>
      </c>
      <c r="C29" s="85">
        <v>139</v>
      </c>
      <c r="D29" s="85">
        <v>679</v>
      </c>
      <c r="E29" s="121">
        <f t="shared" si="0"/>
        <v>818</v>
      </c>
      <c r="F29" s="99">
        <v>0</v>
      </c>
      <c r="G29" s="85">
        <v>105</v>
      </c>
      <c r="H29" s="85">
        <v>589</v>
      </c>
      <c r="I29" s="121">
        <f t="shared" si="1"/>
        <v>694</v>
      </c>
      <c r="J29" s="99">
        <v>0</v>
      </c>
      <c r="K29" s="85">
        <v>120</v>
      </c>
      <c r="L29" s="85">
        <v>597</v>
      </c>
      <c r="M29" s="121">
        <f t="shared" si="2"/>
        <v>717</v>
      </c>
      <c r="N29" s="105">
        <f t="shared" si="3"/>
        <v>0</v>
      </c>
      <c r="O29" s="86">
        <f t="shared" si="4"/>
        <v>364</v>
      </c>
      <c r="P29" s="86">
        <f t="shared" si="5"/>
        <v>1865</v>
      </c>
      <c r="Q29" s="83">
        <f t="shared" si="6"/>
        <v>2229</v>
      </c>
    </row>
    <row r="30" spans="1:17" ht="21" customHeight="1" thickBot="1" x14ac:dyDescent="0.3">
      <c r="A30" s="96" t="s">
        <v>98</v>
      </c>
      <c r="B30" s="100">
        <v>0</v>
      </c>
      <c r="C30" s="89">
        <v>34</v>
      </c>
      <c r="D30" s="89">
        <v>238</v>
      </c>
      <c r="E30" s="122">
        <f t="shared" si="0"/>
        <v>272</v>
      </c>
      <c r="F30" s="102">
        <v>0</v>
      </c>
      <c r="G30" s="103">
        <v>14</v>
      </c>
      <c r="H30" s="103">
        <v>262</v>
      </c>
      <c r="I30" s="123">
        <f t="shared" si="1"/>
        <v>276</v>
      </c>
      <c r="J30" s="102">
        <v>0</v>
      </c>
      <c r="K30" s="103">
        <v>17</v>
      </c>
      <c r="L30" s="103">
        <v>225</v>
      </c>
      <c r="M30" s="123">
        <f t="shared" si="2"/>
        <v>242</v>
      </c>
      <c r="N30" s="106">
        <f t="shared" si="3"/>
        <v>0</v>
      </c>
      <c r="O30" s="90">
        <f t="shared" si="4"/>
        <v>65</v>
      </c>
      <c r="P30" s="90">
        <f t="shared" si="5"/>
        <v>725</v>
      </c>
      <c r="Q30" s="125">
        <f t="shared" si="6"/>
        <v>790</v>
      </c>
    </row>
    <row r="31" spans="1:17" ht="31.5" customHeight="1" thickBot="1" x14ac:dyDescent="0.3">
      <c r="A31" s="97" t="s">
        <v>102</v>
      </c>
      <c r="B31" s="101">
        <f>SUM(B5:B30)</f>
        <v>31</v>
      </c>
      <c r="C31" s="91">
        <f>SUM(C5:C30)</f>
        <v>18036</v>
      </c>
      <c r="D31" s="91">
        <f>SUM(D5:D30)</f>
        <v>38809</v>
      </c>
      <c r="E31" s="92">
        <f>SUM(E5:E30)</f>
        <v>56876</v>
      </c>
      <c r="F31" s="93">
        <f>SUM(F5:F30)</f>
        <v>23</v>
      </c>
      <c r="G31" s="91">
        <f>SUM(G5:G30)</f>
        <v>13208</v>
      </c>
      <c r="H31" s="91">
        <f>SUM(H5:H30)</f>
        <v>31006</v>
      </c>
      <c r="I31" s="91">
        <f>SUM(I5:I30)</f>
        <v>44237</v>
      </c>
      <c r="J31" s="91">
        <f>SUM(J5:J30)</f>
        <v>17</v>
      </c>
      <c r="K31" s="91">
        <f>SUM(K5:K30)</f>
        <v>15664</v>
      </c>
      <c r="L31" s="91">
        <f>SUM(L5:L30)</f>
        <v>33749</v>
      </c>
      <c r="M31" s="91">
        <f>SUM(M5:M30)</f>
        <v>49430</v>
      </c>
      <c r="N31" s="91">
        <f>SUM(N5:N30)</f>
        <v>63</v>
      </c>
      <c r="O31" s="91">
        <f>SUM(O5:O30)</f>
        <v>38320</v>
      </c>
      <c r="P31" s="91">
        <f>SUM(P5:P30)</f>
        <v>88962</v>
      </c>
      <c r="Q31" s="92">
        <f>SUM(Q5:Q30)</f>
        <v>127345</v>
      </c>
    </row>
    <row r="32" spans="1:17" ht="15.75" x14ac:dyDescent="0.25">
      <c r="A32" s="56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</row>
    <row r="33" spans="1:17" ht="15.75" x14ac:dyDescent="0.25">
      <c r="A33" s="56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</row>
    <row r="35" spans="1:17" x14ac:dyDescent="0.25">
      <c r="B35" s="53"/>
    </row>
    <row r="36" spans="1:17" x14ac:dyDescent="0.25">
      <c r="A36" s="69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70"/>
    </row>
    <row r="37" spans="1:17" x14ac:dyDescent="0.25">
      <c r="A37" s="69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70"/>
    </row>
    <row r="38" spans="1:17" ht="59.25" customHeight="1" x14ac:dyDescent="0.25">
      <c r="A38" s="69"/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70"/>
    </row>
    <row r="39" spans="1:17" x14ac:dyDescent="0.25">
      <c r="A39" s="59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1"/>
    </row>
    <row r="40" spans="1:17" x14ac:dyDescent="0.25">
      <c r="A40" s="59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1"/>
    </row>
    <row r="41" spans="1:17" x14ac:dyDescent="0.25">
      <c r="A41" s="59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1"/>
    </row>
    <row r="42" spans="1:17" x14ac:dyDescent="0.25">
      <c r="A42" s="59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1"/>
    </row>
    <row r="43" spans="1:17" x14ac:dyDescent="0.25">
      <c r="A43" s="59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1"/>
    </row>
    <row r="44" spans="1:17" x14ac:dyDescent="0.25">
      <c r="A44" s="59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1"/>
    </row>
    <row r="45" spans="1:17" x14ac:dyDescent="0.25">
      <c r="A45" s="59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1"/>
    </row>
    <row r="46" spans="1:17" x14ac:dyDescent="0.25">
      <c r="A46" s="59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1"/>
    </row>
    <row r="47" spans="1:17" x14ac:dyDescent="0.25">
      <c r="A47" s="59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1"/>
    </row>
    <row r="48" spans="1:17" x14ac:dyDescent="0.25">
      <c r="A48" s="59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1"/>
    </row>
    <row r="49" spans="1:12" x14ac:dyDescent="0.25">
      <c r="A49" s="59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1"/>
    </row>
    <row r="50" spans="1:12" x14ac:dyDescent="0.25">
      <c r="A50" s="62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1"/>
    </row>
    <row r="51" spans="1:12" x14ac:dyDescent="0.25">
      <c r="A51" s="59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1"/>
    </row>
    <row r="52" spans="1:12" x14ac:dyDescent="0.25">
      <c r="A52" s="59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1"/>
    </row>
    <row r="53" spans="1:12" x14ac:dyDescent="0.25">
      <c r="A53" s="59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1"/>
    </row>
    <row r="54" spans="1:12" x14ac:dyDescent="0.25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1"/>
    </row>
    <row r="55" spans="1:12" x14ac:dyDescent="0.25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1"/>
    </row>
    <row r="56" spans="1:12" x14ac:dyDescent="0.2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1"/>
    </row>
    <row r="57" spans="1:12" x14ac:dyDescent="0.25">
      <c r="A57" s="59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1"/>
    </row>
    <row r="58" spans="1:12" x14ac:dyDescent="0.25">
      <c r="A58" s="59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1"/>
    </row>
    <row r="59" spans="1:12" x14ac:dyDescent="0.25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1"/>
    </row>
    <row r="60" spans="1:12" x14ac:dyDescent="0.25">
      <c r="A60" s="59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1"/>
    </row>
    <row r="61" spans="1:12" x14ac:dyDescent="0.25">
      <c r="A61" s="59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1"/>
    </row>
    <row r="62" spans="1:12" x14ac:dyDescent="0.25">
      <c r="A62" s="59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1"/>
    </row>
    <row r="63" spans="1:12" x14ac:dyDescent="0.25">
      <c r="A63" s="59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1"/>
    </row>
    <row r="64" spans="1:12" x14ac:dyDescent="0.25">
      <c r="A64" s="59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1"/>
    </row>
    <row r="65" spans="1:12" x14ac:dyDescent="0.25">
      <c r="A65" s="59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1"/>
    </row>
    <row r="66" spans="1:12" x14ac:dyDescent="0.25">
      <c r="A66" s="62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1"/>
    </row>
    <row r="67" spans="1:12" x14ac:dyDescent="0.25">
      <c r="A67" s="59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1"/>
    </row>
    <row r="68" spans="1:12" x14ac:dyDescent="0.25">
      <c r="A68" s="59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1"/>
    </row>
    <row r="69" spans="1:12" x14ac:dyDescent="0.25">
      <c r="A69" s="59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1"/>
    </row>
    <row r="70" spans="1:12" x14ac:dyDescent="0.25">
      <c r="A70" s="59"/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4"/>
    </row>
    <row r="71" spans="1:12" x14ac:dyDescent="0.25">
      <c r="B71" s="54"/>
      <c r="C71" s="54"/>
      <c r="D71" s="54"/>
      <c r="E71" s="55"/>
      <c r="F71" s="54"/>
      <c r="G71" s="54"/>
      <c r="H71" s="54"/>
      <c r="I71" s="55"/>
      <c r="J71" s="54"/>
      <c r="K71" s="54"/>
      <c r="L71" s="54"/>
    </row>
  </sheetData>
  <mergeCells count="9">
    <mergeCell ref="N3:Q3"/>
    <mergeCell ref="A2:Q2"/>
    <mergeCell ref="B36:K37"/>
    <mergeCell ref="A36:A38"/>
    <mergeCell ref="L36:L38"/>
    <mergeCell ref="A3:A4"/>
    <mergeCell ref="B3:E3"/>
    <mergeCell ref="F3:I3"/>
    <mergeCell ref="J3:M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U274"/>
  <sheetViews>
    <sheetView showGridLines="0" view="pageBreakPreview" topLeftCell="B1" zoomScale="70" zoomScaleNormal="50" zoomScaleSheetLayoutView="70" workbookViewId="0">
      <selection activeCell="B13" sqref="B13"/>
    </sheetView>
  </sheetViews>
  <sheetFormatPr baseColWidth="10" defaultColWidth="11.42578125" defaultRowHeight="15" x14ac:dyDescent="0.25"/>
  <cols>
    <col min="1" max="1" width="25.7109375" customWidth="1"/>
    <col min="2" max="2" width="74.42578125" style="1" customWidth="1"/>
    <col min="3" max="3" width="9.42578125" customWidth="1"/>
    <col min="4" max="4" width="8.85546875" customWidth="1"/>
    <col min="5" max="5" width="9.42578125" customWidth="1"/>
    <col min="6" max="6" width="11.42578125" customWidth="1"/>
    <col min="7" max="7" width="8.140625" bestFit="1" customWidth="1"/>
    <col min="8" max="8" width="9" customWidth="1"/>
    <col min="9" max="9" width="10.5703125" customWidth="1"/>
    <col min="10" max="10" width="10.28515625" customWidth="1"/>
    <col min="11" max="11" width="8.28515625" customWidth="1"/>
    <col min="12" max="12" width="11.28515625" customWidth="1"/>
    <col min="13" max="13" width="12" customWidth="1"/>
    <col min="14" max="14" width="13.42578125" customWidth="1"/>
    <col min="15" max="15" width="9.28515625" hidden="1" customWidth="1"/>
    <col min="16" max="16" width="12.140625" bestFit="1" customWidth="1"/>
    <col min="17" max="17" width="11.5703125" customWidth="1"/>
    <col min="18" max="18" width="10.85546875" customWidth="1"/>
    <col min="20" max="20" width="26.85546875" bestFit="1" customWidth="1"/>
  </cols>
  <sheetData>
    <row r="6" spans="2:21" ht="15.75" x14ac:dyDescent="0.25"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2:21" ht="16.5" thickBot="1" x14ac:dyDescent="0.3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2:21" ht="15.75" x14ac:dyDescent="0.25">
      <c r="B8" s="73" t="s">
        <v>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5"/>
    </row>
    <row r="9" spans="2:21" ht="15.75" x14ac:dyDescent="0.25">
      <c r="B9" s="71" t="s">
        <v>0</v>
      </c>
      <c r="C9" s="76" t="s">
        <v>1</v>
      </c>
      <c r="D9" s="76"/>
      <c r="E9" s="76"/>
      <c r="F9" s="76"/>
      <c r="G9" s="76" t="s">
        <v>2</v>
      </c>
      <c r="H9" s="76"/>
      <c r="I9" s="76"/>
      <c r="J9" s="76"/>
      <c r="K9" s="76" t="s">
        <v>3</v>
      </c>
      <c r="L9" s="76"/>
      <c r="M9" s="76"/>
      <c r="N9" s="76"/>
      <c r="O9" s="76" t="s">
        <v>4</v>
      </c>
      <c r="P9" s="76"/>
      <c r="Q9" s="76"/>
      <c r="R9" s="76"/>
      <c r="S9" s="76"/>
      <c r="T9" s="77" t="s">
        <v>5</v>
      </c>
    </row>
    <row r="10" spans="2:21" ht="16.5" thickBot="1" x14ac:dyDescent="0.3">
      <c r="B10" s="72"/>
      <c r="C10" s="21" t="s">
        <v>6</v>
      </c>
      <c r="D10" s="21" t="s">
        <v>7</v>
      </c>
      <c r="E10" s="21" t="s">
        <v>8</v>
      </c>
      <c r="F10" s="21" t="s">
        <v>9</v>
      </c>
      <c r="G10" s="21" t="s">
        <v>10</v>
      </c>
      <c r="H10" s="21" t="s">
        <v>11</v>
      </c>
      <c r="I10" s="21" t="s">
        <v>12</v>
      </c>
      <c r="J10" s="21" t="s">
        <v>13</v>
      </c>
      <c r="K10" s="21" t="s">
        <v>14</v>
      </c>
      <c r="L10" s="21" t="s">
        <v>15</v>
      </c>
      <c r="M10" s="21" t="s">
        <v>16</v>
      </c>
      <c r="N10" s="21" t="s">
        <v>17</v>
      </c>
      <c r="O10" s="21" t="s">
        <v>18</v>
      </c>
      <c r="P10" s="21" t="s">
        <v>18</v>
      </c>
      <c r="Q10" s="21" t="s">
        <v>19</v>
      </c>
      <c r="R10" s="21" t="s">
        <v>20</v>
      </c>
      <c r="S10" s="21" t="s">
        <v>21</v>
      </c>
      <c r="T10" s="78"/>
    </row>
    <row r="11" spans="2:21" s="19" customFormat="1" ht="15.75" x14ac:dyDescent="0.25">
      <c r="B11" s="15" t="s">
        <v>26</v>
      </c>
      <c r="C11" s="11">
        <v>0</v>
      </c>
      <c r="D11" s="11">
        <v>12</v>
      </c>
      <c r="E11" s="11">
        <v>83</v>
      </c>
      <c r="F11" s="10">
        <v>95</v>
      </c>
      <c r="G11" s="11">
        <v>133</v>
      </c>
      <c r="H11" s="11">
        <v>16</v>
      </c>
      <c r="I11" s="11">
        <v>75</v>
      </c>
      <c r="J11" s="10">
        <f>G11+H11+I11</f>
        <v>224</v>
      </c>
      <c r="K11" s="9">
        <v>95</v>
      </c>
      <c r="L11" s="9">
        <v>118</v>
      </c>
      <c r="M11" s="10">
        <v>163</v>
      </c>
      <c r="N11" s="10">
        <f>K11+L11+M11</f>
        <v>376</v>
      </c>
      <c r="O11" s="11"/>
      <c r="P11" s="11"/>
      <c r="Q11" s="11"/>
      <c r="R11" s="11"/>
      <c r="S11" s="10"/>
      <c r="T11" s="10">
        <f>S11+N11+J11+F11</f>
        <v>695</v>
      </c>
      <c r="U11" s="65"/>
    </row>
    <row r="12" spans="2:21" s="19" customFormat="1" ht="15.75" x14ac:dyDescent="0.25">
      <c r="B12" s="4" t="s">
        <v>27</v>
      </c>
      <c r="C12" s="9">
        <v>5249</v>
      </c>
      <c r="D12" s="9">
        <v>5735</v>
      </c>
      <c r="E12" s="9">
        <v>5696</v>
      </c>
      <c r="F12" s="17">
        <v>16680</v>
      </c>
      <c r="G12" s="9">
        <v>5353</v>
      </c>
      <c r="H12" s="9">
        <v>8583</v>
      </c>
      <c r="I12" s="9">
        <v>14030</v>
      </c>
      <c r="J12" s="10">
        <f>G12+H12+I12</f>
        <v>27966</v>
      </c>
      <c r="K12" s="9">
        <v>16665</v>
      </c>
      <c r="L12" s="9">
        <v>17395</v>
      </c>
      <c r="M12" s="10">
        <v>17100</v>
      </c>
      <c r="N12" s="10">
        <f>K12+L12+M12</f>
        <v>51160</v>
      </c>
      <c r="O12" s="9"/>
      <c r="P12" s="11"/>
      <c r="Q12" s="11"/>
      <c r="R12" s="11"/>
      <c r="S12" s="10"/>
      <c r="T12" s="17">
        <f>S12+N12+J12+F12</f>
        <v>95806</v>
      </c>
      <c r="U12" s="65"/>
    </row>
    <row r="13" spans="2:21" s="19" customFormat="1" ht="15.75" x14ac:dyDescent="0.25">
      <c r="B13" s="4" t="s">
        <v>28</v>
      </c>
      <c r="C13" s="9">
        <v>0</v>
      </c>
      <c r="D13" s="9">
        <v>2</v>
      </c>
      <c r="E13" s="9">
        <v>1</v>
      </c>
      <c r="F13" s="17">
        <v>3</v>
      </c>
      <c r="G13" s="9">
        <v>1</v>
      </c>
      <c r="H13" s="9">
        <v>3</v>
      </c>
      <c r="I13" s="9">
        <v>2</v>
      </c>
      <c r="J13" s="10">
        <f>G13+H13+I13</f>
        <v>6</v>
      </c>
      <c r="K13" s="9">
        <v>5</v>
      </c>
      <c r="L13" s="9">
        <v>2</v>
      </c>
      <c r="M13" s="10">
        <v>1</v>
      </c>
      <c r="N13" s="10">
        <f>K13+L13+M13</f>
        <v>8</v>
      </c>
      <c r="O13" s="9"/>
      <c r="P13" s="11"/>
      <c r="Q13" s="11"/>
      <c r="R13" s="11"/>
      <c r="S13" s="10"/>
      <c r="T13" s="17">
        <f>S13+N13+J13+F13</f>
        <v>17</v>
      </c>
      <c r="U13" s="65"/>
    </row>
    <row r="14" spans="2:21" ht="15.75" x14ac:dyDescent="0.25">
      <c r="B14" s="4" t="s">
        <v>29</v>
      </c>
      <c r="C14" s="9">
        <v>48</v>
      </c>
      <c r="D14" s="9">
        <v>14</v>
      </c>
      <c r="E14" s="9">
        <v>10</v>
      </c>
      <c r="F14" s="17">
        <v>72</v>
      </c>
      <c r="G14" s="9">
        <v>37</v>
      </c>
      <c r="H14" s="9">
        <v>6</v>
      </c>
      <c r="I14" s="9">
        <v>9</v>
      </c>
      <c r="J14" s="10">
        <f>G14+H14+I14</f>
        <v>52</v>
      </c>
      <c r="K14" s="9">
        <v>37</v>
      </c>
      <c r="L14" s="9">
        <v>26</v>
      </c>
      <c r="M14" s="10">
        <v>14</v>
      </c>
      <c r="N14" s="10">
        <f>K14+L14+M14</f>
        <v>77</v>
      </c>
      <c r="O14" s="9"/>
      <c r="P14" s="11"/>
      <c r="Q14" s="11"/>
      <c r="R14" s="11"/>
      <c r="S14" s="11"/>
      <c r="T14" s="17">
        <f>S14+N14+J14+F14</f>
        <v>201</v>
      </c>
      <c r="U14" s="66"/>
    </row>
    <row r="15" spans="2:21" ht="15.75" x14ac:dyDescent="0.25">
      <c r="B15" s="4" t="s">
        <v>30</v>
      </c>
      <c r="C15" s="9">
        <v>6028</v>
      </c>
      <c r="D15" s="9">
        <v>0</v>
      </c>
      <c r="E15" s="9">
        <v>1021</v>
      </c>
      <c r="F15" s="17">
        <v>7049</v>
      </c>
      <c r="G15" s="9">
        <v>18826</v>
      </c>
      <c r="H15" s="9">
        <v>0</v>
      </c>
      <c r="I15" s="9">
        <v>0</v>
      </c>
      <c r="J15" s="10">
        <f>G15+H15+I15</f>
        <v>18826</v>
      </c>
      <c r="K15" s="9">
        <v>0</v>
      </c>
      <c r="L15" s="9">
        <v>0</v>
      </c>
      <c r="M15" s="10">
        <v>0</v>
      </c>
      <c r="N15" s="10">
        <f>K15+L15+M15</f>
        <v>0</v>
      </c>
      <c r="O15" s="9"/>
      <c r="P15" s="11"/>
      <c r="Q15" s="11"/>
      <c r="R15" s="11"/>
      <c r="S15" s="10"/>
      <c r="T15" s="17">
        <f>S15+N15+J15+F15</f>
        <v>25875</v>
      </c>
      <c r="U15" s="66"/>
    </row>
    <row r="16" spans="2:21" ht="15.75" x14ac:dyDescent="0.25">
      <c r="B16" s="22" t="s">
        <v>5</v>
      </c>
      <c r="C16" s="17">
        <f t="shared" ref="C16:T16" si="0">SUM(C11:C15)</f>
        <v>11325</v>
      </c>
      <c r="D16" s="17">
        <f t="shared" si="0"/>
        <v>5763</v>
      </c>
      <c r="E16" s="17">
        <f t="shared" si="0"/>
        <v>6811</v>
      </c>
      <c r="F16" s="17">
        <f t="shared" si="0"/>
        <v>23899</v>
      </c>
      <c r="G16" s="17">
        <f t="shared" si="0"/>
        <v>24350</v>
      </c>
      <c r="H16" s="17">
        <f t="shared" si="0"/>
        <v>8608</v>
      </c>
      <c r="I16" s="17">
        <f t="shared" si="0"/>
        <v>14116</v>
      </c>
      <c r="J16" s="17">
        <f t="shared" si="0"/>
        <v>47074</v>
      </c>
      <c r="K16" s="17">
        <f t="shared" si="0"/>
        <v>16802</v>
      </c>
      <c r="L16" s="17">
        <f t="shared" si="0"/>
        <v>17541</v>
      </c>
      <c r="M16" s="17">
        <f t="shared" si="0"/>
        <v>17278</v>
      </c>
      <c r="N16" s="17">
        <f t="shared" si="0"/>
        <v>51621</v>
      </c>
      <c r="O16" s="17">
        <f t="shared" si="0"/>
        <v>0</v>
      </c>
      <c r="P16" s="17">
        <f>SUM(P11:P15)</f>
        <v>0</v>
      </c>
      <c r="Q16" s="17">
        <f t="shared" si="0"/>
        <v>0</v>
      </c>
      <c r="R16" s="17">
        <f t="shared" si="0"/>
        <v>0</v>
      </c>
      <c r="S16" s="17">
        <f t="shared" si="0"/>
        <v>0</v>
      </c>
      <c r="T16" s="17">
        <f t="shared" si="0"/>
        <v>122594</v>
      </c>
    </row>
    <row r="17" spans="2:20" ht="15.75" x14ac:dyDescent="0.25">
      <c r="B17" s="36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</row>
    <row r="18" spans="2:20" ht="15.75" x14ac:dyDescent="0.25"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2:20" ht="15.75" x14ac:dyDescent="0.25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</row>
    <row r="20" spans="2:20" ht="15.75" x14ac:dyDescent="0.25"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2:20" ht="15.75" x14ac:dyDescent="0.25"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</row>
    <row r="22" spans="2:20" ht="15.75" x14ac:dyDescent="0.25"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2:20" ht="15.75" x14ac:dyDescent="0.25"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</row>
    <row r="24" spans="2:20" ht="15.75" x14ac:dyDescent="0.25"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  <row r="25" spans="2:20" ht="15.75" x14ac:dyDescent="0.25"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</row>
    <row r="26" spans="2:20" ht="15.75" x14ac:dyDescent="0.25"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</row>
    <row r="27" spans="2:20" ht="15.75" x14ac:dyDescent="0.25"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</row>
    <row r="28" spans="2:20" ht="15.75" x14ac:dyDescent="0.25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</row>
    <row r="29" spans="2:20" ht="15.75" x14ac:dyDescent="0.25"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</row>
    <row r="30" spans="2:20" ht="15.75" x14ac:dyDescent="0.25"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</row>
    <row r="31" spans="2:20" ht="15.75" x14ac:dyDescent="0.25"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</row>
    <row r="32" spans="2:20" ht="15.75" x14ac:dyDescent="0.25"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</row>
    <row r="33" spans="2:20" ht="15.75" x14ac:dyDescent="0.25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</row>
    <row r="34" spans="2:20" ht="15.75" x14ac:dyDescent="0.25"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</row>
    <row r="35" spans="2:20" ht="15.75" x14ac:dyDescent="0.25"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</row>
    <row r="36" spans="2:20" ht="15.75" x14ac:dyDescent="0.25"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</row>
    <row r="37" spans="2:20" ht="15.75" x14ac:dyDescent="0.25"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</row>
    <row r="38" spans="2:20" ht="15.75" x14ac:dyDescent="0.25"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2:20" ht="15.75" x14ac:dyDescent="0.25"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</row>
    <row r="40" spans="2:20" ht="15.75" x14ac:dyDescent="0.25"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</row>
    <row r="41" spans="2:20" ht="15.75" x14ac:dyDescent="0.25"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187" spans="14:16" x14ac:dyDescent="0.25">
      <c r="N187" s="1"/>
    </row>
    <row r="188" spans="14:16" x14ac:dyDescent="0.25">
      <c r="N188" s="1"/>
      <c r="O188" s="1"/>
      <c r="P188" s="1"/>
    </row>
    <row r="189" spans="14:16" x14ac:dyDescent="0.25">
      <c r="N189" s="1"/>
      <c r="O189" s="1"/>
      <c r="P189" s="1"/>
    </row>
    <row r="190" spans="14:16" x14ac:dyDescent="0.25">
      <c r="N190" s="1"/>
      <c r="O190" s="1"/>
      <c r="P190" s="1"/>
    </row>
    <row r="191" spans="14:16" x14ac:dyDescent="0.25">
      <c r="N191" s="1"/>
      <c r="O191" s="1"/>
      <c r="P191" s="1"/>
    </row>
    <row r="192" spans="14:16" x14ac:dyDescent="0.25">
      <c r="N192" s="1"/>
      <c r="O192" s="1"/>
      <c r="P192" s="1"/>
    </row>
    <row r="193" spans="14:16" x14ac:dyDescent="0.25">
      <c r="N193" s="1"/>
      <c r="O193" s="1"/>
      <c r="P193" s="1"/>
    </row>
    <row r="194" spans="14:16" x14ac:dyDescent="0.25">
      <c r="N194" s="1"/>
      <c r="O194" s="1"/>
      <c r="P194" s="1"/>
    </row>
    <row r="195" spans="14:16" x14ac:dyDescent="0.25">
      <c r="N195" s="1"/>
      <c r="O195" s="1"/>
      <c r="P195" s="1"/>
    </row>
    <row r="196" spans="14:16" x14ac:dyDescent="0.25">
      <c r="N196" s="1"/>
      <c r="O196" s="1"/>
      <c r="P196" s="1"/>
    </row>
    <row r="197" spans="14:16" x14ac:dyDescent="0.25">
      <c r="N197" s="1"/>
      <c r="O197" s="1"/>
      <c r="P197" s="1"/>
    </row>
    <row r="198" spans="14:16" x14ac:dyDescent="0.25">
      <c r="N198" s="1"/>
      <c r="O198" s="1"/>
      <c r="P198" s="1"/>
    </row>
    <row r="199" spans="14:16" x14ac:dyDescent="0.25">
      <c r="N199" s="1"/>
      <c r="O199" s="1"/>
      <c r="P199" s="1"/>
    </row>
    <row r="200" spans="14:16" x14ac:dyDescent="0.25">
      <c r="N200" s="1"/>
      <c r="O200" s="1"/>
      <c r="P200" s="1"/>
    </row>
    <row r="201" spans="14:16" x14ac:dyDescent="0.25">
      <c r="N201" s="1"/>
      <c r="O201" s="1"/>
      <c r="P201" s="1"/>
    </row>
    <row r="202" spans="14:16" x14ac:dyDescent="0.25">
      <c r="N202" s="1"/>
      <c r="O202" s="1"/>
      <c r="P202" s="1"/>
    </row>
    <row r="203" spans="14:16" x14ac:dyDescent="0.25">
      <c r="N203" s="1"/>
      <c r="O203" s="1"/>
      <c r="P203" s="1"/>
    </row>
    <row r="204" spans="14:16" x14ac:dyDescent="0.25">
      <c r="N204" s="1"/>
      <c r="O204" s="1"/>
      <c r="P204" s="1"/>
    </row>
    <row r="205" spans="14:16" x14ac:dyDescent="0.25">
      <c r="N205" s="1"/>
      <c r="O205" s="1"/>
      <c r="P205" s="1"/>
    </row>
    <row r="206" spans="14:16" x14ac:dyDescent="0.25">
      <c r="N206" s="1"/>
      <c r="O206" s="1"/>
      <c r="P206" s="1"/>
    </row>
    <row r="207" spans="14:16" x14ac:dyDescent="0.25">
      <c r="N207" s="1"/>
      <c r="O207" s="1"/>
      <c r="P207" s="1"/>
    </row>
    <row r="208" spans="14:16" x14ac:dyDescent="0.25">
      <c r="N208" s="1"/>
      <c r="O208" s="1"/>
      <c r="P208" s="1"/>
    </row>
    <row r="209" spans="14:16" x14ac:dyDescent="0.25">
      <c r="N209" s="1"/>
      <c r="O209" s="1"/>
      <c r="P209" s="1"/>
    </row>
    <row r="210" spans="14:16" x14ac:dyDescent="0.25">
      <c r="N210" s="1"/>
      <c r="O210" s="1"/>
      <c r="P210" s="1"/>
    </row>
    <row r="211" spans="14:16" x14ac:dyDescent="0.25">
      <c r="N211" s="1"/>
      <c r="O211" s="1"/>
      <c r="P211" s="1"/>
    </row>
    <row r="212" spans="14:16" x14ac:dyDescent="0.25">
      <c r="N212" s="1"/>
      <c r="O212" s="1"/>
      <c r="P212" s="1"/>
    </row>
    <row r="213" spans="14:16" x14ac:dyDescent="0.25">
      <c r="N213" s="1"/>
      <c r="O213" s="1"/>
      <c r="P213" s="1"/>
    </row>
    <row r="214" spans="14:16" x14ac:dyDescent="0.25">
      <c r="N214" s="1"/>
      <c r="O214" s="1"/>
      <c r="P214" s="1"/>
    </row>
    <row r="215" spans="14:16" x14ac:dyDescent="0.25">
      <c r="N215" s="1"/>
      <c r="O215" s="1"/>
      <c r="P215" s="1"/>
    </row>
    <row r="216" spans="14:16" x14ac:dyDescent="0.25">
      <c r="N216" s="1"/>
      <c r="O216" s="1"/>
      <c r="P216" s="1"/>
    </row>
    <row r="217" spans="14:16" x14ac:dyDescent="0.25">
      <c r="N217" s="1"/>
      <c r="O217" s="1"/>
      <c r="P217" s="1"/>
    </row>
    <row r="218" spans="14:16" x14ac:dyDescent="0.25">
      <c r="N218" s="1"/>
      <c r="O218" s="1"/>
      <c r="P218" s="1"/>
    </row>
    <row r="219" spans="14:16" x14ac:dyDescent="0.25">
      <c r="N219" s="1"/>
      <c r="O219" s="1"/>
      <c r="P219" s="1"/>
    </row>
    <row r="220" spans="14:16" x14ac:dyDescent="0.25">
      <c r="N220" s="1"/>
      <c r="O220" s="1"/>
      <c r="P220" s="1"/>
    </row>
    <row r="221" spans="14:16" x14ac:dyDescent="0.25">
      <c r="N221" s="1"/>
      <c r="O221" s="1"/>
      <c r="P221" s="1"/>
    </row>
    <row r="222" spans="14:16" x14ac:dyDescent="0.25">
      <c r="N222" s="1"/>
      <c r="O222" s="1"/>
      <c r="P222" s="1"/>
    </row>
    <row r="223" spans="14:16" x14ac:dyDescent="0.25">
      <c r="N223" s="1"/>
      <c r="O223" s="1"/>
      <c r="P223" s="1"/>
    </row>
    <row r="224" spans="14:16" x14ac:dyDescent="0.25">
      <c r="N224" s="1"/>
      <c r="O224" s="1"/>
      <c r="P224" s="1"/>
    </row>
    <row r="225" spans="14:16" x14ac:dyDescent="0.25">
      <c r="N225" s="1"/>
      <c r="O225" s="1"/>
      <c r="P225" s="1"/>
    </row>
    <row r="226" spans="14:16" x14ac:dyDescent="0.25">
      <c r="N226" s="1"/>
      <c r="O226" s="1"/>
      <c r="P226" s="1"/>
    </row>
    <row r="227" spans="14:16" x14ac:dyDescent="0.25">
      <c r="N227" s="1"/>
      <c r="O227" s="1"/>
      <c r="P227" s="1"/>
    </row>
    <row r="228" spans="14:16" x14ac:dyDescent="0.25">
      <c r="N228" s="1"/>
      <c r="O228" s="1"/>
      <c r="P228" s="1"/>
    </row>
    <row r="229" spans="14:16" x14ac:dyDescent="0.25">
      <c r="N229" s="1"/>
      <c r="O229" s="1"/>
      <c r="P229" s="1"/>
    </row>
    <row r="230" spans="14:16" x14ac:dyDescent="0.25">
      <c r="N230" s="1"/>
      <c r="O230" s="1"/>
      <c r="P230" s="1"/>
    </row>
    <row r="231" spans="14:16" x14ac:dyDescent="0.25">
      <c r="N231" s="1"/>
      <c r="O231" s="1"/>
      <c r="P231" s="1"/>
    </row>
    <row r="232" spans="14:16" x14ac:dyDescent="0.25">
      <c r="N232" s="1"/>
      <c r="O232" s="1"/>
      <c r="P232" s="1"/>
    </row>
    <row r="233" spans="14:16" x14ac:dyDescent="0.25">
      <c r="N233" s="1"/>
      <c r="O233" s="1"/>
      <c r="P233" s="1"/>
    </row>
    <row r="234" spans="14:16" x14ac:dyDescent="0.25">
      <c r="N234" s="1"/>
      <c r="O234" s="1"/>
      <c r="P234" s="1"/>
    </row>
    <row r="235" spans="14:16" x14ac:dyDescent="0.25">
      <c r="N235" s="1"/>
      <c r="O235" s="1"/>
      <c r="P235" s="1"/>
    </row>
    <row r="236" spans="14:16" x14ac:dyDescent="0.25">
      <c r="N236" s="1"/>
      <c r="O236" s="1"/>
      <c r="P236" s="1"/>
    </row>
    <row r="237" spans="14:16" x14ac:dyDescent="0.25">
      <c r="N237" s="1"/>
      <c r="O237" s="1"/>
      <c r="P237" s="1"/>
    </row>
    <row r="238" spans="14:16" x14ac:dyDescent="0.25">
      <c r="N238" s="1"/>
      <c r="O238" s="1"/>
      <c r="P238" s="1"/>
    </row>
    <row r="239" spans="14:16" x14ac:dyDescent="0.25">
      <c r="N239" s="1"/>
      <c r="O239" s="1"/>
      <c r="P239" s="1"/>
    </row>
    <row r="240" spans="14:16" x14ac:dyDescent="0.25">
      <c r="N240" s="1"/>
      <c r="O240" s="1"/>
      <c r="P240" s="1"/>
    </row>
    <row r="241" spans="14:16" x14ac:dyDescent="0.25">
      <c r="N241" s="1"/>
      <c r="O241" s="1"/>
      <c r="P241" s="1"/>
    </row>
    <row r="242" spans="14:16" x14ac:dyDescent="0.25">
      <c r="N242" s="1"/>
      <c r="O242" s="1"/>
      <c r="P242" s="1"/>
    </row>
    <row r="243" spans="14:16" x14ac:dyDescent="0.25">
      <c r="N243" s="1"/>
    </row>
    <row r="244" spans="14:16" x14ac:dyDescent="0.25">
      <c r="N244" s="1"/>
    </row>
    <row r="245" spans="14:16" x14ac:dyDescent="0.25">
      <c r="N245" s="1"/>
    </row>
    <row r="246" spans="14:16" x14ac:dyDescent="0.25">
      <c r="N246" s="1"/>
    </row>
    <row r="247" spans="14:16" x14ac:dyDescent="0.25">
      <c r="N247" s="1"/>
    </row>
    <row r="248" spans="14:16" x14ac:dyDescent="0.25">
      <c r="N248" s="1"/>
    </row>
    <row r="249" spans="14:16" x14ac:dyDescent="0.25">
      <c r="N249" s="1"/>
    </row>
    <row r="250" spans="14:16" x14ac:dyDescent="0.25">
      <c r="N250" s="1"/>
    </row>
    <row r="251" spans="14:16" x14ac:dyDescent="0.25">
      <c r="N251" s="1"/>
    </row>
    <row r="252" spans="14:16" x14ac:dyDescent="0.25">
      <c r="N252" s="1"/>
    </row>
    <row r="253" spans="14:16" x14ac:dyDescent="0.25">
      <c r="N253" s="1"/>
    </row>
    <row r="254" spans="14:16" x14ac:dyDescent="0.25">
      <c r="N254" s="1"/>
    </row>
    <row r="255" spans="14:16" x14ac:dyDescent="0.25">
      <c r="N255" s="1"/>
    </row>
    <row r="256" spans="14:16" x14ac:dyDescent="0.25">
      <c r="N256" s="1"/>
    </row>
    <row r="257" spans="14:14" x14ac:dyDescent="0.25">
      <c r="N257" s="1"/>
    </row>
    <row r="258" spans="14:14" x14ac:dyDescent="0.25">
      <c r="N258" s="1"/>
    </row>
    <row r="259" spans="14:14" x14ac:dyDescent="0.25">
      <c r="N259" s="1"/>
    </row>
    <row r="260" spans="14:14" x14ac:dyDescent="0.25">
      <c r="N260" s="1"/>
    </row>
    <row r="261" spans="14:14" x14ac:dyDescent="0.25">
      <c r="N261" s="1"/>
    </row>
    <row r="262" spans="14:14" x14ac:dyDescent="0.25">
      <c r="N262" s="1"/>
    </row>
    <row r="263" spans="14:14" x14ac:dyDescent="0.25">
      <c r="N263" s="1"/>
    </row>
    <row r="264" spans="14:14" x14ac:dyDescent="0.25">
      <c r="N264" s="1"/>
    </row>
    <row r="265" spans="14:14" x14ac:dyDescent="0.25">
      <c r="N265" s="1"/>
    </row>
    <row r="266" spans="14:14" x14ac:dyDescent="0.25">
      <c r="N266" s="1"/>
    </row>
    <row r="267" spans="14:14" x14ac:dyDescent="0.25">
      <c r="N267" s="1"/>
    </row>
    <row r="268" spans="14:14" x14ac:dyDescent="0.25">
      <c r="N268" s="1"/>
    </row>
    <row r="269" spans="14:14" x14ac:dyDescent="0.25">
      <c r="N269" s="1"/>
    </row>
    <row r="270" spans="14:14" x14ac:dyDescent="0.25">
      <c r="N270" s="1"/>
    </row>
    <row r="271" spans="14:14" x14ac:dyDescent="0.25">
      <c r="N271" s="1"/>
    </row>
    <row r="272" spans="14:14" x14ac:dyDescent="0.25">
      <c r="N272" s="1"/>
    </row>
    <row r="273" spans="14:14" x14ac:dyDescent="0.25">
      <c r="N273" s="1"/>
    </row>
    <row r="274" spans="14:14" x14ac:dyDescent="0.25">
      <c r="N274" s="1"/>
    </row>
  </sheetData>
  <mergeCells count="7">
    <mergeCell ref="B9:B10"/>
    <mergeCell ref="B8:T8"/>
    <mergeCell ref="C9:F9"/>
    <mergeCell ref="G9:J9"/>
    <mergeCell ref="K9:N9"/>
    <mergeCell ref="O9:S9"/>
    <mergeCell ref="T9:T10"/>
  </mergeCells>
  <pageMargins left="0.70866141732283472" right="0.70866141732283472" top="0.74803149606299213" bottom="0.74803149606299213" header="0.31496062992125984" footer="0.31496062992125984"/>
  <pageSetup scale="38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15"/>
  <sheetViews>
    <sheetView showGridLines="0" view="pageBreakPreview" zoomScale="70" zoomScaleNormal="30" zoomScaleSheetLayoutView="70" workbookViewId="0">
      <selection activeCell="S18" sqref="S18"/>
    </sheetView>
  </sheetViews>
  <sheetFormatPr baseColWidth="10" defaultColWidth="11.42578125" defaultRowHeight="15" x14ac:dyDescent="0.25"/>
  <cols>
    <col min="2" max="2" width="64.5703125" style="1" customWidth="1"/>
    <col min="3" max="3" width="9.7109375" customWidth="1"/>
    <col min="4" max="4" width="12.28515625" customWidth="1"/>
    <col min="5" max="5" width="9.85546875" customWidth="1"/>
    <col min="6" max="6" width="12.28515625" customWidth="1"/>
    <col min="7" max="7" width="8" customWidth="1"/>
    <col min="8" max="8" width="9" customWidth="1"/>
    <col min="9" max="9" width="9.140625" customWidth="1"/>
    <col min="10" max="10" width="12.7109375" customWidth="1"/>
    <col min="11" max="11" width="8.28515625" customWidth="1"/>
    <col min="12" max="12" width="11.28515625" customWidth="1"/>
    <col min="13" max="13" width="17.7109375" customWidth="1"/>
    <col min="14" max="15" width="12.7109375" customWidth="1"/>
    <col min="16" max="16" width="15.85546875" customWidth="1"/>
    <col min="17" max="17" width="15.140625" customWidth="1"/>
    <col min="18" max="18" width="12.7109375" bestFit="1" customWidth="1"/>
    <col min="19" max="19" width="25.5703125" bestFit="1" customWidth="1"/>
  </cols>
  <sheetData>
    <row r="3" spans="2:19" x14ac:dyDescent="0.25">
      <c r="B3" s="5"/>
    </row>
    <row r="4" spans="2:19" ht="15.75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6.5" thickBot="1" x14ac:dyDescent="0.3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2:19" ht="15.75" x14ac:dyDescent="0.25">
      <c r="B6" s="73" t="s">
        <v>31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5"/>
    </row>
    <row r="7" spans="2:19" ht="15.75" x14ac:dyDescent="0.25">
      <c r="B7" s="71" t="s">
        <v>63</v>
      </c>
      <c r="C7" s="76" t="s">
        <v>1</v>
      </c>
      <c r="D7" s="76"/>
      <c r="E7" s="76"/>
      <c r="F7" s="76"/>
      <c r="G7" s="76" t="s">
        <v>2</v>
      </c>
      <c r="H7" s="76"/>
      <c r="I7" s="76"/>
      <c r="J7" s="76"/>
      <c r="K7" s="76" t="s">
        <v>3</v>
      </c>
      <c r="L7" s="76"/>
      <c r="M7" s="76"/>
      <c r="N7" s="76"/>
      <c r="O7" s="76" t="s">
        <v>4</v>
      </c>
      <c r="P7" s="76"/>
      <c r="Q7" s="76"/>
      <c r="R7" s="76"/>
      <c r="S7" s="77" t="s">
        <v>5</v>
      </c>
    </row>
    <row r="8" spans="2:19" ht="16.5" thickBot="1" x14ac:dyDescent="0.3">
      <c r="B8" s="72"/>
      <c r="C8" s="21" t="s">
        <v>6</v>
      </c>
      <c r="D8" s="21" t="s">
        <v>7</v>
      </c>
      <c r="E8" s="21" t="s">
        <v>8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17</v>
      </c>
      <c r="O8" s="21" t="s">
        <v>18</v>
      </c>
      <c r="P8" s="21" t="s">
        <v>19</v>
      </c>
      <c r="Q8" s="21" t="s">
        <v>20</v>
      </c>
      <c r="R8" s="21" t="s">
        <v>21</v>
      </c>
      <c r="S8" s="78"/>
    </row>
    <row r="9" spans="2:19" ht="15.75" x14ac:dyDescent="0.25">
      <c r="B9" s="15" t="s">
        <v>32</v>
      </c>
      <c r="C9" s="41">
        <v>43</v>
      </c>
      <c r="D9" s="41">
        <v>60</v>
      </c>
      <c r="E9" s="41">
        <v>62</v>
      </c>
      <c r="F9" s="10">
        <f>E9+D9+C9</f>
        <v>165</v>
      </c>
      <c r="G9" s="11">
        <v>23</v>
      </c>
      <c r="H9" s="11">
        <v>70</v>
      </c>
      <c r="I9" s="11">
        <v>25</v>
      </c>
      <c r="J9" s="10">
        <f>G9+H9+I9</f>
        <v>118</v>
      </c>
      <c r="K9" s="11">
        <v>15</v>
      </c>
      <c r="L9" s="11">
        <v>23</v>
      </c>
      <c r="M9" s="11">
        <v>28</v>
      </c>
      <c r="N9" s="10">
        <f>K9+L9+M9</f>
        <v>66</v>
      </c>
      <c r="O9" s="33"/>
      <c r="P9" s="34"/>
      <c r="Q9" s="34"/>
      <c r="R9" s="10"/>
      <c r="S9" s="23">
        <f>SUM(R9,N9,J9,F9)</f>
        <v>349</v>
      </c>
    </row>
    <row r="10" spans="2:19" ht="15.75" x14ac:dyDescent="0.25">
      <c r="B10" s="15" t="s">
        <v>33</v>
      </c>
      <c r="C10" s="42">
        <v>28</v>
      </c>
      <c r="D10" s="42">
        <v>51</v>
      </c>
      <c r="E10" s="42">
        <v>54</v>
      </c>
      <c r="F10" s="10">
        <f>E10+D10+C10</f>
        <v>133</v>
      </c>
      <c r="G10" s="11">
        <v>10</v>
      </c>
      <c r="H10" s="11">
        <v>25</v>
      </c>
      <c r="I10" s="11">
        <v>19</v>
      </c>
      <c r="J10" s="10">
        <f>G10+H10+I10</f>
        <v>54</v>
      </c>
      <c r="K10" s="11">
        <v>5</v>
      </c>
      <c r="L10" s="11">
        <v>3</v>
      </c>
      <c r="M10" s="11">
        <v>19</v>
      </c>
      <c r="N10" s="10">
        <f>K10+L10+M10</f>
        <v>27</v>
      </c>
      <c r="O10" s="33"/>
      <c r="P10" s="34"/>
      <c r="Q10" s="34"/>
      <c r="R10" s="10"/>
      <c r="S10" s="10">
        <f>SUM(R10,N10,J10,F10)</f>
        <v>214</v>
      </c>
    </row>
    <row r="11" spans="2:19" ht="15.75" x14ac:dyDescent="0.25">
      <c r="B11" s="4" t="s">
        <v>34</v>
      </c>
      <c r="C11" s="42">
        <v>0</v>
      </c>
      <c r="D11" s="42">
        <v>8</v>
      </c>
      <c r="E11" s="42">
        <v>6</v>
      </c>
      <c r="F11" s="17">
        <f>E11+D11+C11</f>
        <v>14</v>
      </c>
      <c r="G11" s="9">
        <v>13</v>
      </c>
      <c r="H11" s="9">
        <v>42</v>
      </c>
      <c r="I11" s="9">
        <v>0</v>
      </c>
      <c r="J11" s="10">
        <f>G11+H11+I11</f>
        <v>55</v>
      </c>
      <c r="K11" s="9">
        <v>0</v>
      </c>
      <c r="L11" s="9">
        <v>7</v>
      </c>
      <c r="M11" s="9">
        <v>0</v>
      </c>
      <c r="N11" s="10">
        <f>K11+L11+M11</f>
        <v>7</v>
      </c>
      <c r="O11" s="33"/>
      <c r="P11" s="34"/>
      <c r="Q11" s="34"/>
      <c r="R11" s="10"/>
      <c r="S11" s="17">
        <f>SUM(R11,N11,J11,F11)</f>
        <v>76</v>
      </c>
    </row>
    <row r="12" spans="2:19" ht="15.75" x14ac:dyDescent="0.25">
      <c r="B12" s="4" t="s">
        <v>35</v>
      </c>
      <c r="C12" s="42">
        <v>0</v>
      </c>
      <c r="D12" s="42">
        <v>0</v>
      </c>
      <c r="E12" s="42">
        <v>0</v>
      </c>
      <c r="F12" s="17">
        <f>E12+D12+C12</f>
        <v>0</v>
      </c>
      <c r="G12" s="9">
        <v>0</v>
      </c>
      <c r="H12" s="9">
        <v>0</v>
      </c>
      <c r="I12" s="9">
        <v>0</v>
      </c>
      <c r="J12" s="10">
        <f>G12+H12+I12</f>
        <v>0</v>
      </c>
      <c r="K12" s="9">
        <v>0</v>
      </c>
      <c r="L12" s="9">
        <v>0</v>
      </c>
      <c r="M12" s="9">
        <v>0</v>
      </c>
      <c r="N12" s="10">
        <f>K12+L12+M12</f>
        <v>0</v>
      </c>
      <c r="O12" s="33"/>
      <c r="P12" s="34"/>
      <c r="Q12" s="34"/>
      <c r="R12" s="10"/>
      <c r="S12" s="17">
        <f>SUM(R12,N12,J12,F12)</f>
        <v>0</v>
      </c>
    </row>
    <row r="13" spans="2:19" ht="15.75" x14ac:dyDescent="0.25">
      <c r="B13" s="22" t="s">
        <v>5</v>
      </c>
      <c r="C13" s="16">
        <f t="shared" ref="C13:R13" si="0">SUM(C9:C12)</f>
        <v>71</v>
      </c>
      <c r="D13" s="16">
        <f t="shared" si="0"/>
        <v>119</v>
      </c>
      <c r="E13" s="16">
        <f t="shared" si="0"/>
        <v>122</v>
      </c>
      <c r="F13" s="17">
        <f t="shared" si="0"/>
        <v>312</v>
      </c>
      <c r="G13" s="38">
        <f t="shared" si="0"/>
        <v>46</v>
      </c>
      <c r="H13" s="38">
        <f t="shared" si="0"/>
        <v>137</v>
      </c>
      <c r="I13" s="38">
        <f t="shared" si="0"/>
        <v>44</v>
      </c>
      <c r="J13" s="17">
        <f t="shared" si="0"/>
        <v>227</v>
      </c>
      <c r="K13" s="16">
        <f t="shared" si="0"/>
        <v>20</v>
      </c>
      <c r="L13" s="16">
        <f t="shared" si="0"/>
        <v>33</v>
      </c>
      <c r="M13" s="16">
        <f t="shared" si="0"/>
        <v>47</v>
      </c>
      <c r="N13" s="17">
        <f t="shared" si="0"/>
        <v>100</v>
      </c>
      <c r="O13" s="17">
        <f t="shared" si="0"/>
        <v>0</v>
      </c>
      <c r="P13" s="17">
        <f t="shared" si="0"/>
        <v>0</v>
      </c>
      <c r="Q13" s="17">
        <f t="shared" si="0"/>
        <v>0</v>
      </c>
      <c r="R13" s="17">
        <f t="shared" si="0"/>
        <v>0</v>
      </c>
      <c r="S13" s="17">
        <f>SUM(S9:S12)</f>
        <v>639</v>
      </c>
    </row>
    <row r="14" spans="2:19" ht="15.75" x14ac:dyDescent="0.25">
      <c r="B14" s="2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ht="15.75" x14ac:dyDescent="0.25">
      <c r="B15" s="2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</sheetData>
  <mergeCells count="7">
    <mergeCell ref="S7:S8"/>
    <mergeCell ref="B6:S6"/>
    <mergeCell ref="B7:B8"/>
    <mergeCell ref="C7:F7"/>
    <mergeCell ref="G7:J7"/>
    <mergeCell ref="K7:N7"/>
    <mergeCell ref="O7:R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S29"/>
  <sheetViews>
    <sheetView showGridLines="0" view="pageBreakPreview" zoomScale="55" zoomScaleNormal="30" zoomScaleSheetLayoutView="55" workbookViewId="0">
      <selection activeCell="N8" sqref="N8:N28"/>
    </sheetView>
  </sheetViews>
  <sheetFormatPr baseColWidth="10" defaultColWidth="11.42578125" defaultRowHeight="15" x14ac:dyDescent="0.25"/>
  <cols>
    <col min="2" max="2" width="64.5703125" style="1" customWidth="1"/>
    <col min="13" max="13" width="13.42578125" customWidth="1"/>
    <col min="19" max="19" width="18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73">
        <v>0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5"/>
    </row>
    <row r="6" spans="2:19" ht="15.75" x14ac:dyDescent="0.25">
      <c r="B6" s="71" t="s">
        <v>63</v>
      </c>
      <c r="C6" s="76" t="s">
        <v>1</v>
      </c>
      <c r="D6" s="76"/>
      <c r="E6" s="76"/>
      <c r="F6" s="76"/>
      <c r="G6" s="76" t="s">
        <v>2</v>
      </c>
      <c r="H6" s="76"/>
      <c r="I6" s="76"/>
      <c r="J6" s="76"/>
      <c r="K6" s="76" t="s">
        <v>3</v>
      </c>
      <c r="L6" s="76"/>
      <c r="M6" s="76"/>
      <c r="N6" s="76"/>
      <c r="O6" s="76" t="s">
        <v>4</v>
      </c>
      <c r="P6" s="76"/>
      <c r="Q6" s="76"/>
      <c r="R6" s="76"/>
      <c r="S6" s="77" t="s">
        <v>5</v>
      </c>
    </row>
    <row r="7" spans="2:19" ht="16.5" thickBot="1" x14ac:dyDescent="0.3">
      <c r="B7" s="72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78"/>
    </row>
    <row r="8" spans="2:19" ht="15.75" x14ac:dyDescent="0.25">
      <c r="B8" s="15" t="s">
        <v>36</v>
      </c>
      <c r="C8" s="47"/>
      <c r="D8" s="47"/>
      <c r="E8" s="47"/>
      <c r="F8" s="14">
        <f>C8+D8+E8</f>
        <v>0</v>
      </c>
      <c r="G8" s="24"/>
      <c r="H8" s="24"/>
      <c r="I8" s="24"/>
      <c r="J8" s="25"/>
      <c r="K8" s="13">
        <v>0</v>
      </c>
      <c r="L8" s="13">
        <v>0</v>
      </c>
      <c r="M8" s="13">
        <v>0</v>
      </c>
      <c r="N8" s="14">
        <f>K8+L8+M8</f>
        <v>0</v>
      </c>
      <c r="O8" s="13"/>
      <c r="P8" s="13"/>
      <c r="Q8" s="18"/>
      <c r="R8" s="13"/>
      <c r="S8" s="14">
        <f>R8+N8+J8+F8</f>
        <v>0</v>
      </c>
    </row>
    <row r="9" spans="2:19" ht="15.75" x14ac:dyDescent="0.25">
      <c r="B9" s="4" t="s">
        <v>37</v>
      </c>
      <c r="C9" s="48"/>
      <c r="D9" s="48"/>
      <c r="E9" s="48"/>
      <c r="F9" s="14">
        <f t="shared" ref="F9:F28" si="0">C9+D9+E9</f>
        <v>0</v>
      </c>
      <c r="G9" s="26"/>
      <c r="H9" s="26"/>
      <c r="I9" s="26"/>
      <c r="J9" s="25"/>
      <c r="K9" s="13">
        <v>0</v>
      </c>
      <c r="L9" s="13">
        <v>0</v>
      </c>
      <c r="M9" s="13">
        <v>0</v>
      </c>
      <c r="N9" s="14">
        <f t="shared" ref="N9:N28" si="1">K9+L9+M9</f>
        <v>0</v>
      </c>
      <c r="O9" s="13"/>
      <c r="P9" s="13"/>
      <c r="Q9" s="12"/>
      <c r="R9" s="13"/>
      <c r="S9" s="20">
        <f>R9+N9+J9+F9</f>
        <v>0</v>
      </c>
    </row>
    <row r="10" spans="2:19" ht="15.75" x14ac:dyDescent="0.25">
      <c r="B10" s="4" t="s">
        <v>38</v>
      </c>
      <c r="C10" s="48"/>
      <c r="D10" s="48"/>
      <c r="E10" s="48"/>
      <c r="F10" s="14">
        <f t="shared" si="0"/>
        <v>0</v>
      </c>
      <c r="G10" s="26"/>
      <c r="H10" s="26"/>
      <c r="I10" s="26"/>
      <c r="J10" s="25"/>
      <c r="K10" s="13">
        <v>0</v>
      </c>
      <c r="L10" s="13">
        <v>0</v>
      </c>
      <c r="M10" s="13">
        <v>0</v>
      </c>
      <c r="N10" s="14">
        <f t="shared" si="1"/>
        <v>0</v>
      </c>
      <c r="O10" s="13"/>
      <c r="P10" s="13"/>
      <c r="Q10" s="12"/>
      <c r="R10" s="13"/>
      <c r="S10" s="20">
        <f>R10+N10+J10+F10</f>
        <v>0</v>
      </c>
    </row>
    <row r="11" spans="2:19" ht="15.75" x14ac:dyDescent="0.25">
      <c r="B11" s="4" t="s">
        <v>39</v>
      </c>
      <c r="C11" s="48"/>
      <c r="D11" s="48"/>
      <c r="E11" s="48"/>
      <c r="F11" s="14">
        <f t="shared" si="0"/>
        <v>0</v>
      </c>
      <c r="G11" s="26"/>
      <c r="H11" s="26"/>
      <c r="I11" s="26"/>
      <c r="J11" s="25"/>
      <c r="K11" s="13">
        <v>0</v>
      </c>
      <c r="L11" s="13">
        <v>0</v>
      </c>
      <c r="M11" s="13">
        <v>0</v>
      </c>
      <c r="N11" s="14">
        <f t="shared" si="1"/>
        <v>0</v>
      </c>
      <c r="O11" s="13"/>
      <c r="P11" s="13"/>
      <c r="Q11" s="12"/>
      <c r="R11" s="13"/>
      <c r="S11" s="20">
        <f t="shared" ref="S11:S28" si="2">R11+N11+J11+F11</f>
        <v>0</v>
      </c>
    </row>
    <row r="12" spans="2:19" ht="15.75" x14ac:dyDescent="0.25">
      <c r="B12" s="6" t="s">
        <v>62</v>
      </c>
      <c r="C12" s="48">
        <v>4</v>
      </c>
      <c r="D12" s="48"/>
      <c r="E12" s="48"/>
      <c r="F12" s="14">
        <f t="shared" si="0"/>
        <v>4</v>
      </c>
      <c r="G12" s="26"/>
      <c r="H12" s="26"/>
      <c r="I12" s="26"/>
      <c r="J12" s="25"/>
      <c r="K12" s="13">
        <v>1</v>
      </c>
      <c r="L12" s="13">
        <v>3</v>
      </c>
      <c r="M12" s="13">
        <v>0</v>
      </c>
      <c r="N12" s="14">
        <f t="shared" si="1"/>
        <v>4</v>
      </c>
      <c r="O12" s="13"/>
      <c r="P12" s="13"/>
      <c r="Q12" s="12"/>
      <c r="R12" s="13"/>
      <c r="S12" s="20">
        <f t="shared" si="2"/>
        <v>8</v>
      </c>
    </row>
    <row r="13" spans="2:19" ht="15.75" x14ac:dyDescent="0.25">
      <c r="B13" s="4" t="s">
        <v>40</v>
      </c>
      <c r="C13" s="48"/>
      <c r="D13" s="48">
        <v>1</v>
      </c>
      <c r="E13" s="48"/>
      <c r="F13" s="14">
        <f t="shared" si="0"/>
        <v>1</v>
      </c>
      <c r="G13" s="26"/>
      <c r="H13" s="26"/>
      <c r="I13" s="26"/>
      <c r="J13" s="25"/>
      <c r="K13" s="13">
        <v>0</v>
      </c>
      <c r="L13" s="13">
        <v>0</v>
      </c>
      <c r="M13" s="13">
        <v>0</v>
      </c>
      <c r="N13" s="14">
        <f t="shared" si="1"/>
        <v>0</v>
      </c>
      <c r="O13" s="13"/>
      <c r="P13" s="13"/>
      <c r="Q13" s="12"/>
      <c r="R13" s="13"/>
      <c r="S13" s="20">
        <f t="shared" si="2"/>
        <v>1</v>
      </c>
    </row>
    <row r="14" spans="2:19" ht="15.75" x14ac:dyDescent="0.25">
      <c r="B14" s="4" t="s">
        <v>41</v>
      </c>
      <c r="C14" s="48">
        <v>1</v>
      </c>
      <c r="D14" s="48"/>
      <c r="E14" s="48"/>
      <c r="F14" s="14">
        <f t="shared" si="0"/>
        <v>1</v>
      </c>
      <c r="G14" s="26"/>
      <c r="H14" s="26"/>
      <c r="I14" s="26"/>
      <c r="J14" s="25"/>
      <c r="K14" s="13">
        <v>0</v>
      </c>
      <c r="L14" s="13">
        <v>0</v>
      </c>
      <c r="M14" s="13">
        <v>0</v>
      </c>
      <c r="N14" s="14">
        <f t="shared" si="1"/>
        <v>0</v>
      </c>
      <c r="O14" s="13"/>
      <c r="P14" s="13"/>
      <c r="Q14" s="12"/>
      <c r="R14" s="13"/>
      <c r="S14" s="20">
        <f t="shared" si="2"/>
        <v>1</v>
      </c>
    </row>
    <row r="15" spans="2:19" ht="15.75" x14ac:dyDescent="0.25">
      <c r="B15" s="4" t="s">
        <v>42</v>
      </c>
      <c r="C15" s="48"/>
      <c r="D15" s="48"/>
      <c r="E15" s="48"/>
      <c r="F15" s="14">
        <f t="shared" si="0"/>
        <v>0</v>
      </c>
      <c r="G15" s="26"/>
      <c r="H15" s="26"/>
      <c r="I15" s="26"/>
      <c r="J15" s="25"/>
      <c r="K15" s="13">
        <v>0</v>
      </c>
      <c r="L15" s="13">
        <v>0</v>
      </c>
      <c r="M15" s="13">
        <v>0</v>
      </c>
      <c r="N15" s="14">
        <f t="shared" si="1"/>
        <v>0</v>
      </c>
      <c r="O15" s="13"/>
      <c r="P15" s="13"/>
      <c r="Q15" s="12"/>
      <c r="R15" s="13"/>
      <c r="S15" s="20">
        <f t="shared" si="2"/>
        <v>0</v>
      </c>
    </row>
    <row r="16" spans="2:19" ht="15.75" x14ac:dyDescent="0.25">
      <c r="B16" s="4" t="s">
        <v>43</v>
      </c>
      <c r="C16" s="48"/>
      <c r="D16" s="48"/>
      <c r="E16" s="48">
        <v>1</v>
      </c>
      <c r="F16" s="14">
        <f t="shared" si="0"/>
        <v>1</v>
      </c>
      <c r="G16" s="26"/>
      <c r="H16" s="26"/>
      <c r="I16" s="26"/>
      <c r="J16" s="25"/>
      <c r="K16" s="13">
        <v>0</v>
      </c>
      <c r="L16" s="13">
        <v>1</v>
      </c>
      <c r="M16" s="13">
        <v>5</v>
      </c>
      <c r="N16" s="14">
        <f t="shared" si="1"/>
        <v>6</v>
      </c>
      <c r="O16" s="13"/>
      <c r="P16" s="13"/>
      <c r="Q16" s="12"/>
      <c r="R16" s="13"/>
      <c r="S16" s="20">
        <f t="shared" si="2"/>
        <v>7</v>
      </c>
    </row>
    <row r="17" spans="2:19" ht="15.75" x14ac:dyDescent="0.25">
      <c r="B17" s="4" t="s">
        <v>44</v>
      </c>
      <c r="C17" s="48"/>
      <c r="D17" s="48"/>
      <c r="E17" s="48"/>
      <c r="F17" s="14">
        <f t="shared" si="0"/>
        <v>0</v>
      </c>
      <c r="G17" s="26"/>
      <c r="H17" s="26"/>
      <c r="I17" s="26"/>
      <c r="J17" s="25"/>
      <c r="K17" s="13">
        <v>0</v>
      </c>
      <c r="L17" s="13">
        <v>0</v>
      </c>
      <c r="M17" s="13">
        <v>0</v>
      </c>
      <c r="N17" s="14">
        <f t="shared" si="1"/>
        <v>0</v>
      </c>
      <c r="O17" s="13"/>
      <c r="P17" s="13"/>
      <c r="Q17" s="12"/>
      <c r="R17" s="13"/>
      <c r="S17" s="20">
        <f t="shared" si="2"/>
        <v>0</v>
      </c>
    </row>
    <row r="18" spans="2:19" ht="15.75" x14ac:dyDescent="0.25">
      <c r="B18" s="6" t="s">
        <v>61</v>
      </c>
      <c r="C18" s="48"/>
      <c r="D18" s="48"/>
      <c r="E18" s="48"/>
      <c r="F18" s="14">
        <f t="shared" si="0"/>
        <v>0</v>
      </c>
      <c r="G18" s="26"/>
      <c r="H18" s="26"/>
      <c r="I18" s="26"/>
      <c r="J18" s="25"/>
      <c r="K18" s="13">
        <v>0</v>
      </c>
      <c r="L18" s="13">
        <v>1</v>
      </c>
      <c r="M18" s="13">
        <v>0</v>
      </c>
      <c r="N18" s="14">
        <f t="shared" si="1"/>
        <v>1</v>
      </c>
      <c r="O18" s="13"/>
      <c r="P18" s="13"/>
      <c r="Q18" s="12"/>
      <c r="R18" s="13"/>
      <c r="S18" s="20">
        <f t="shared" si="2"/>
        <v>1</v>
      </c>
    </row>
    <row r="19" spans="2:19" ht="15.75" x14ac:dyDescent="0.25">
      <c r="B19" s="7" t="s">
        <v>60</v>
      </c>
      <c r="C19" s="48">
        <v>1</v>
      </c>
      <c r="D19" s="48"/>
      <c r="E19" s="48"/>
      <c r="F19" s="14">
        <f t="shared" si="0"/>
        <v>1</v>
      </c>
      <c r="G19" s="26">
        <v>2</v>
      </c>
      <c r="H19" s="26"/>
      <c r="I19" s="26"/>
      <c r="J19" s="25">
        <v>2</v>
      </c>
      <c r="K19" s="13">
        <v>0</v>
      </c>
      <c r="L19" s="13">
        <v>4</v>
      </c>
      <c r="M19" s="13">
        <v>0</v>
      </c>
      <c r="N19" s="14">
        <f t="shared" si="1"/>
        <v>4</v>
      </c>
      <c r="O19" s="13"/>
      <c r="P19" s="13"/>
      <c r="Q19" s="12"/>
      <c r="R19" s="13"/>
      <c r="S19" s="20">
        <f t="shared" si="2"/>
        <v>7</v>
      </c>
    </row>
    <row r="20" spans="2:19" ht="15.75" x14ac:dyDescent="0.25">
      <c r="B20" s="7" t="s">
        <v>59</v>
      </c>
      <c r="C20" s="48"/>
      <c r="D20" s="48"/>
      <c r="E20" s="48"/>
      <c r="F20" s="14">
        <f t="shared" si="0"/>
        <v>0</v>
      </c>
      <c r="G20" s="26"/>
      <c r="H20" s="26"/>
      <c r="I20" s="26"/>
      <c r="J20" s="25"/>
      <c r="K20" s="13">
        <v>0</v>
      </c>
      <c r="L20" s="13">
        <v>0</v>
      </c>
      <c r="M20" s="13">
        <v>0</v>
      </c>
      <c r="N20" s="14">
        <f t="shared" si="1"/>
        <v>0</v>
      </c>
      <c r="O20" s="13"/>
      <c r="P20" s="13"/>
      <c r="Q20" s="12"/>
      <c r="R20" s="13"/>
      <c r="S20" s="20">
        <f t="shared" si="2"/>
        <v>0</v>
      </c>
    </row>
    <row r="21" spans="2:19" ht="31.5" x14ac:dyDescent="0.25">
      <c r="B21" s="6" t="s">
        <v>45</v>
      </c>
      <c r="C21" s="48"/>
      <c r="D21" s="48"/>
      <c r="E21" s="48"/>
      <c r="F21" s="14">
        <f t="shared" si="0"/>
        <v>0</v>
      </c>
      <c r="G21" s="26"/>
      <c r="H21" s="26"/>
      <c r="I21" s="26"/>
      <c r="J21" s="25"/>
      <c r="K21" s="13">
        <v>0</v>
      </c>
      <c r="L21" s="13">
        <v>0</v>
      </c>
      <c r="M21" s="13">
        <v>0</v>
      </c>
      <c r="N21" s="14">
        <f t="shared" si="1"/>
        <v>0</v>
      </c>
      <c r="O21" s="13"/>
      <c r="P21" s="13"/>
      <c r="Q21" s="12"/>
      <c r="R21" s="13"/>
      <c r="S21" s="20">
        <f t="shared" si="2"/>
        <v>0</v>
      </c>
    </row>
    <row r="22" spans="2:19" ht="31.5" x14ac:dyDescent="0.25">
      <c r="B22" s="6" t="s">
        <v>46</v>
      </c>
      <c r="C22" s="48">
        <v>2</v>
      </c>
      <c r="D22" s="48"/>
      <c r="E22" s="48"/>
      <c r="F22" s="14">
        <f t="shared" si="0"/>
        <v>2</v>
      </c>
      <c r="G22" s="26">
        <v>1</v>
      </c>
      <c r="H22" s="26"/>
      <c r="I22" s="26"/>
      <c r="J22" s="25">
        <v>1</v>
      </c>
      <c r="K22" s="13">
        <v>0</v>
      </c>
      <c r="L22" s="13">
        <v>0</v>
      </c>
      <c r="M22" s="13">
        <v>0</v>
      </c>
      <c r="N22" s="14">
        <f t="shared" si="1"/>
        <v>0</v>
      </c>
      <c r="O22" s="13"/>
      <c r="P22" s="13"/>
      <c r="Q22" s="12"/>
      <c r="R22" s="13"/>
      <c r="S22" s="20">
        <f t="shared" si="2"/>
        <v>3</v>
      </c>
    </row>
    <row r="23" spans="2:19" ht="15.75" x14ac:dyDescent="0.25">
      <c r="B23" s="6" t="s">
        <v>47</v>
      </c>
      <c r="C23" s="48"/>
      <c r="D23" s="48">
        <v>3</v>
      </c>
      <c r="E23" s="48"/>
      <c r="F23" s="14">
        <f t="shared" si="0"/>
        <v>3</v>
      </c>
      <c r="G23" s="26">
        <v>2</v>
      </c>
      <c r="H23" s="26"/>
      <c r="I23" s="26"/>
      <c r="J23" s="25">
        <v>2</v>
      </c>
      <c r="K23" s="13">
        <v>2</v>
      </c>
      <c r="L23" s="13">
        <v>4</v>
      </c>
      <c r="M23" s="13">
        <v>3</v>
      </c>
      <c r="N23" s="14">
        <f t="shared" si="1"/>
        <v>9</v>
      </c>
      <c r="O23" s="13"/>
      <c r="P23" s="13"/>
      <c r="Q23" s="12"/>
      <c r="R23" s="13"/>
      <c r="S23" s="20">
        <f t="shared" si="2"/>
        <v>14</v>
      </c>
    </row>
    <row r="24" spans="2:19" ht="31.5" x14ac:dyDescent="0.25">
      <c r="B24" s="6" t="s">
        <v>48</v>
      </c>
      <c r="C24" s="48">
        <v>6</v>
      </c>
      <c r="D24" s="48">
        <v>2</v>
      </c>
      <c r="E24" s="48">
        <v>1</v>
      </c>
      <c r="F24" s="14">
        <f t="shared" si="0"/>
        <v>9</v>
      </c>
      <c r="G24" s="26">
        <v>2</v>
      </c>
      <c r="H24" s="26">
        <v>3</v>
      </c>
      <c r="I24" s="26">
        <v>2</v>
      </c>
      <c r="J24" s="25">
        <v>7</v>
      </c>
      <c r="K24" s="13">
        <v>7</v>
      </c>
      <c r="L24" s="13">
        <v>0</v>
      </c>
      <c r="M24" s="13">
        <v>3</v>
      </c>
      <c r="N24" s="14">
        <f t="shared" si="1"/>
        <v>10</v>
      </c>
      <c r="O24" s="13"/>
      <c r="P24" s="13"/>
      <c r="Q24" s="12"/>
      <c r="R24" s="13"/>
      <c r="S24" s="20">
        <f t="shared" si="2"/>
        <v>26</v>
      </c>
    </row>
    <row r="25" spans="2:19" ht="15.75" x14ac:dyDescent="0.25">
      <c r="B25" s="6" t="s">
        <v>49</v>
      </c>
      <c r="C25" s="48"/>
      <c r="D25" s="48"/>
      <c r="E25" s="48"/>
      <c r="F25" s="14">
        <f t="shared" si="0"/>
        <v>0</v>
      </c>
      <c r="G25" s="26"/>
      <c r="H25" s="26"/>
      <c r="I25" s="26"/>
      <c r="J25" s="25"/>
      <c r="K25" s="13">
        <v>0</v>
      </c>
      <c r="L25" s="13">
        <v>0</v>
      </c>
      <c r="M25" s="13">
        <v>0</v>
      </c>
      <c r="N25" s="14">
        <f t="shared" si="1"/>
        <v>0</v>
      </c>
      <c r="O25" s="13"/>
      <c r="P25" s="13"/>
      <c r="Q25" s="12"/>
      <c r="R25" s="13"/>
      <c r="S25" s="20">
        <f t="shared" si="2"/>
        <v>0</v>
      </c>
    </row>
    <row r="26" spans="2:19" ht="31.5" x14ac:dyDescent="0.25">
      <c r="B26" s="6" t="s">
        <v>58</v>
      </c>
      <c r="C26" s="48">
        <v>3</v>
      </c>
      <c r="D26" s="48">
        <v>1</v>
      </c>
      <c r="E26" s="48"/>
      <c r="F26" s="14">
        <f t="shared" si="0"/>
        <v>4</v>
      </c>
      <c r="G26" s="26">
        <v>1</v>
      </c>
      <c r="H26" s="26"/>
      <c r="I26" s="26"/>
      <c r="J26" s="25">
        <v>1</v>
      </c>
      <c r="K26" s="13">
        <v>1</v>
      </c>
      <c r="L26" s="13">
        <v>0</v>
      </c>
      <c r="M26" s="13">
        <v>0</v>
      </c>
      <c r="N26" s="14">
        <f t="shared" si="1"/>
        <v>1</v>
      </c>
      <c r="O26" s="13"/>
      <c r="P26" s="13"/>
      <c r="Q26" s="12"/>
      <c r="R26" s="13"/>
      <c r="S26" s="20">
        <f t="shared" si="2"/>
        <v>6</v>
      </c>
    </row>
    <row r="27" spans="2:19" ht="15.75" x14ac:dyDescent="0.25">
      <c r="B27" s="6" t="s">
        <v>50</v>
      </c>
      <c r="C27" s="48"/>
      <c r="D27" s="48"/>
      <c r="E27" s="48"/>
      <c r="F27" s="14">
        <f t="shared" si="0"/>
        <v>0</v>
      </c>
      <c r="G27" s="26"/>
      <c r="H27" s="26">
        <v>5</v>
      </c>
      <c r="I27" s="26"/>
      <c r="J27" s="25">
        <v>5</v>
      </c>
      <c r="K27" s="13">
        <v>0</v>
      </c>
      <c r="L27" s="13">
        <v>2</v>
      </c>
      <c r="M27" s="13">
        <v>0</v>
      </c>
      <c r="N27" s="14">
        <f t="shared" si="1"/>
        <v>2</v>
      </c>
      <c r="O27" s="13"/>
      <c r="P27" s="13"/>
      <c r="Q27" s="12"/>
      <c r="R27" s="13"/>
      <c r="S27" s="20">
        <f t="shared" si="2"/>
        <v>7</v>
      </c>
    </row>
    <row r="28" spans="2:19" ht="15.75" x14ac:dyDescent="0.25">
      <c r="B28" s="4" t="s">
        <v>51</v>
      </c>
      <c r="C28" s="48"/>
      <c r="D28" s="48"/>
      <c r="E28" s="48"/>
      <c r="F28" s="14">
        <f t="shared" si="0"/>
        <v>0</v>
      </c>
      <c r="G28" s="26"/>
      <c r="H28" s="26">
        <v>2</v>
      </c>
      <c r="I28" s="26">
        <v>1</v>
      </c>
      <c r="J28" s="25">
        <v>3</v>
      </c>
      <c r="K28" s="13">
        <v>0</v>
      </c>
      <c r="L28" s="13">
        <v>36</v>
      </c>
      <c r="M28" s="13">
        <v>3</v>
      </c>
      <c r="N28" s="14">
        <f t="shared" si="1"/>
        <v>39</v>
      </c>
      <c r="O28" s="13"/>
      <c r="P28" s="13"/>
      <c r="Q28" s="32"/>
      <c r="R28" s="13"/>
      <c r="S28" s="20">
        <f t="shared" si="2"/>
        <v>42</v>
      </c>
    </row>
    <row r="29" spans="2:19" ht="15.75" x14ac:dyDescent="0.25">
      <c r="B29" s="22" t="s">
        <v>5</v>
      </c>
      <c r="C29" s="17">
        <f t="shared" ref="C29:J29" si="3">SUM(C8:C28)</f>
        <v>17</v>
      </c>
      <c r="D29" s="17">
        <f t="shared" si="3"/>
        <v>7</v>
      </c>
      <c r="E29" s="17">
        <f t="shared" si="3"/>
        <v>2</v>
      </c>
      <c r="F29" s="17">
        <f t="shared" si="3"/>
        <v>26</v>
      </c>
      <c r="G29" s="17">
        <f t="shared" si="3"/>
        <v>8</v>
      </c>
      <c r="H29" s="17">
        <f t="shared" si="3"/>
        <v>10</v>
      </c>
      <c r="I29" s="17">
        <f t="shared" si="3"/>
        <v>3</v>
      </c>
      <c r="J29" s="17">
        <f t="shared" si="3"/>
        <v>21</v>
      </c>
      <c r="K29" s="17">
        <f>SUM(K8:K28)</f>
        <v>11</v>
      </c>
      <c r="L29" s="17">
        <f>SUM(L22:L28)</f>
        <v>42</v>
      </c>
      <c r="M29" s="17">
        <f>SUM(M8:M28)</f>
        <v>14</v>
      </c>
      <c r="N29" s="17">
        <f>SUM(N8:N28)</f>
        <v>76</v>
      </c>
      <c r="O29" s="17">
        <f>SUM(O22:O28)</f>
        <v>0</v>
      </c>
      <c r="P29" s="17">
        <f>SUM(P8:P28)</f>
        <v>0</v>
      </c>
      <c r="Q29" s="17">
        <f>SUM(Q8:Q28)</f>
        <v>0</v>
      </c>
      <c r="R29" s="17">
        <f>SUM(R8:R28)</f>
        <v>0</v>
      </c>
      <c r="S29" s="17">
        <f>SUM(S8:S28)</f>
        <v>123</v>
      </c>
    </row>
  </sheetData>
  <mergeCells count="7">
    <mergeCell ref="S6:S7"/>
    <mergeCell ref="B5:S5"/>
    <mergeCell ref="B6:B7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49"/>
  <sheetViews>
    <sheetView showGridLines="0" view="pageBreakPreview" zoomScale="70" zoomScaleNormal="45" zoomScaleSheetLayoutView="70" workbookViewId="0">
      <selection activeCell="S22" sqref="S22"/>
    </sheetView>
  </sheetViews>
  <sheetFormatPr baseColWidth="10" defaultColWidth="11.42578125" defaultRowHeight="15" x14ac:dyDescent="0.25"/>
  <cols>
    <col min="2" max="2" width="64.5703125" style="1" customWidth="1"/>
    <col min="3" max="12" width="11.42578125" customWidth="1"/>
    <col min="13" max="13" width="13" customWidth="1"/>
    <col min="14" max="17" width="11.42578125" customWidth="1"/>
    <col min="19" max="19" width="18" customWidth="1"/>
  </cols>
  <sheetData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73" t="s">
        <v>52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5"/>
    </row>
    <row r="6" spans="2:19" ht="15.75" x14ac:dyDescent="0.25">
      <c r="B6" s="71" t="s">
        <v>63</v>
      </c>
      <c r="C6" s="76" t="s">
        <v>1</v>
      </c>
      <c r="D6" s="76"/>
      <c r="E6" s="76"/>
      <c r="F6" s="76"/>
      <c r="G6" s="76" t="s">
        <v>2</v>
      </c>
      <c r="H6" s="76"/>
      <c r="I6" s="76"/>
      <c r="J6" s="76"/>
      <c r="K6" s="76" t="s">
        <v>3</v>
      </c>
      <c r="L6" s="76"/>
      <c r="M6" s="76"/>
      <c r="N6" s="76"/>
      <c r="O6" s="76" t="s">
        <v>4</v>
      </c>
      <c r="P6" s="76"/>
      <c r="Q6" s="76"/>
      <c r="R6" s="76"/>
      <c r="S6" s="77" t="s">
        <v>5</v>
      </c>
    </row>
    <row r="7" spans="2:19" ht="16.5" thickBot="1" x14ac:dyDescent="0.3">
      <c r="B7" s="72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78"/>
    </row>
    <row r="8" spans="2:19" ht="15.75" x14ac:dyDescent="0.25">
      <c r="B8" s="7" t="s">
        <v>70</v>
      </c>
      <c r="C8" s="67">
        <v>16</v>
      </c>
      <c r="D8" s="67">
        <v>8</v>
      </c>
      <c r="E8" s="67">
        <v>9</v>
      </c>
      <c r="F8" s="20">
        <f>C8+D8+E8</f>
        <v>33</v>
      </c>
      <c r="G8" s="12">
        <v>11</v>
      </c>
      <c r="H8" s="12">
        <v>15</v>
      </c>
      <c r="I8" s="12">
        <v>7</v>
      </c>
      <c r="J8" s="17">
        <f>G8+H8+I8</f>
        <v>33</v>
      </c>
      <c r="K8" s="12">
        <v>25</v>
      </c>
      <c r="L8" s="12">
        <v>16</v>
      </c>
      <c r="M8" s="12">
        <v>10</v>
      </c>
      <c r="N8" s="14">
        <f>K8+L8+M8</f>
        <v>51</v>
      </c>
      <c r="O8" s="12"/>
      <c r="P8" s="12"/>
      <c r="Q8" s="12"/>
      <c r="R8" s="27"/>
      <c r="S8" s="17">
        <f>F8+J8+N8+Q8</f>
        <v>117</v>
      </c>
    </row>
    <row r="9" spans="2:19" ht="15.75" x14ac:dyDescent="0.25">
      <c r="B9" s="7" t="s">
        <v>71</v>
      </c>
      <c r="C9" s="67">
        <v>2</v>
      </c>
      <c r="D9" s="67">
        <v>2</v>
      </c>
      <c r="E9" s="67">
        <v>2</v>
      </c>
      <c r="F9" s="20">
        <f t="shared" ref="F9:F12" si="0">C9+D9+E9</f>
        <v>6</v>
      </c>
      <c r="G9" s="12">
        <v>3</v>
      </c>
      <c r="H9" s="12">
        <v>2</v>
      </c>
      <c r="I9" s="12">
        <v>2</v>
      </c>
      <c r="J9" s="17">
        <f t="shared" ref="J9:J12" si="1">G9+H9+I9</f>
        <v>7</v>
      </c>
      <c r="K9" s="12">
        <v>3</v>
      </c>
      <c r="L9" s="12">
        <v>4</v>
      </c>
      <c r="M9" s="12">
        <v>3</v>
      </c>
      <c r="N9" s="14">
        <f t="shared" ref="N9:N12" si="2">K9+L9+M9</f>
        <v>10</v>
      </c>
      <c r="O9" s="12"/>
      <c r="P9" s="12"/>
      <c r="Q9" s="12"/>
      <c r="R9" s="27"/>
      <c r="S9" s="17">
        <f>F9+J9+N9+Q9</f>
        <v>23</v>
      </c>
    </row>
    <row r="10" spans="2:19" ht="15.75" x14ac:dyDescent="0.25">
      <c r="B10" s="7" t="s">
        <v>72</v>
      </c>
      <c r="C10" s="67">
        <v>10</v>
      </c>
      <c r="D10" s="67">
        <v>10</v>
      </c>
      <c r="E10" s="67">
        <v>8</v>
      </c>
      <c r="F10" s="20">
        <f t="shared" si="0"/>
        <v>28</v>
      </c>
      <c r="G10" s="12">
        <v>10</v>
      </c>
      <c r="H10" s="12">
        <v>9</v>
      </c>
      <c r="I10" s="12">
        <v>8</v>
      </c>
      <c r="J10" s="17">
        <f t="shared" si="1"/>
        <v>27</v>
      </c>
      <c r="K10" s="12">
        <v>15</v>
      </c>
      <c r="L10" s="12">
        <v>14</v>
      </c>
      <c r="M10" s="12">
        <v>12</v>
      </c>
      <c r="N10" s="14">
        <f t="shared" si="2"/>
        <v>41</v>
      </c>
      <c r="O10" s="12"/>
      <c r="P10" s="12"/>
      <c r="Q10" s="12"/>
      <c r="R10" s="27"/>
      <c r="S10" s="17">
        <f>F10+J10+N10+Q10</f>
        <v>96</v>
      </c>
    </row>
    <row r="11" spans="2:19" ht="15.75" x14ac:dyDescent="0.25">
      <c r="B11" s="7" t="s">
        <v>73</v>
      </c>
      <c r="C11" s="67">
        <v>1</v>
      </c>
      <c r="D11" s="67">
        <v>3</v>
      </c>
      <c r="E11" s="67">
        <v>1</v>
      </c>
      <c r="F11" s="20">
        <f t="shared" si="0"/>
        <v>5</v>
      </c>
      <c r="G11" s="12">
        <v>1</v>
      </c>
      <c r="H11" s="12">
        <v>1</v>
      </c>
      <c r="I11" s="12">
        <v>3</v>
      </c>
      <c r="J11" s="17">
        <f t="shared" si="1"/>
        <v>5</v>
      </c>
      <c r="K11" s="12">
        <v>1</v>
      </c>
      <c r="L11" s="12">
        <v>1</v>
      </c>
      <c r="M11" s="12">
        <v>4</v>
      </c>
      <c r="N11" s="14">
        <f t="shared" si="2"/>
        <v>6</v>
      </c>
      <c r="O11" s="12"/>
      <c r="P11" s="12"/>
      <c r="Q11" s="12"/>
      <c r="R11" s="27"/>
      <c r="S11" s="17">
        <f>R11+N11+J11+F11</f>
        <v>16</v>
      </c>
    </row>
    <row r="12" spans="2:19" ht="15.75" x14ac:dyDescent="0.25">
      <c r="B12" s="7" t="s">
        <v>74</v>
      </c>
      <c r="C12" s="67">
        <v>447</v>
      </c>
      <c r="D12" s="67">
        <v>426</v>
      </c>
      <c r="E12" s="67">
        <v>366</v>
      </c>
      <c r="F12" s="20">
        <f t="shared" si="0"/>
        <v>1239</v>
      </c>
      <c r="G12" s="12">
        <v>451</v>
      </c>
      <c r="H12" s="12">
        <v>422</v>
      </c>
      <c r="I12" s="12">
        <v>366</v>
      </c>
      <c r="J12" s="17">
        <f t="shared" si="1"/>
        <v>1239</v>
      </c>
      <c r="K12" s="12">
        <f>105+601</f>
        <v>706</v>
      </c>
      <c r="L12" s="12">
        <f>102+559</f>
        <v>661</v>
      </c>
      <c r="M12" s="12">
        <f>15+505</f>
        <v>520</v>
      </c>
      <c r="N12" s="14">
        <f t="shared" si="2"/>
        <v>1887</v>
      </c>
      <c r="O12" s="12"/>
      <c r="P12" s="12"/>
      <c r="Q12" s="12"/>
      <c r="R12" s="27"/>
      <c r="S12" s="17">
        <f>R12+N12+J12+F12</f>
        <v>4365</v>
      </c>
    </row>
    <row r="13" spans="2:19" ht="15.75" x14ac:dyDescent="0.25">
      <c r="B13" s="22" t="s">
        <v>5</v>
      </c>
      <c r="C13" s="17">
        <f>SUM(C8:C12)</f>
        <v>476</v>
      </c>
      <c r="D13" s="17">
        <f>SUM(D8:D12)</f>
        <v>449</v>
      </c>
      <c r="E13" s="17">
        <f>SUM(E8:E12)</f>
        <v>386</v>
      </c>
      <c r="F13" s="17">
        <f>SUM(F8:F12)</f>
        <v>1311</v>
      </c>
      <c r="G13" s="17">
        <f>SUM(G8:G12)</f>
        <v>476</v>
      </c>
      <c r="H13" s="17">
        <f t="shared" ref="H13:I13" si="3">SUM(H8:H12)</f>
        <v>449</v>
      </c>
      <c r="I13" s="17">
        <f t="shared" si="3"/>
        <v>386</v>
      </c>
      <c r="J13" s="17">
        <f>SUM(J8:J12)</f>
        <v>1311</v>
      </c>
      <c r="K13" s="17">
        <f>SUM(K8:K12)</f>
        <v>750</v>
      </c>
      <c r="L13" s="17">
        <f t="shared" ref="L13:M13" si="4">SUM(L8:L12)</f>
        <v>696</v>
      </c>
      <c r="M13" s="17">
        <f t="shared" si="4"/>
        <v>549</v>
      </c>
      <c r="N13" s="17">
        <f>SUM(N8:N12)</f>
        <v>1995</v>
      </c>
      <c r="O13" s="17"/>
      <c r="P13" s="17"/>
      <c r="Q13" s="17"/>
      <c r="R13" s="17"/>
      <c r="S13" s="17">
        <f>SUM(S8:S12)</f>
        <v>4617</v>
      </c>
    </row>
    <row r="14" spans="2:19" x14ac:dyDescent="0.25">
      <c r="B14"/>
    </row>
    <row r="15" spans="2:19" x14ac:dyDescent="0.25">
      <c r="B15"/>
    </row>
    <row r="16" spans="2:19" x14ac:dyDescent="0.25">
      <c r="B16"/>
    </row>
    <row r="17" spans="2:19" x14ac:dyDescent="0.25">
      <c r="B17"/>
    </row>
    <row r="18" spans="2:19" x14ac:dyDescent="0.25">
      <c r="B18"/>
    </row>
    <row r="19" spans="2:19" ht="15.75" x14ac:dyDescent="0.25"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2:19" ht="15.75" x14ac:dyDescent="0.25">
      <c r="B20" s="36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</row>
    <row r="21" spans="2:19" ht="15.75" x14ac:dyDescent="0.25">
      <c r="B21" s="36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</row>
    <row r="22" spans="2:19" ht="15.75" x14ac:dyDescent="0.25"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</row>
    <row r="23" spans="2:19" ht="15.75" x14ac:dyDescent="0.25">
      <c r="B23" s="36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</row>
    <row r="24" spans="2:19" ht="15.75" x14ac:dyDescent="0.25">
      <c r="B24" s="3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</row>
    <row r="25" spans="2:19" ht="15.75" x14ac:dyDescent="0.25"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2:19" ht="15.75" x14ac:dyDescent="0.25">
      <c r="B26" s="36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</row>
    <row r="27" spans="2:19" ht="15.75" x14ac:dyDescent="0.25">
      <c r="B27" s="36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</row>
    <row r="28" spans="2:19" ht="15.75" x14ac:dyDescent="0.25"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2:19" ht="15.75" x14ac:dyDescent="0.25">
      <c r="B29" s="36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2:19" ht="15.75" x14ac:dyDescent="0.25">
      <c r="B30" s="36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2:19" ht="15.75" x14ac:dyDescent="0.25">
      <c r="B31" s="36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2:19" ht="15.75" x14ac:dyDescent="0.25"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  <row r="33" spans="2:19" ht="15.75" x14ac:dyDescent="0.25"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</row>
    <row r="34" spans="2:19" ht="15.75" x14ac:dyDescent="0.25">
      <c r="B34" s="36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</row>
    <row r="35" spans="2:19" ht="15.75" x14ac:dyDescent="0.25">
      <c r="B35" s="36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</row>
    <row r="36" spans="2:19" ht="15.75" x14ac:dyDescent="0.25">
      <c r="B36" s="36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</row>
    <row r="37" spans="2:19" ht="15.75" x14ac:dyDescent="0.25">
      <c r="B37" s="36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</row>
    <row r="38" spans="2:19" ht="15.75" x14ac:dyDescent="0.25">
      <c r="B38" s="36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</row>
    <row r="39" spans="2:19" ht="15.75" x14ac:dyDescent="0.25"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</row>
    <row r="40" spans="2:19" ht="15.75" x14ac:dyDescent="0.25">
      <c r="B40" s="36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</row>
    <row r="41" spans="2:19" ht="15.75" x14ac:dyDescent="0.25"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</row>
    <row r="42" spans="2:19" ht="15.75" x14ac:dyDescent="0.25"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  <row r="43" spans="2:19" ht="15.75" x14ac:dyDescent="0.25"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</row>
    <row r="44" spans="2:19" ht="15.75" x14ac:dyDescent="0.25">
      <c r="B44" s="36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</row>
    <row r="45" spans="2:19" ht="15.75" x14ac:dyDescent="0.25">
      <c r="B45" s="36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</row>
    <row r="46" spans="2:19" ht="15.75" x14ac:dyDescent="0.25">
      <c r="B46" s="36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</row>
    <row r="47" spans="2:19" ht="15.75" x14ac:dyDescent="0.25">
      <c r="B47" s="36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2:19" ht="15.75" x14ac:dyDescent="0.25">
      <c r="B48" s="36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</row>
    <row r="49" spans="2:19" ht="15.75" x14ac:dyDescent="0.25">
      <c r="B49" s="36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</row>
  </sheetData>
  <mergeCells count="7">
    <mergeCell ref="B5:S5"/>
    <mergeCell ref="B6:B7"/>
    <mergeCell ref="C6:F6"/>
    <mergeCell ref="G6:J6"/>
    <mergeCell ref="K6:N6"/>
    <mergeCell ref="O6:R6"/>
    <mergeCell ref="S6:S7"/>
  </mergeCells>
  <pageMargins left="0.70866141732283472" right="0.70866141732283472" top="0.74803149606299213" bottom="0.74803149606299213" header="0.31496062992125984" footer="0.31496062992125984"/>
  <pageSetup scale="40" orientation="landscape" r:id="rId1"/>
  <headerFooter>
    <oddHeader>&amp;L&amp;G&amp;C&amp;G&amp;R&amp;G</oddHeader>
    <oddFooter>&amp;LDiciembre 2022&amp;CDocumento Controlado 
SIG - INTRANT &amp;R&amp;P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73"/>
  <sheetViews>
    <sheetView showGridLines="0" view="pageBreakPreview" zoomScale="70" zoomScaleNormal="25" zoomScaleSheetLayoutView="70" zoomScalePageLayoutView="95" workbookViewId="0">
      <selection activeCell="R27" sqref="R27"/>
    </sheetView>
  </sheetViews>
  <sheetFormatPr baseColWidth="10" defaultColWidth="11.42578125" defaultRowHeight="15" x14ac:dyDescent="0.25"/>
  <cols>
    <col min="2" max="2" width="53" style="1" customWidth="1"/>
    <col min="3" max="12" width="11.42578125" customWidth="1"/>
    <col min="13" max="13" width="13.42578125" customWidth="1"/>
    <col min="14" max="17" width="11.42578125" customWidth="1"/>
    <col min="19" max="19" width="20.140625" customWidth="1"/>
  </cols>
  <sheetData>
    <row r="3" spans="2:19" ht="15.75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2:19" ht="16.5" thickBot="1" x14ac:dyDescent="0.3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2:19" ht="15.75" x14ac:dyDescent="0.25">
      <c r="B5" s="73" t="s">
        <v>53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5"/>
    </row>
    <row r="6" spans="2:19" ht="15.75" x14ac:dyDescent="0.25">
      <c r="B6" s="71" t="s">
        <v>63</v>
      </c>
      <c r="C6" s="76" t="s">
        <v>1</v>
      </c>
      <c r="D6" s="76"/>
      <c r="E6" s="76"/>
      <c r="F6" s="76"/>
      <c r="G6" s="76" t="s">
        <v>2</v>
      </c>
      <c r="H6" s="76"/>
      <c r="I6" s="76"/>
      <c r="J6" s="76"/>
      <c r="K6" s="76" t="s">
        <v>3</v>
      </c>
      <c r="L6" s="76"/>
      <c r="M6" s="76"/>
      <c r="N6" s="76"/>
      <c r="O6" s="76" t="s">
        <v>4</v>
      </c>
      <c r="P6" s="76"/>
      <c r="Q6" s="76"/>
      <c r="R6" s="76"/>
      <c r="S6" s="77" t="s">
        <v>5</v>
      </c>
    </row>
    <row r="7" spans="2:19" ht="16.5" thickBot="1" x14ac:dyDescent="0.3">
      <c r="B7" s="72"/>
      <c r="C7" s="21" t="s">
        <v>6</v>
      </c>
      <c r="D7" s="21" t="s">
        <v>7</v>
      </c>
      <c r="E7" s="21" t="s">
        <v>8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1" t="s">
        <v>18</v>
      </c>
      <c r="P7" s="21" t="s">
        <v>19</v>
      </c>
      <c r="Q7" s="21" t="s">
        <v>20</v>
      </c>
      <c r="R7" s="21" t="s">
        <v>21</v>
      </c>
      <c r="S7" s="78"/>
    </row>
    <row r="8" spans="2:19" ht="15.75" x14ac:dyDescent="0.25">
      <c r="B8" s="15" t="s">
        <v>54</v>
      </c>
      <c r="C8" s="37">
        <v>31</v>
      </c>
      <c r="D8" s="37">
        <v>170</v>
      </c>
      <c r="E8" s="40">
        <v>862</v>
      </c>
      <c r="F8" s="14">
        <f>SUM(C8:E8)</f>
        <v>1063</v>
      </c>
      <c r="G8" s="28">
        <v>986</v>
      </c>
      <c r="H8" s="28">
        <v>1782</v>
      </c>
      <c r="I8" s="28">
        <v>185</v>
      </c>
      <c r="J8" s="8">
        <f>G8+H8+I8</f>
        <v>2953</v>
      </c>
      <c r="K8" s="30">
        <v>242</v>
      </c>
      <c r="L8" s="30">
        <v>521</v>
      </c>
      <c r="M8" s="30">
        <v>22</v>
      </c>
      <c r="N8" s="10">
        <f>K8+L8+M8</f>
        <v>785</v>
      </c>
      <c r="O8" s="43"/>
      <c r="P8" s="43"/>
      <c r="Q8" s="46"/>
      <c r="R8" s="13"/>
      <c r="S8" s="10">
        <f>+SUM(R8,N8,J8,F8)</f>
        <v>4801</v>
      </c>
    </row>
    <row r="9" spans="2:19" ht="15.75" x14ac:dyDescent="0.25">
      <c r="B9" s="29" t="s">
        <v>55</v>
      </c>
      <c r="C9" s="38">
        <v>10464</v>
      </c>
      <c r="D9" s="38">
        <v>11717</v>
      </c>
      <c r="E9" s="38">
        <v>7803</v>
      </c>
      <c r="F9" s="10">
        <f>SUM(C9:E9)</f>
        <v>29984</v>
      </c>
      <c r="G9" s="30">
        <v>8138</v>
      </c>
      <c r="H9" s="30">
        <v>9126</v>
      </c>
      <c r="I9" s="30">
        <v>5329</v>
      </c>
      <c r="J9" s="8">
        <f>G9+H9+I9</f>
        <v>22593</v>
      </c>
      <c r="K9" s="30">
        <v>11658</v>
      </c>
      <c r="L9" s="30">
        <v>9825</v>
      </c>
      <c r="M9" s="30">
        <v>8320</v>
      </c>
      <c r="N9" s="10">
        <f t="shared" ref="N9:N11" si="0">K9+L9+M9</f>
        <v>29803</v>
      </c>
      <c r="O9" s="44"/>
      <c r="P9" s="44"/>
      <c r="Q9" s="46"/>
      <c r="R9" s="13"/>
      <c r="S9" s="10">
        <f>R9+N9+J9+F9</f>
        <v>82380</v>
      </c>
    </row>
    <row r="10" spans="2:19" ht="15.75" x14ac:dyDescent="0.25">
      <c r="B10" s="4" t="s">
        <v>56</v>
      </c>
      <c r="C10" s="39">
        <v>329</v>
      </c>
      <c r="D10" s="39">
        <v>68</v>
      </c>
      <c r="E10" s="38">
        <v>308</v>
      </c>
      <c r="F10" s="14">
        <f>SUM(C10:E10)</f>
        <v>705</v>
      </c>
      <c r="G10" s="30">
        <v>363</v>
      </c>
      <c r="H10" s="30">
        <v>555</v>
      </c>
      <c r="I10" s="30">
        <v>60</v>
      </c>
      <c r="J10" s="8">
        <f>G10+H10+I10</f>
        <v>978</v>
      </c>
      <c r="K10" s="30">
        <v>254</v>
      </c>
      <c r="L10" s="30">
        <v>151</v>
      </c>
      <c r="M10" s="30">
        <v>91</v>
      </c>
      <c r="N10" s="10">
        <f t="shared" si="0"/>
        <v>496</v>
      </c>
      <c r="O10" s="45"/>
      <c r="P10" s="45"/>
      <c r="Q10" s="43"/>
      <c r="R10" s="13"/>
      <c r="S10" s="10">
        <f>R10+N10+J10+F10</f>
        <v>2179</v>
      </c>
    </row>
    <row r="11" spans="2:19" ht="15" customHeight="1" x14ac:dyDescent="0.25">
      <c r="B11" s="29" t="s">
        <v>57</v>
      </c>
      <c r="C11" s="38">
        <v>525</v>
      </c>
      <c r="D11" s="38">
        <v>742</v>
      </c>
      <c r="E11" s="38">
        <v>2439</v>
      </c>
      <c r="F11" s="10">
        <f>SUM(C11:E11)</f>
        <v>3706</v>
      </c>
      <c r="G11" s="30">
        <v>1520</v>
      </c>
      <c r="H11" s="30">
        <v>4778</v>
      </c>
      <c r="I11" s="30">
        <v>1268</v>
      </c>
      <c r="J11" s="8">
        <f>G11+H11+I11</f>
        <v>7566</v>
      </c>
      <c r="K11" s="30">
        <v>1951</v>
      </c>
      <c r="L11" s="30">
        <v>1725</v>
      </c>
      <c r="M11" s="30">
        <v>1191</v>
      </c>
      <c r="N11" s="10">
        <f t="shared" si="0"/>
        <v>4867</v>
      </c>
      <c r="O11" s="44"/>
      <c r="P11" s="45"/>
      <c r="Q11" s="46"/>
      <c r="R11" s="13"/>
      <c r="S11" s="10">
        <f>R11+N11+J11+F11</f>
        <v>16139</v>
      </c>
    </row>
    <row r="12" spans="2:19" ht="15.75" x14ac:dyDescent="0.25">
      <c r="B12" s="22" t="s">
        <v>5</v>
      </c>
      <c r="C12" s="17">
        <f t="shared" ref="C12:I12" si="1">SUM(C8:C11)</f>
        <v>11349</v>
      </c>
      <c r="D12" s="17">
        <f t="shared" si="1"/>
        <v>12697</v>
      </c>
      <c r="E12" s="17">
        <f t="shared" si="1"/>
        <v>11412</v>
      </c>
      <c r="F12" s="17">
        <f t="shared" si="1"/>
        <v>35458</v>
      </c>
      <c r="G12" s="17">
        <f t="shared" si="1"/>
        <v>11007</v>
      </c>
      <c r="H12" s="17">
        <f t="shared" si="1"/>
        <v>16241</v>
      </c>
      <c r="I12" s="17">
        <f t="shared" si="1"/>
        <v>6842</v>
      </c>
      <c r="J12" s="17">
        <f>SUM(J8:J11)</f>
        <v>34090</v>
      </c>
      <c r="K12" s="17">
        <f>+SUM(K8:K11)</f>
        <v>14105</v>
      </c>
      <c r="L12" s="17">
        <f>+SUM(L8:L11)</f>
        <v>12222</v>
      </c>
      <c r="M12" s="17">
        <f>+SUM(M8:M11)</f>
        <v>9624</v>
      </c>
      <c r="N12" s="17">
        <f t="shared" ref="N12:S12" si="2">SUM(N8:N11)</f>
        <v>35951</v>
      </c>
      <c r="O12" s="17">
        <f t="shared" si="2"/>
        <v>0</v>
      </c>
      <c r="P12" s="17">
        <f t="shared" si="2"/>
        <v>0</v>
      </c>
      <c r="Q12" s="17">
        <f t="shared" si="2"/>
        <v>0</v>
      </c>
      <c r="R12" s="17">
        <f t="shared" si="2"/>
        <v>0</v>
      </c>
      <c r="S12" s="17">
        <f t="shared" si="2"/>
        <v>105499</v>
      </c>
    </row>
    <row r="63" spans="2:26" ht="15" customHeight="1" x14ac:dyDescent="0.25">
      <c r="B63" s="79"/>
      <c r="C63" s="79"/>
      <c r="D63" s="79"/>
      <c r="E63" s="82"/>
      <c r="F63" s="82"/>
      <c r="G63" s="82"/>
      <c r="H63" s="82"/>
      <c r="I63" s="82"/>
      <c r="J63" s="82"/>
      <c r="K63" s="82"/>
      <c r="L63" s="82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</row>
    <row r="64" spans="2:26" ht="15.75" customHeight="1" x14ac:dyDescent="0.25">
      <c r="B64" s="79"/>
      <c r="C64" s="79"/>
      <c r="D64" s="79"/>
      <c r="E64" s="82"/>
      <c r="F64" s="82"/>
      <c r="G64" s="82"/>
      <c r="H64" s="82"/>
      <c r="I64" s="82"/>
      <c r="J64" s="82"/>
      <c r="K64" s="82"/>
      <c r="L64" s="82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</row>
    <row r="65" spans="2:26" ht="15" customHeight="1" x14ac:dyDescent="0.25">
      <c r="B65" s="31"/>
      <c r="C65" s="31"/>
      <c r="D65" s="31"/>
      <c r="E65" s="79"/>
      <c r="F65" s="79"/>
      <c r="G65" s="79"/>
      <c r="H65" s="79"/>
      <c r="I65" s="79"/>
      <c r="J65" s="79"/>
      <c r="K65" s="79"/>
      <c r="L65" s="79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spans="2:26" ht="15" customHeight="1" x14ac:dyDescent="0.25">
      <c r="B66" s="31"/>
      <c r="C66" s="31"/>
      <c r="D66" s="31"/>
      <c r="E66" s="79"/>
      <c r="F66" s="79"/>
      <c r="G66" s="79"/>
      <c r="H66" s="79"/>
      <c r="I66" s="79"/>
      <c r="J66" s="79"/>
      <c r="K66" s="79"/>
      <c r="L66" s="79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spans="2:26" ht="15" customHeight="1" x14ac:dyDescent="0.25">
      <c r="B67" s="31"/>
      <c r="C67" s="31"/>
      <c r="D67" s="31"/>
      <c r="E67" s="79"/>
      <c r="F67" s="79"/>
      <c r="G67" s="79"/>
      <c r="H67" s="79"/>
      <c r="I67" s="79"/>
      <c r="J67" s="79"/>
      <c r="K67" s="79"/>
      <c r="L67" s="79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spans="2:26" ht="15" customHeight="1" x14ac:dyDescent="0.25">
      <c r="B68" s="31"/>
      <c r="C68" s="31"/>
      <c r="D68" s="31"/>
      <c r="E68" s="79"/>
      <c r="F68" s="79"/>
      <c r="G68" s="79"/>
      <c r="H68" s="79"/>
      <c r="I68" s="79"/>
      <c r="J68" s="79"/>
      <c r="K68" s="79"/>
      <c r="L68" s="79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spans="2:26" ht="15" customHeight="1" x14ac:dyDescent="0.25">
      <c r="B69" s="31"/>
      <c r="C69" s="31"/>
      <c r="D69" s="31"/>
      <c r="E69" s="79"/>
      <c r="F69" s="79"/>
      <c r="G69" s="79"/>
      <c r="H69" s="79"/>
      <c r="I69" s="79"/>
      <c r="J69" s="79"/>
      <c r="K69" s="79"/>
      <c r="L69" s="79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spans="2:26" ht="15" customHeight="1" x14ac:dyDescent="0.25">
      <c r="B70" s="31"/>
      <c r="C70" s="31"/>
      <c r="D70" s="31"/>
      <c r="E70" s="79"/>
      <c r="F70" s="79"/>
      <c r="G70" s="79"/>
      <c r="H70" s="79"/>
      <c r="I70" s="79"/>
      <c r="J70" s="79"/>
      <c r="K70" s="79"/>
      <c r="L70" s="79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spans="2:26" ht="15.75" customHeight="1" x14ac:dyDescent="0.25">
      <c r="B71" s="31"/>
      <c r="C71" s="31"/>
      <c r="D71" s="31"/>
      <c r="E71" s="79"/>
      <c r="F71" s="79"/>
      <c r="G71" s="79"/>
      <c r="H71" s="79"/>
      <c r="I71" s="79"/>
      <c r="J71" s="79"/>
      <c r="K71" s="79"/>
      <c r="L71" s="79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spans="2:26" ht="15" customHeight="1" x14ac:dyDescent="0.25">
      <c r="B72" s="79"/>
      <c r="C72" s="79"/>
      <c r="D72" s="79"/>
      <c r="E72" s="82"/>
      <c r="F72" s="82"/>
      <c r="G72" s="82"/>
      <c r="H72" s="82"/>
      <c r="I72" s="82"/>
      <c r="J72" s="82"/>
      <c r="K72" s="82"/>
      <c r="L72" s="82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2:26" ht="15.75" customHeight="1" x14ac:dyDescent="0.25">
      <c r="B73" s="79"/>
      <c r="C73" s="79"/>
      <c r="D73" s="79"/>
      <c r="E73" s="82"/>
      <c r="F73" s="82"/>
      <c r="G73" s="82"/>
      <c r="H73" s="82"/>
      <c r="I73" s="82"/>
      <c r="J73" s="82"/>
      <c r="K73" s="82"/>
      <c r="L73" s="82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</sheetData>
  <mergeCells count="18">
    <mergeCell ref="S6:S7"/>
    <mergeCell ref="B5:S5"/>
    <mergeCell ref="B63:D64"/>
    <mergeCell ref="E63:L64"/>
    <mergeCell ref="M63:S64"/>
    <mergeCell ref="B6:B7"/>
    <mergeCell ref="C6:F6"/>
    <mergeCell ref="G6:J6"/>
    <mergeCell ref="K6:N6"/>
    <mergeCell ref="O6:R6"/>
    <mergeCell ref="T63:Z64"/>
    <mergeCell ref="T65:Z71"/>
    <mergeCell ref="T72:Z73"/>
    <mergeCell ref="B72:D73"/>
    <mergeCell ref="E65:L71"/>
    <mergeCell ref="E72:L73"/>
    <mergeCell ref="M65:S71"/>
    <mergeCell ref="M72:S73"/>
  </mergeCells>
  <pageMargins left="0.25" right="0.25" top="0.75" bottom="0.75" header="0.3" footer="0.3"/>
  <pageSetup scale="35" orientation="landscape" r:id="rId1"/>
  <headerFooter>
    <oddHeader>&amp;L&amp;G&amp;C&amp;G&amp;R&amp;G</oddHeader>
    <oddFooter>&amp;LDiciembre 2022&amp;CDocumento Controlado 
SIG - INTRANT&amp;R&amp;P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C7FA0E707930C47B75A318A44920F51" ma:contentTypeVersion="3" ma:contentTypeDescription="Crear nuevo documento." ma:contentTypeScope="" ma:versionID="f239f76b0be53e435b9ce268fef1f9d9">
  <xsd:schema xmlns:xsd="http://www.w3.org/2001/XMLSchema" xmlns:xs="http://www.w3.org/2001/XMLSchema" xmlns:p="http://schemas.microsoft.com/office/2006/metadata/properties" xmlns:ns3="b5543330-759f-4a1e-9a80-b73827cce5f6" targetNamespace="http://schemas.microsoft.com/office/2006/metadata/properties" ma:root="true" ma:fieldsID="5978af8f55b29a3e8b24936978c9376c" ns3:_="">
    <xsd:import namespace="b5543330-759f-4a1e-9a80-b73827cce5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43330-759f-4a1e-9a80-b73827cce5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F7BFA09-0F17-4700-BC76-32F73B7611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1571D19-9862-40A6-89E5-07B18515FC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43330-759f-4a1e-9a80-b73827cce5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F0CA6F-BA0D-4609-BF95-35359E4958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LICENCIAS DE CONDUCIR</vt:lpstr>
      <vt:lpstr>TRANSPORTE DE CARGA </vt:lpstr>
      <vt:lpstr>VEHICULOS DE MOTOR</vt:lpstr>
      <vt:lpstr>TRANSPORTE DE PASAJEROS</vt:lpstr>
      <vt:lpstr>TRÁNSITO Y VIALIDAD</vt:lpstr>
      <vt:lpstr>ENEVIAL</vt:lpstr>
      <vt:lpstr>ENEVIAL!Área_de_impresión</vt:lpstr>
      <vt:lpstr>'TRÁNSITO Y VIALIDAD'!Área_de_impresión</vt:lpstr>
      <vt:lpstr>'TRANSPORTE DE CARGA '!Área_de_impresión</vt:lpstr>
      <vt:lpstr>'TRANSPORTE DE PASAJEROS'!Área_de_impresión</vt:lpstr>
      <vt:lpstr>'VEHICULOS DE MOTOR'!Área_de_impresión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Ariel Montero</dc:creator>
  <cp:keywords/>
  <dc:description/>
  <cp:lastModifiedBy>Stephany  Soriano Tejeda</cp:lastModifiedBy>
  <cp:revision/>
  <cp:lastPrinted>2024-08-15T13:48:09Z</cp:lastPrinted>
  <dcterms:created xsi:type="dcterms:W3CDTF">2022-12-07T16:03:21Z</dcterms:created>
  <dcterms:modified xsi:type="dcterms:W3CDTF">2025-10-17T14:49:39Z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0x010100AC7FA0E707930C47B75A318A44920F51</vt:lpwstr>
  </property>
</Properties>
</file>