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.rodriguez\Downloads\Documentos Importantes Centro de Atención al Usuario\Informes Trimestrales\2026\ESTADISTICA INSTITUCIONAL - TRIMESTRAL\"/>
    </mc:Choice>
  </mc:AlternateContent>
  <xr:revisionPtr revIDLastSave="0" documentId="13_ncr:1_{71D66DE9-7C7E-4B8F-80DE-DA39CB2F9E57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GENERAL" sheetId="10" r:id="rId1"/>
    <sheet name="LICENCIAS DE CONDUCIR" sheetId="9" r:id="rId2"/>
    <sheet name="TRANSPORTE DE CARGA " sheetId="2" r:id="rId3"/>
    <sheet name="VEHICULOS DE MOTOR" sheetId="4" r:id="rId4"/>
    <sheet name="TRANSPORTE DE PASAJEROS" sheetId="6" r:id="rId5"/>
    <sheet name="TRÁNSITO Y VIALIDAD" sheetId="8" r:id="rId6"/>
    <sheet name="ENEVIAL" sheetId="5" r:id="rId7"/>
  </sheets>
  <definedNames>
    <definedName name="_xlnm.Print_Area" localSheetId="6">ENEVIAL!$A$1:$T$16</definedName>
    <definedName name="_xlnm.Print_Area" localSheetId="5">'TRÁNSITO Y VIALIDAD'!$A$1:$T$29</definedName>
    <definedName name="_xlnm.Print_Area" localSheetId="2">'TRANSPORTE DE CARGA '!$A$1:$U$50</definedName>
    <definedName name="_xlnm.Print_Area" localSheetId="4">'TRANSPORTE DE PASAJEROS'!$A$1:$T$40</definedName>
    <definedName name="_xlnm.Print_Area" localSheetId="3">'VEHICULOS DE MOTOR'!$A$1:$T$30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5" l="1"/>
  <c r="Q12" i="5"/>
  <c r="P12" i="5"/>
  <c r="O12" i="5"/>
  <c r="N12" i="5"/>
  <c r="M12" i="5"/>
  <c r="L12" i="5"/>
  <c r="K12" i="5"/>
  <c r="J12" i="5"/>
  <c r="I12" i="5"/>
  <c r="H12" i="5"/>
  <c r="G12" i="5"/>
  <c r="E12" i="5"/>
  <c r="D12" i="5"/>
  <c r="C12" i="5"/>
  <c r="F11" i="5"/>
  <c r="S11" i="5" s="1"/>
  <c r="F10" i="5"/>
  <c r="F12" i="5" s="1"/>
  <c r="F9" i="5"/>
  <c r="S9" i="5" s="1"/>
  <c r="F8" i="5"/>
  <c r="S8" i="5" s="1"/>
  <c r="E27" i="8"/>
  <c r="D27" i="8"/>
  <c r="C27" i="8"/>
  <c r="F26" i="8"/>
  <c r="F25" i="8"/>
  <c r="F24" i="8"/>
  <c r="F23" i="8"/>
  <c r="F22" i="8"/>
  <c r="F21" i="8"/>
  <c r="F20" i="8"/>
  <c r="F19" i="8"/>
  <c r="F18" i="8"/>
  <c r="E13" i="8"/>
  <c r="D13" i="8"/>
  <c r="C13" i="8"/>
  <c r="F12" i="8"/>
  <c r="S12" i="8" s="1"/>
  <c r="F11" i="8"/>
  <c r="S11" i="8" s="1"/>
  <c r="F10" i="8"/>
  <c r="S10" i="8" s="1"/>
  <c r="F9" i="8"/>
  <c r="S9" i="8" s="1"/>
  <c r="F8" i="8"/>
  <c r="S8" i="8" s="1"/>
  <c r="R37" i="6"/>
  <c r="Q37" i="6"/>
  <c r="P37" i="6"/>
  <c r="O37" i="6"/>
  <c r="N37" i="6"/>
  <c r="M37" i="6"/>
  <c r="L37" i="6"/>
  <c r="K37" i="6"/>
  <c r="J37" i="6"/>
  <c r="I37" i="6"/>
  <c r="H37" i="6"/>
  <c r="G37" i="6"/>
  <c r="E37" i="6"/>
  <c r="D37" i="6"/>
  <c r="C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37" i="6" s="1"/>
  <c r="F8" i="6"/>
  <c r="E27" i="4"/>
  <c r="D27" i="4"/>
  <c r="C27" i="4"/>
  <c r="F26" i="4"/>
  <c r="F25" i="4"/>
  <c r="F24" i="4"/>
  <c r="F23" i="4"/>
  <c r="F22" i="4"/>
  <c r="F21" i="4"/>
  <c r="F20" i="4"/>
  <c r="F19" i="4"/>
  <c r="F18" i="4"/>
  <c r="F17" i="4"/>
  <c r="F16" i="4"/>
  <c r="R10" i="4"/>
  <c r="Q10" i="4"/>
  <c r="P10" i="4"/>
  <c r="O10" i="4"/>
  <c r="N10" i="4"/>
  <c r="M10" i="4"/>
  <c r="L10" i="4"/>
  <c r="K10" i="4"/>
  <c r="E10" i="4"/>
  <c r="D10" i="4"/>
  <c r="C10" i="4"/>
  <c r="F9" i="4"/>
  <c r="S9" i="4" s="1"/>
  <c r="F8" i="4"/>
  <c r="F10" i="4" s="1"/>
  <c r="F7" i="4"/>
  <c r="S7" i="4" s="1"/>
  <c r="E49" i="2"/>
  <c r="D49" i="2"/>
  <c r="C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S12" i="2"/>
  <c r="R12" i="2"/>
  <c r="Q12" i="2"/>
  <c r="P12" i="2"/>
  <c r="O12" i="2"/>
  <c r="N12" i="2"/>
  <c r="M12" i="2"/>
  <c r="L12" i="2"/>
  <c r="K12" i="2"/>
  <c r="E12" i="2"/>
  <c r="D12" i="2"/>
  <c r="C12" i="2"/>
  <c r="F11" i="2"/>
  <c r="T11" i="2" s="1"/>
  <c r="F10" i="2"/>
  <c r="F9" i="2"/>
  <c r="T9" i="2" s="1"/>
  <c r="F8" i="2"/>
  <c r="T8" i="2" s="1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B81" i="9"/>
  <c r="L39" i="9"/>
  <c r="K39" i="9"/>
  <c r="J39" i="9"/>
  <c r="H39" i="9"/>
  <c r="G39" i="9"/>
  <c r="F39" i="9"/>
  <c r="D39" i="9"/>
  <c r="C39" i="9"/>
  <c r="B39" i="9"/>
  <c r="P38" i="9"/>
  <c r="O38" i="9"/>
  <c r="N38" i="9"/>
  <c r="M38" i="9"/>
  <c r="I38" i="9"/>
  <c r="E38" i="9"/>
  <c r="P37" i="9"/>
  <c r="O37" i="9"/>
  <c r="N37" i="9"/>
  <c r="M37" i="9"/>
  <c r="I37" i="9"/>
  <c r="E37" i="9"/>
  <c r="P36" i="9"/>
  <c r="O36" i="9"/>
  <c r="N36" i="9"/>
  <c r="M36" i="9"/>
  <c r="I36" i="9"/>
  <c r="E36" i="9"/>
  <c r="P35" i="9"/>
  <c r="O35" i="9"/>
  <c r="N35" i="9"/>
  <c r="M35" i="9"/>
  <c r="I35" i="9"/>
  <c r="E35" i="9"/>
  <c r="P34" i="9"/>
  <c r="O34" i="9"/>
  <c r="N34" i="9"/>
  <c r="M34" i="9"/>
  <c r="I34" i="9"/>
  <c r="E34" i="9"/>
  <c r="P33" i="9"/>
  <c r="O33" i="9"/>
  <c r="N33" i="9"/>
  <c r="M33" i="9"/>
  <c r="I33" i="9"/>
  <c r="E33" i="9"/>
  <c r="P32" i="9"/>
  <c r="O32" i="9"/>
  <c r="N32" i="9"/>
  <c r="M32" i="9"/>
  <c r="I32" i="9"/>
  <c r="E32" i="9"/>
  <c r="P31" i="9"/>
  <c r="O31" i="9"/>
  <c r="N31" i="9"/>
  <c r="M31" i="9"/>
  <c r="I31" i="9"/>
  <c r="E31" i="9"/>
  <c r="P30" i="9"/>
  <c r="O30" i="9"/>
  <c r="N30" i="9"/>
  <c r="M30" i="9"/>
  <c r="I30" i="9"/>
  <c r="E30" i="9"/>
  <c r="P29" i="9"/>
  <c r="O29" i="9"/>
  <c r="N29" i="9"/>
  <c r="M29" i="9"/>
  <c r="I29" i="9"/>
  <c r="E29" i="9"/>
  <c r="P28" i="9"/>
  <c r="O28" i="9"/>
  <c r="N28" i="9"/>
  <c r="M28" i="9"/>
  <c r="I28" i="9"/>
  <c r="E28" i="9"/>
  <c r="P27" i="9"/>
  <c r="O27" i="9"/>
  <c r="N27" i="9"/>
  <c r="M27" i="9"/>
  <c r="I27" i="9"/>
  <c r="E27" i="9"/>
  <c r="P26" i="9"/>
  <c r="P39" i="9" s="1"/>
  <c r="O26" i="9"/>
  <c r="N26" i="9"/>
  <c r="M26" i="9"/>
  <c r="I26" i="9"/>
  <c r="E26" i="9"/>
  <c r="E39" i="9" s="1"/>
  <c r="D20" i="9"/>
  <c r="C20" i="9"/>
  <c r="B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C82" i="10"/>
  <c r="M32" i="10"/>
  <c r="L32" i="10"/>
  <c r="K32" i="10"/>
  <c r="I32" i="10"/>
  <c r="H32" i="10"/>
  <c r="G32" i="10"/>
  <c r="E32" i="10"/>
  <c r="D32" i="10"/>
  <c r="C32" i="10"/>
  <c r="Q31" i="10"/>
  <c r="P31" i="10"/>
  <c r="O31" i="10"/>
  <c r="N31" i="10"/>
  <c r="J31" i="10"/>
  <c r="F31" i="10"/>
  <c r="Q30" i="10"/>
  <c r="P30" i="10"/>
  <c r="O30" i="10"/>
  <c r="N30" i="10"/>
  <c r="J30" i="10"/>
  <c r="F30" i="10"/>
  <c r="Q29" i="10"/>
  <c r="P29" i="10"/>
  <c r="O29" i="10"/>
  <c r="N29" i="10"/>
  <c r="J29" i="10"/>
  <c r="F29" i="10"/>
  <c r="Q28" i="10"/>
  <c r="P28" i="10"/>
  <c r="O28" i="10"/>
  <c r="N28" i="10"/>
  <c r="J28" i="10"/>
  <c r="F28" i="10"/>
  <c r="Q27" i="10"/>
  <c r="P27" i="10"/>
  <c r="O27" i="10"/>
  <c r="N27" i="10"/>
  <c r="J27" i="10"/>
  <c r="F27" i="10"/>
  <c r="Q26" i="10"/>
  <c r="Q32" i="10" s="1"/>
  <c r="P26" i="10"/>
  <c r="O26" i="10"/>
  <c r="N26" i="10"/>
  <c r="J26" i="10"/>
  <c r="F26" i="10"/>
  <c r="F32" i="10" s="1"/>
  <c r="E19" i="10"/>
  <c r="D19" i="10"/>
  <c r="C19" i="10"/>
  <c r="F18" i="10"/>
  <c r="F17" i="10"/>
  <c r="F16" i="10"/>
  <c r="E10" i="10"/>
  <c r="D10" i="10"/>
  <c r="C10" i="10"/>
  <c r="F9" i="10"/>
  <c r="F8" i="10"/>
  <c r="F7" i="10"/>
  <c r="F6" i="10"/>
  <c r="F5" i="10"/>
  <c r="F4" i="10"/>
  <c r="S10" i="5" l="1"/>
  <c r="S12" i="5" s="1"/>
  <c r="F27" i="8"/>
  <c r="S13" i="8"/>
  <c r="F13" i="8"/>
  <c r="F27" i="4"/>
  <c r="S8" i="4"/>
  <c r="S10" i="4" s="1"/>
  <c r="F49" i="2"/>
  <c r="F12" i="2"/>
  <c r="T10" i="2"/>
  <c r="T12" i="2" s="1"/>
  <c r="Q32" i="9"/>
  <c r="Q33" i="9"/>
  <c r="Q34" i="9"/>
  <c r="Q35" i="9"/>
  <c r="Q37" i="9"/>
  <c r="Q38" i="9"/>
  <c r="Q36" i="9"/>
  <c r="Q31" i="9"/>
  <c r="Q27" i="9"/>
  <c r="E20" i="9"/>
  <c r="Q26" i="9"/>
  <c r="I39" i="9"/>
  <c r="M39" i="9"/>
  <c r="O39" i="9"/>
  <c r="Q28" i="9"/>
  <c r="Q29" i="9"/>
  <c r="N39" i="9"/>
  <c r="Q30" i="9"/>
  <c r="R26" i="10"/>
  <c r="R27" i="10"/>
  <c r="R32" i="10" s="1"/>
  <c r="R28" i="10"/>
  <c r="R29" i="10"/>
  <c r="R30" i="10"/>
  <c r="R31" i="10"/>
  <c r="F10" i="10"/>
  <c r="F19" i="10"/>
  <c r="J32" i="10"/>
  <c r="O32" i="10"/>
  <c r="P32" i="10"/>
  <c r="N32" i="10"/>
  <c r="Q39" i="9" l="1"/>
</calcChain>
</file>

<file path=xl/sharedStrings.xml><?xml version="1.0" encoding="utf-8"?>
<sst xmlns="http://schemas.openxmlformats.org/spreadsheetml/2006/main" count="445" uniqueCount="176">
  <si>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</si>
  <si>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</si>
  <si>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</si>
  <si>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</si>
  <si>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</si>
  <si>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</si>
  <si>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</si>
  <si>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</si>
  <si>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</si>
  <si>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</si>
  <si>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</si>
  <si>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</si>
  <si>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</si>
  <si>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</si>
  <si>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</si>
  <si>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</si>
  <si>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</si>
  <si>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</si>
  <si>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</si>
  <si>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</si>
  <si>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</si>
  <si>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TOTAL </t>
  </si>
  <si>
    <t xml:space="preserve">SERVICIOS DE TRANSPORTE DE CARGA </t>
  </si>
  <si>
    <t>SERVICIOS DE VEHÍCULOS DE MOTOR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</si>
  <si>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</si>
  <si>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</si>
  <si>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</si>
  <si>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</si>
  <si>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</si>
  <si>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</si>
  <si>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Total 2025</t>
  </si>
  <si>
    <t>Total</t>
  </si>
  <si>
    <t>Total general</t>
  </si>
  <si>
    <t>M</t>
  </si>
  <si>
    <t>F</t>
  </si>
  <si>
    <t>S/I</t>
  </si>
  <si>
    <t xml:space="preserve">Total </t>
  </si>
  <si>
    <t>Total GENERAL</t>
  </si>
  <si>
    <t xml:space="preserve">SERVICIOS LICENCIA DE CONDUCIR </t>
  </si>
  <si>
    <t xml:space="preserve">SERVICIO </t>
  </si>
  <si>
    <t>ANÁLISIS POR DIRECCIONES MISIONALES</t>
  </si>
  <si>
    <t>ENERO</t>
  </si>
  <si>
    <t>FEBRERO</t>
  </si>
  <si>
    <t>MARZO</t>
  </si>
  <si>
    <t>TOTAL GENERAL</t>
  </si>
  <si>
    <t>DIRECCION DE LICENCIAS DE CONDUCIR</t>
  </si>
  <si>
    <t>DIRECCIÓN DE TRÁNSITO Y VIALIDAD</t>
  </si>
  <si>
    <t>DIRECCION DE TRANSPORTE DE CARGA</t>
  </si>
  <si>
    <t>DIRECCIÓN VEHÍCULOS DE MOTOR</t>
  </si>
  <si>
    <t>ESCUELA NACIONAL DE EDUCACIÓN VIAL</t>
  </si>
  <si>
    <t>TRANSPORTE DE PASAJEROS</t>
  </si>
  <si>
    <t>ANÁLISIS POR TIPO DE USUARIO</t>
  </si>
  <si>
    <t>EMPRESA PRIVADA</t>
  </si>
  <si>
    <t>USUARIO</t>
  </si>
  <si>
    <t>USUARIO GUBERNAMENTAL</t>
  </si>
  <si>
    <t>SERVICIOS DIRECCIONES MISIONALES</t>
  </si>
  <si>
    <t>DIRECCIÓN MISIONAL</t>
  </si>
  <si>
    <t>N/A</t>
  </si>
  <si>
    <t>Segmentación Provincial de los Servicios</t>
  </si>
  <si>
    <t>TOTAL</t>
  </si>
  <si>
    <t>AZUA</t>
  </si>
  <si>
    <t>BAHORUCO</t>
  </si>
  <si>
    <t>BARAHONA</t>
  </si>
  <si>
    <t>DAJABON</t>
  </si>
  <si>
    <t>DUARTE</t>
  </si>
  <si>
    <t>EL SEIBO</t>
  </si>
  <si>
    <t>EL SEYBO</t>
  </si>
  <si>
    <t>ELIAS PIÑA</t>
  </si>
  <si>
    <t>ESPAILLAT</t>
  </si>
  <si>
    <t>HATO MAYOR</t>
  </si>
  <si>
    <t>HERMANAS MIRABAL</t>
  </si>
  <si>
    <t>INDEPENDENCIA</t>
  </si>
  <si>
    <t>LA ALTAGRACIA</t>
  </si>
  <si>
    <t xml:space="preserve">LA ALTAGRACIA </t>
  </si>
  <si>
    <t xml:space="preserve">LA ALTAGRACIA  </t>
  </si>
  <si>
    <t>LA ROMANA</t>
  </si>
  <si>
    <t xml:space="preserve">LA ROMANA </t>
  </si>
  <si>
    <t>LA VEGA</t>
  </si>
  <si>
    <t>MARIA TRINIDAD SANCHEZ</t>
  </si>
  <si>
    <t xml:space="preserve">MOCA </t>
  </si>
  <si>
    <t>MONSEÑOR NOUEL</t>
  </si>
  <si>
    <t>MONTE CRISTI</t>
  </si>
  <si>
    <t>MONTE PLATA</t>
  </si>
  <si>
    <t>NEW YORK</t>
  </si>
  <si>
    <t>PEDERNALES</t>
  </si>
  <si>
    <t xml:space="preserve">PEDERNALES </t>
  </si>
  <si>
    <t>PEDRO BRAND</t>
  </si>
  <si>
    <t>PERAVIA</t>
  </si>
  <si>
    <t>PUERTO PLATA</t>
  </si>
  <si>
    <t>SAMANA</t>
  </si>
  <si>
    <t>SAN CRISTOBAL</t>
  </si>
  <si>
    <t xml:space="preserve">SAN CRISTOBAL </t>
  </si>
  <si>
    <t>SAN JOSE DE OCOA</t>
  </si>
  <si>
    <t>SAN JUAN DE LA MAGUANA</t>
  </si>
  <si>
    <t>SAN PEDRO DE MACORIS</t>
  </si>
  <si>
    <t xml:space="preserve">SAN PEDRO DE MACORIS </t>
  </si>
  <si>
    <t>SANCHEZ RAMIREZ</t>
  </si>
  <si>
    <t xml:space="preserve">SANCHEZ RAMIREZ </t>
  </si>
  <si>
    <t>SANTIAGO CABALLEROS</t>
  </si>
  <si>
    <t>SANTIAGO RODRIGUEZ</t>
  </si>
  <si>
    <t>SANTO DOMINGO</t>
  </si>
  <si>
    <t xml:space="preserve">SANTO DOMINGO </t>
  </si>
  <si>
    <t>SOSUA</t>
  </si>
  <si>
    <t>VALVERDE</t>
  </si>
  <si>
    <t>(en blanco)</t>
  </si>
  <si>
    <t>Total 1T 2026</t>
  </si>
  <si>
    <t>TIPO DE USUARIO</t>
  </si>
  <si>
    <t>SERVICIOS</t>
  </si>
  <si>
    <t>DIRECCIÓN LICENCIAS DE CONDUCIR</t>
  </si>
  <si>
    <t>Cambio de Licencia de Conducir  Extranjera a Dominicana (Homologación)</t>
  </si>
  <si>
    <t>Cambio Licencia de Categoría 02 a Categoría 03</t>
  </si>
  <si>
    <t>Cambio Licencia de Categoría 03 a Categoría 04</t>
  </si>
  <si>
    <t>Cambio Licencia de Conducir  de Militar o Policia a Civil</t>
  </si>
  <si>
    <t>Duplicado Licencia de Conducir o Carnet de Aprendizaje por Pérdida</t>
  </si>
  <si>
    <t>Emisión Licencia de Conducir Diplomática</t>
  </si>
  <si>
    <t>Emisión Nueva Licencia de Conducir Categoría 1</t>
  </si>
  <si>
    <t>Emisión Nueva Licencia de Conducir Categoría 2 a Militares</t>
  </si>
  <si>
    <t>Emisión Permiso Carnet de Aprendizaje</t>
  </si>
  <si>
    <t>Emisión Primera Licencia de Conducir Categoría 2</t>
  </si>
  <si>
    <t>Renovación Carnet o Permiso de Aprendizaje</t>
  </si>
  <si>
    <t>Renovación Licencia de Conducir Categoría 1, 2, 3 y 4</t>
  </si>
  <si>
    <t>Renovación Licencia de Conducir Miembros de la Policía Nacional y Fuerzas Armadas</t>
  </si>
  <si>
    <t>PROVINCIA</t>
  </si>
  <si>
    <t>BOCA CHICA</t>
  </si>
  <si>
    <t>MONTE  CRISTI</t>
  </si>
  <si>
    <t>SAN FRANCISCO DE MACORIS</t>
  </si>
  <si>
    <t>Período: 2026</t>
  </si>
  <si>
    <t>FORMULARIO REGISTRO DE TRANSPORTE DE CARGA</t>
  </si>
  <si>
    <t>PERMISOS DE CARGA DE DIAS FERIADO</t>
  </si>
  <si>
    <t>PERMISOS DE CARGA ZONA ACCESO RESTRINGIDO (ZONA ZAR)</t>
  </si>
  <si>
    <t>SOLICITUDES DE PERMISOS DOBLE COLA</t>
  </si>
  <si>
    <t>SAN JUAN</t>
  </si>
  <si>
    <t>SANTIAGO</t>
  </si>
  <si>
    <t>ACTUALIZACION DEL NÚMERO CHASIS</t>
  </si>
  <si>
    <t>ASIGNACIÓN DE NÚMERO DE CHASIS</t>
  </si>
  <si>
    <t>TRANSFORMACION DE VEHÍCULO DE MOTOR</t>
  </si>
  <si>
    <t>BANI</t>
  </si>
  <si>
    <t>HIGUEY</t>
  </si>
  <si>
    <t>SAN FRANCISCO</t>
  </si>
  <si>
    <t xml:space="preserve">SANTO DOMINGO ESTE </t>
  </si>
  <si>
    <t>TERRENAS</t>
  </si>
  <si>
    <t xml:space="preserve">SOLICITUD DE EXCLUSION EN LICENCIA DE OPERACIÓN DE AUTOBUSES Y MINIBUSES </t>
  </si>
  <si>
    <t>SOLICITUD DE EXCLUSION EN LICENCIA DE OPERACIÓN DE TRANSPORTE DE JEEP SAFARI</t>
  </si>
  <si>
    <t>SOLICITUD DE INCLUSION EN LICENCIA DE OPERACIÓN DE ALQUILER DE VEHICULOS DE LUJO</t>
  </si>
  <si>
    <t xml:space="preserve">SOLICITUD DE INCLUSION EN LICENCIA DE OPERACIÓN DE AUTOBUSES Y MINIBUSES </t>
  </si>
  <si>
    <t xml:space="preserve">SOLICITUD DE INCLUSION EN LICENCIA DE OPERACIÓN DE FOUR WHEEL </t>
  </si>
  <si>
    <t>SOLICITUD DE INCLUSION EN LICENCIA DE OPERACIÓN DE PERSONAL</t>
  </si>
  <si>
    <t>SOLICITUD DE INCLUSION EN LICENCIA DE OPERACIÓN DE TRANSPORTE DE JEEP SAFARI</t>
  </si>
  <si>
    <t>SOLICITUD DE INCLUSION EN LICENCIA DE OPERACIÓN DE TRANSPORTE DE PERSONAL</t>
  </si>
  <si>
    <t>SOLICITUD DE INCLUSION EN LICENCIA DE OPERACIÓN DE TRANSPORTE DE TAXI TURISTICO</t>
  </si>
  <si>
    <t xml:space="preserve">SOLICITUD DE LICENCIA DE OPERACIÓN DE ALQUILER DE TRANSPORTE ESCOLAR </t>
  </si>
  <si>
    <t>SOLICITUD DE LICENCIA DE OPERACIÓN DE ALQUILER DE VEHICULOS DE LUJO</t>
  </si>
  <si>
    <t xml:space="preserve">SOLICITUD DE LICENCIA DE OPERACIÓN DE AUTOBUSES Y MINIBUSES </t>
  </si>
  <si>
    <t>SOLICITUD DE LICENCIA DE OPERACIÓN DE BICICLETAS ELECTRICAS</t>
  </si>
  <si>
    <t xml:space="preserve">SOLICITUD DE LICENCIA DE OPERACIÓN DE BUGGY </t>
  </si>
  <si>
    <t>SOLICITUD DE LICENCIA DE OPERACIÓN DE FOUR WHEEL</t>
  </si>
  <si>
    <t>SOLICITUD DE LICENCIA DE OPERACIÓN DE FOUR WHEEL Y BUGGY</t>
  </si>
  <si>
    <t>SOLICITUD DE LICENCIA DE OPERACIÓN DE PERSONAL</t>
  </si>
  <si>
    <t xml:space="preserve">SOLICITUD DE LICENCIA DE OPERACIÓN DE TAXI TURISTICO </t>
  </si>
  <si>
    <t>SOLICITUD DE LICENCIA DE OPERACIÓN DE TRANSPORTE DE JEEP SAFARI</t>
  </si>
  <si>
    <t xml:space="preserve">SOLICITUD DE LICENCIA DE OPERACIÓN DE TRANSPORTE DE PERSONAL </t>
  </si>
  <si>
    <t>SOLICITUD DE LICENCIA DE OPERACIÓN DE TRANSPORTE DE TAXI TURISTICO</t>
  </si>
  <si>
    <t>SOLICITUD DE LICENCIA DE OPERACIÓN DE TRANSPORTE ESCOLAR</t>
  </si>
  <si>
    <t>SOLICITUD DE LLICENCIA DE OPERACIÓN DE TRANSPORTE DE PERSONAL</t>
  </si>
  <si>
    <t xml:space="preserve">SOLICITUD DE RENOVACION DE LICENCIA DE OPERACIÓN DE ALQUILER DE TRANSPORTE ESCOLAR </t>
  </si>
  <si>
    <t>SOLICITUD DE RENOVACION DE LICENCIA DE OPERACIÓN DE TRANSPORTE DE PERSONAL</t>
  </si>
  <si>
    <t>SOLICITUD DE SUSTITUCION EN LICENCIA DE OPERACIÓN DE ALQUILER DE VEHICULOS DE LUJO</t>
  </si>
  <si>
    <t xml:space="preserve">SOLICITUD DE SUSTITUCION EN LICENCIA DE OPERACIÓN DE AUTOBUSES Y MINIBUSES </t>
  </si>
  <si>
    <t>SOLICITUD DE SUSTITUCION EN LICENCIA DE OPERACIÓN DE PERSONAL</t>
  </si>
  <si>
    <t xml:space="preserve">SOLICITUD DE SUSTITUCION EN LICENCIA DE OPERACIÓN DE TRANSPORTE DE PERSONAL </t>
  </si>
  <si>
    <t>ACTIVIDAD EN LA VIA PÚBLICA</t>
  </si>
  <si>
    <t>CARGA Y DESCARGA</t>
  </si>
  <si>
    <t>FILMACION</t>
  </si>
  <si>
    <t>INTERVENCION EN LA VIA</t>
  </si>
  <si>
    <t>VACIADO DE HORMIGON</t>
  </si>
  <si>
    <t>PUNTA 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</si>
</sst>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"/>
    <numFmt numFmtId="165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22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1" fillId="2" borderId="2" xfId="0" applyFont="1" applyFill="1" applyBorder="1"/>
    <xf numFmtId="0" fontId="11" fillId="2" borderId="13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/>
    <xf numFmtId="0" fontId="13" fillId="0" borderId="12" xfId="0" applyFont="1" applyBorder="1" applyAlignment="1">
      <alignment wrapText="1"/>
    </xf>
    <xf numFmtId="164" fontId="13" fillId="0" borderId="32" xfId="13" applyNumberFormat="1" applyFont="1" applyBorder="1" applyAlignment="1">
      <alignment horizontal="center"/>
    </xf>
    <xf numFmtId="164" fontId="13" fillId="0" borderId="34" xfId="13" applyNumberFormat="1" applyFont="1" applyBorder="1" applyAlignment="1">
      <alignment horizontal="center"/>
    </xf>
    <xf numFmtId="164" fontId="13" fillId="0" borderId="33" xfId="13" applyNumberFormat="1" applyFont="1" applyBorder="1" applyAlignment="1">
      <alignment horizontal="right"/>
    </xf>
    <xf numFmtId="164" fontId="15" fillId="0" borderId="30" xfId="13" applyNumberFormat="1" applyFont="1" applyBorder="1" applyAlignment="1">
      <alignment horizontal="right" vertical="top" wrapText="1" readingOrder="1"/>
    </xf>
    <xf numFmtId="164" fontId="14" fillId="0" borderId="14" xfId="13" applyNumberFormat="1" applyFont="1" applyBorder="1" applyAlignment="1">
      <alignment horizontal="center" vertical="top" wrapText="1" readingOrder="1"/>
    </xf>
    <xf numFmtId="3" fontId="5" fillId="0" borderId="16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1" xfId="0" applyFont="1" applyBorder="1" applyAlignment="1">
      <alignment wrapText="1"/>
    </xf>
    <xf numFmtId="0" fontId="4" fillId="0" borderId="42" xfId="0" applyFont="1" applyBorder="1" applyAlignment="1">
      <alignment horizontal="left" vertical="center" wrapText="1"/>
    </xf>
    <xf numFmtId="2" fontId="0" fillId="2" borderId="0" xfId="0" applyNumberFormat="1" applyFill="1"/>
    <xf numFmtId="2" fontId="0" fillId="0" borderId="0" xfId="0" applyNumberFormat="1"/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44" xfId="0" applyNumberFormat="1" applyFont="1" applyBorder="1" applyAlignment="1">
      <alignment horizontal="center" vertical="center"/>
    </xf>
    <xf numFmtId="0" fontId="5" fillId="0" borderId="40" xfId="0" applyFont="1" applyBorder="1"/>
    <xf numFmtId="3" fontId="5" fillId="0" borderId="1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 wrapText="1"/>
    </xf>
    <xf numFmtId="165" fontId="5" fillId="0" borderId="4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13" fillId="0" borderId="0" xfId="0" applyFont="1"/>
    <xf numFmtId="165" fontId="14" fillId="0" borderId="0" xfId="13" applyNumberFormat="1" applyFont="1" applyAlignment="1">
      <alignment horizontal="center" vertical="top" wrapText="1" readingOrder="1"/>
    </xf>
    <xf numFmtId="164" fontId="14" fillId="0" borderId="0" xfId="13" applyNumberFormat="1" applyFont="1" applyAlignment="1">
      <alignment horizontal="center" vertical="top" wrapText="1" readingOrder="1"/>
    </xf>
    <xf numFmtId="165" fontId="4" fillId="0" borderId="4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13" fillId="0" borderId="1" xfId="13" applyFont="1" applyBorder="1" applyAlignment="1">
      <alignment horizontal="center" vertical="center" wrapText="1" readingOrder="1"/>
    </xf>
    <xf numFmtId="165" fontId="13" fillId="0" borderId="47" xfId="13" applyNumberFormat="1" applyFont="1" applyBorder="1" applyAlignment="1">
      <alignment horizontal="center" vertical="center" wrapText="1"/>
    </xf>
    <xf numFmtId="0" fontId="16" fillId="0" borderId="1" xfId="13" applyFont="1" applyBorder="1" applyAlignment="1">
      <alignment horizontal="left" vertical="center" wrapText="1" readingOrder="1"/>
    </xf>
    <xf numFmtId="165" fontId="16" fillId="0" borderId="1" xfId="13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/>
    </xf>
    <xf numFmtId="165" fontId="14" fillId="0" borderId="48" xfId="13" applyNumberFormat="1" applyFont="1" applyBorder="1" applyAlignment="1">
      <alignment horizontal="center" vertical="top" wrapText="1" readingOrder="1"/>
    </xf>
    <xf numFmtId="165" fontId="14" fillId="0" borderId="49" xfId="13" applyNumberFormat="1" applyFont="1" applyBorder="1" applyAlignment="1">
      <alignment horizontal="center" vertical="top" wrapText="1" readingOrder="1"/>
    </xf>
    <xf numFmtId="0" fontId="16" fillId="0" borderId="12" xfId="0" applyFont="1" applyBorder="1" applyAlignment="1">
      <alignment horizontal="left" wrapText="1"/>
    </xf>
    <xf numFmtId="165" fontId="13" fillId="0" borderId="34" xfId="13" applyNumberFormat="1" applyFont="1" applyBorder="1" applyAlignment="1">
      <alignment horizontal="center"/>
    </xf>
    <xf numFmtId="0" fontId="5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 wrapText="1"/>
    </xf>
    <xf numFmtId="165" fontId="5" fillId="0" borderId="55" xfId="0" applyNumberFormat="1" applyFont="1" applyBorder="1" applyAlignment="1">
      <alignment horizontal="center" vertical="center" wrapText="1"/>
    </xf>
    <xf numFmtId="165" fontId="5" fillId="0" borderId="55" xfId="0" applyNumberFormat="1" applyFont="1" applyBorder="1" applyAlignment="1">
      <alignment horizontal="center" vertical="center"/>
    </xf>
    <xf numFmtId="165" fontId="4" fillId="0" borderId="56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left"/>
    </xf>
    <xf numFmtId="165" fontId="5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left" vertical="center" wrapText="1"/>
    </xf>
    <xf numFmtId="165" fontId="4" fillId="0" borderId="60" xfId="0" applyNumberFormat="1" applyFont="1" applyBorder="1" applyAlignment="1">
      <alignment horizontal="center" vertical="center" wrapText="1"/>
    </xf>
    <xf numFmtId="165" fontId="4" fillId="0" borderId="60" xfId="0" applyNumberFormat="1" applyFont="1" applyBorder="1" applyAlignment="1">
      <alignment horizontal="center" vertical="center"/>
    </xf>
    <xf numFmtId="165" fontId="4" fillId="0" borderId="61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3" fontId="13" fillId="0" borderId="32" xfId="0" applyNumberFormat="1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0" fontId="3" fillId="2" borderId="2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0" borderId="40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3" fillId="0" borderId="47" xfId="13" applyFont="1" applyBorder="1" applyAlignment="1">
      <alignment horizontal="center" vertical="center" wrapText="1" readingOrder="1"/>
    </xf>
    <xf numFmtId="0" fontId="13" fillId="0" borderId="68" xfId="13" applyFont="1" applyBorder="1" applyAlignment="1">
      <alignment horizontal="center" vertical="center" wrapText="1" readingOrder="1"/>
    </xf>
    <xf numFmtId="0" fontId="13" fillId="0" borderId="2" xfId="13" applyFont="1" applyBorder="1" applyAlignment="1">
      <alignment horizontal="center" vertical="center" wrapText="1" readingOrder="1"/>
    </xf>
    <xf numFmtId="0" fontId="13" fillId="0" borderId="36" xfId="13" applyFont="1" applyBorder="1" applyAlignment="1">
      <alignment horizontal="center" vertical="center" wrapText="1" readingOrder="1"/>
    </xf>
    <xf numFmtId="0" fontId="13" fillId="0" borderId="37" xfId="13" applyFont="1" applyBorder="1" applyAlignment="1">
      <alignment horizontal="center" vertical="center" wrapText="1" readingOrder="1"/>
    </xf>
    <xf numFmtId="0" fontId="13" fillId="0" borderId="10" xfId="13" applyFont="1" applyBorder="1" applyAlignment="1">
      <alignment horizontal="center" vertical="center" wrapText="1" readingOrder="1"/>
    </xf>
    <xf numFmtId="0" fontId="13" fillId="0" borderId="65" xfId="13" applyFont="1" applyBorder="1" applyAlignment="1">
      <alignment horizontal="center" vertical="center"/>
    </xf>
    <xf numFmtId="0" fontId="13" fillId="0" borderId="66" xfId="13" applyFont="1" applyBorder="1" applyAlignment="1">
      <alignment horizontal="center" vertical="center"/>
    </xf>
    <xf numFmtId="0" fontId="13" fillId="0" borderId="67" xfId="13" applyFont="1" applyBorder="1" applyAlignment="1">
      <alignment horizontal="center" vertical="center"/>
    </xf>
    <xf numFmtId="0" fontId="13" fillId="0" borderId="12" xfId="13" applyFont="1" applyBorder="1" applyAlignment="1">
      <alignment horizontal="center" vertical="center"/>
    </xf>
    <xf numFmtId="0" fontId="13" fillId="0" borderId="35" xfId="13" applyFont="1" applyBorder="1" applyAlignment="1">
      <alignment horizontal="center" vertical="center"/>
    </xf>
    <xf numFmtId="0" fontId="13" fillId="0" borderId="13" xfId="13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</cellXfs>
  <cellStyles count="14">
    <cellStyle name="Normal" xfId="0" builtinId="0"/>
    <cellStyle name="Normal 10" xfId="12" xr:uid="{1BB6837D-E6B5-48F0-9222-59AEB4544665}"/>
    <cellStyle name="Normal 2" xfId="3" xr:uid="{00000000-0005-0000-0000-000001000000}"/>
    <cellStyle name="Normal 2 2" xfId="2" xr:uid="{00000000-0005-0000-0000-000002000000}"/>
    <cellStyle name="Normal 2 3" xfId="13" xr:uid="{4088F02C-6C35-444E-96A2-2845EA42C0A4}"/>
    <cellStyle name="Normal 2_Hoja1" xfId="4" xr:uid="{1760E185-F164-452B-B8DA-337C69376CB3}"/>
    <cellStyle name="Normal 3" xfId="5" xr:uid="{9520C7AF-C62F-4622-BC2D-4A4DACDDA620}"/>
    <cellStyle name="Normal 4" xfId="6" xr:uid="{95F132E0-EDD2-4CF2-A1EB-D2300E140829}"/>
    <cellStyle name="Normal 5" xfId="7" xr:uid="{FDC62969-FFF4-4829-829A-E2EC442B6A32}"/>
    <cellStyle name="Normal 6" xfId="8" xr:uid="{26B1549C-09DB-47A8-AC8F-C1649D23F624}"/>
    <cellStyle name="Normal 7" xfId="9" xr:uid="{0251E2BF-597A-4DFC-8182-C1DE14F2EDFE}"/>
    <cellStyle name="Normal 8" xfId="10" xr:uid="{72ABF898-EE0D-42BE-9077-8DF456E12A3D}"/>
    <cellStyle name="Normal 9" xfId="11" xr:uid="{6F1179D3-5AC9-4809-AC46-87EA1006C4A9}"/>
    <cellStyle name="Porcentual 2 5" xfId="1" xr:uid="{00000000-0005-0000-0000-000003000000}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8953-FB17-40B0-AAC5-7222A6CDD657}">
  <dimension ref="B1:R82"/>
  <sheetViews>
    <sheetView tabSelected="1" topLeftCell="A57" workbookViewId="0">
      <selection activeCell="N12" sqref="N12"/>
    </sheetView>
  </sheetViews>
  <sheetFormatPr baseColWidth="10" defaultColWidth="11.42578125" defaultRowHeight="15" x14ac:dyDescent="0.25"/>
  <cols>
    <col min="1" max="1" width="5.28515625" style="41" customWidth="1"/>
    <col min="2" max="2" width="41" style="44" bestFit="1" customWidth="1"/>
    <col min="3" max="3" width="17.42578125" style="78" customWidth="1"/>
    <col min="4" max="5" width="17.42578125" style="43" customWidth="1"/>
    <col min="6" max="6" width="17.42578125" style="42" customWidth="1"/>
    <col min="7" max="8" width="6.140625" style="41" bestFit="1" customWidth="1"/>
    <col min="9" max="13" width="7.28515625" style="41" bestFit="1" customWidth="1"/>
    <col min="14" max="14" width="8.42578125" style="41" bestFit="1" customWidth="1"/>
    <col min="15" max="16" width="7.28515625" style="41" bestFit="1" customWidth="1"/>
    <col min="17" max="18" width="8.42578125" style="41" bestFit="1" customWidth="1"/>
    <col min="19" max="16384" width="11.42578125" style="41"/>
  </cols>
  <sheetData>
    <row r="1" spans="2:6" ht="15.75" thickBot="1" x14ac:dyDescent="0.3"/>
    <row r="2" spans="2:6" ht="21.75" customHeight="1" thickBot="1" x14ac:dyDescent="0.3">
      <c r="B2" s="171" t="s">
        <v>40</v>
      </c>
      <c r="C2" s="179"/>
      <c r="D2" s="179"/>
      <c r="E2" s="179"/>
      <c r="F2" s="180"/>
    </row>
    <row r="3" spans="2:6" ht="15.75" x14ac:dyDescent="0.25">
      <c r="B3" s="109" t="s">
        <v>39</v>
      </c>
      <c r="C3" s="79" t="s">
        <v>41</v>
      </c>
      <c r="D3" s="80" t="s">
        <v>42</v>
      </c>
      <c r="E3" s="80" t="s">
        <v>43</v>
      </c>
      <c r="F3" s="81" t="s">
        <v>44</v>
      </c>
    </row>
    <row r="4" spans="2:6" ht="15.75" x14ac:dyDescent="0.25">
      <c r="B4" s="83" t="s">
        <v>45</v>
      </c>
      <c r="C4" s="82">
        <v>19252</v>
      </c>
      <c r="D4" s="84">
        <v>14475</v>
      </c>
      <c r="E4" s="84">
        <v>59353</v>
      </c>
      <c r="F4" s="85">
        <f t="shared" ref="F4:F9" si="0">SUM(C4:E4)</f>
        <v>93080</v>
      </c>
    </row>
    <row r="5" spans="2:6" ht="15.75" x14ac:dyDescent="0.25">
      <c r="B5" s="83" t="s">
        <v>46</v>
      </c>
      <c r="C5" s="82">
        <v>318</v>
      </c>
      <c r="D5" s="84">
        <v>414</v>
      </c>
      <c r="E5" s="84">
        <v>351</v>
      </c>
      <c r="F5" s="85">
        <f t="shared" si="0"/>
        <v>1083</v>
      </c>
    </row>
    <row r="6" spans="2:6" ht="15.75" x14ac:dyDescent="0.25">
      <c r="B6" s="83" t="s">
        <v>47</v>
      </c>
      <c r="C6" s="82">
        <v>18085</v>
      </c>
      <c r="D6" s="84">
        <v>16773</v>
      </c>
      <c r="E6" s="84">
        <v>40416</v>
      </c>
      <c r="F6" s="85">
        <f t="shared" si="0"/>
        <v>75274</v>
      </c>
    </row>
    <row r="7" spans="2:6" ht="15.75" x14ac:dyDescent="0.25">
      <c r="B7" s="83" t="s">
        <v>48</v>
      </c>
      <c r="C7" s="82">
        <v>15</v>
      </c>
      <c r="D7" s="84">
        <v>15</v>
      </c>
      <c r="E7" s="84">
        <v>10</v>
      </c>
      <c r="F7" s="85">
        <f t="shared" si="0"/>
        <v>40</v>
      </c>
    </row>
    <row r="8" spans="2:6" ht="15.75" x14ac:dyDescent="0.25">
      <c r="B8" s="83" t="s">
        <v>49</v>
      </c>
      <c r="C8" s="82">
        <v>7628</v>
      </c>
      <c r="D8" s="84">
        <v>5942</v>
      </c>
      <c r="E8" s="84">
        <v>14133</v>
      </c>
      <c r="F8" s="85">
        <f t="shared" si="0"/>
        <v>27703</v>
      </c>
    </row>
    <row r="9" spans="2:6" ht="15.75" x14ac:dyDescent="0.25">
      <c r="B9" s="83" t="s">
        <v>50</v>
      </c>
      <c r="C9" s="82">
        <v>19</v>
      </c>
      <c r="D9" s="84">
        <v>26</v>
      </c>
      <c r="E9" s="84">
        <v>18</v>
      </c>
      <c r="F9" s="85">
        <f t="shared" si="0"/>
        <v>63</v>
      </c>
    </row>
    <row r="10" spans="2:6" ht="16.5" thickBot="1" x14ac:dyDescent="0.3">
      <c r="B10" s="86" t="s">
        <v>32</v>
      </c>
      <c r="C10" s="87">
        <f>SUM(C4:C9)</f>
        <v>45317</v>
      </c>
      <c r="D10" s="88">
        <f>SUM(D4:D9)</f>
        <v>37645</v>
      </c>
      <c r="E10" s="88">
        <f>SUM(E4:E9)</f>
        <v>114281</v>
      </c>
      <c r="F10" s="89">
        <f>SUM(F4:F9)</f>
        <v>197243</v>
      </c>
    </row>
    <row r="11" spans="2:6" ht="15.75" x14ac:dyDescent="0.25">
      <c r="B11" s="63"/>
      <c r="C11" s="90"/>
      <c r="D11" s="64"/>
      <c r="E11" s="64"/>
      <c r="F11" s="64"/>
    </row>
    <row r="12" spans="2:6" ht="15.75" x14ac:dyDescent="0.25">
      <c r="B12" s="63"/>
      <c r="C12" s="90"/>
      <c r="D12" s="64"/>
      <c r="E12" s="64"/>
      <c r="F12" s="64"/>
    </row>
    <row r="13" spans="2:6" ht="15.75" thickBot="1" x14ac:dyDescent="0.3">
      <c r="B13" s="91"/>
      <c r="C13" s="92"/>
      <c r="D13" s="93"/>
    </row>
    <row r="14" spans="2:6" ht="16.5" thickBot="1" x14ac:dyDescent="0.3">
      <c r="B14" s="171" t="s">
        <v>51</v>
      </c>
      <c r="C14" s="172"/>
      <c r="D14" s="172"/>
      <c r="E14" s="172"/>
      <c r="F14" s="173"/>
    </row>
    <row r="15" spans="2:6" ht="15.75" x14ac:dyDescent="0.25">
      <c r="B15" s="110" t="s">
        <v>106</v>
      </c>
      <c r="C15" s="94" t="s">
        <v>41</v>
      </c>
      <c r="D15" s="77" t="s">
        <v>42</v>
      </c>
      <c r="E15" s="77" t="s">
        <v>43</v>
      </c>
      <c r="F15" s="73" t="s">
        <v>44</v>
      </c>
    </row>
    <row r="16" spans="2:6" ht="15.75" x14ac:dyDescent="0.25">
      <c r="B16" s="83" t="s">
        <v>52</v>
      </c>
      <c r="C16" s="95">
        <v>18409</v>
      </c>
      <c r="D16" s="96">
        <v>17205</v>
      </c>
      <c r="E16" s="96">
        <v>40704</v>
      </c>
      <c r="F16" s="96">
        <f>SUM(C16:E16)</f>
        <v>76318</v>
      </c>
    </row>
    <row r="17" spans="2:18" ht="15.75" x14ac:dyDescent="0.25">
      <c r="B17" s="83" t="s">
        <v>53</v>
      </c>
      <c r="C17" s="95">
        <v>26738</v>
      </c>
      <c r="D17" s="96">
        <v>20384</v>
      </c>
      <c r="E17" s="96">
        <v>73573</v>
      </c>
      <c r="F17" s="97">
        <f>SUM(C17:E17)</f>
        <v>120695</v>
      </c>
    </row>
    <row r="18" spans="2:18" ht="16.5" thickBot="1" x14ac:dyDescent="0.3">
      <c r="B18" s="83" t="s">
        <v>54</v>
      </c>
      <c r="C18" s="95">
        <v>170</v>
      </c>
      <c r="D18" s="96">
        <v>56</v>
      </c>
      <c r="E18" s="96">
        <v>4</v>
      </c>
      <c r="F18" s="96">
        <f>SUM(C18:E18)</f>
        <v>230</v>
      </c>
    </row>
    <row r="19" spans="2:18" ht="16.5" thickBot="1" x14ac:dyDescent="0.3">
      <c r="B19" s="70" t="s">
        <v>32</v>
      </c>
      <c r="C19" s="98">
        <f>SUM(C16:C18)</f>
        <v>45317</v>
      </c>
      <c r="D19" s="61">
        <f>SUM(D16:D18)</f>
        <v>37645</v>
      </c>
      <c r="E19" s="61">
        <f>SUM(E16:E18)</f>
        <v>114281</v>
      </c>
      <c r="F19" s="62">
        <f>SUM(F16:F18)</f>
        <v>197243</v>
      </c>
    </row>
    <row r="20" spans="2:18" x14ac:dyDescent="0.25">
      <c r="B20" s="91"/>
      <c r="C20" s="92"/>
      <c r="D20" s="93"/>
    </row>
    <row r="21" spans="2:18" x14ac:dyDescent="0.25">
      <c r="B21" s="91"/>
      <c r="C21" s="92"/>
      <c r="D21" s="93"/>
    </row>
    <row r="22" spans="2:18" ht="15.75" thickBot="1" x14ac:dyDescent="0.3"/>
    <row r="23" spans="2:18" ht="16.5" thickBot="1" x14ac:dyDescent="0.3">
      <c r="B23" s="171" t="s">
        <v>55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3"/>
    </row>
    <row r="24" spans="2:18" ht="16.5" thickBot="1" x14ac:dyDescent="0.3">
      <c r="B24" s="174" t="s">
        <v>56</v>
      </c>
      <c r="C24" s="176" t="s">
        <v>41</v>
      </c>
      <c r="D24" s="177"/>
      <c r="E24" s="177"/>
      <c r="F24" s="178"/>
      <c r="G24" s="176" t="s">
        <v>42</v>
      </c>
      <c r="H24" s="177"/>
      <c r="I24" s="177"/>
      <c r="J24" s="178"/>
      <c r="K24" s="176" t="s">
        <v>43</v>
      </c>
      <c r="L24" s="177"/>
      <c r="M24" s="177"/>
      <c r="N24" s="178"/>
      <c r="O24" s="176" t="s">
        <v>37</v>
      </c>
      <c r="P24" s="177"/>
      <c r="Q24" s="177"/>
      <c r="R24" s="178"/>
    </row>
    <row r="25" spans="2:18" ht="15.75" x14ac:dyDescent="0.25">
      <c r="B25" s="175"/>
      <c r="C25" s="65" t="s">
        <v>57</v>
      </c>
      <c r="D25" s="66" t="s">
        <v>34</v>
      </c>
      <c r="E25" s="66" t="s">
        <v>33</v>
      </c>
      <c r="F25" s="67" t="s">
        <v>36</v>
      </c>
      <c r="G25" s="45" t="s">
        <v>57</v>
      </c>
      <c r="H25" s="46" t="s">
        <v>34</v>
      </c>
      <c r="I25" s="46" t="s">
        <v>33</v>
      </c>
      <c r="J25" s="47" t="s">
        <v>36</v>
      </c>
      <c r="K25" s="45" t="s">
        <v>57</v>
      </c>
      <c r="L25" s="46" t="s">
        <v>34</v>
      </c>
      <c r="M25" s="46" t="s">
        <v>33</v>
      </c>
      <c r="N25" s="47" t="s">
        <v>21</v>
      </c>
      <c r="O25" s="45" t="s">
        <v>57</v>
      </c>
      <c r="P25" s="46" t="s">
        <v>34</v>
      </c>
      <c r="Q25" s="46" t="s">
        <v>33</v>
      </c>
      <c r="R25" s="47" t="s">
        <v>21</v>
      </c>
    </row>
    <row r="26" spans="2:18" ht="15.75" x14ac:dyDescent="0.25">
      <c r="B26" s="83" t="s">
        <v>45</v>
      </c>
      <c r="C26" s="55">
        <v>0</v>
      </c>
      <c r="D26" s="56">
        <v>7344</v>
      </c>
      <c r="E26" s="56">
        <v>11908</v>
      </c>
      <c r="F26" s="96">
        <f>C26+D26+E26</f>
        <v>19252</v>
      </c>
      <c r="G26" s="55">
        <v>0</v>
      </c>
      <c r="H26" s="56">
        <v>5256</v>
      </c>
      <c r="I26" s="56">
        <v>9219</v>
      </c>
      <c r="J26" s="96">
        <f>G26+H26+I26</f>
        <v>14475</v>
      </c>
      <c r="K26" s="55">
        <v>0</v>
      </c>
      <c r="L26" s="56">
        <v>17869</v>
      </c>
      <c r="M26" s="56">
        <v>41484</v>
      </c>
      <c r="N26" s="96">
        <f>K26+L26+M26</f>
        <v>59353</v>
      </c>
      <c r="O26" s="55">
        <f t="shared" ref="O26:P31" si="1">+C26+G26+K26</f>
        <v>0</v>
      </c>
      <c r="P26" s="56">
        <f>+D26+H26+L26</f>
        <v>30469</v>
      </c>
      <c r="Q26" s="56">
        <f t="shared" ref="Q26:Q31" si="2">+E26+I26+M26</f>
        <v>62611</v>
      </c>
      <c r="R26" s="96">
        <f>O26+P26+Q26</f>
        <v>93080</v>
      </c>
    </row>
    <row r="27" spans="2:18" ht="15.75" x14ac:dyDescent="0.25">
      <c r="B27" s="83" t="s">
        <v>46</v>
      </c>
      <c r="C27" s="55">
        <v>318</v>
      </c>
      <c r="D27" s="56">
        <v>0</v>
      </c>
      <c r="E27" s="56">
        <v>0</v>
      </c>
      <c r="F27" s="96">
        <f t="shared" ref="F27:F31" si="3">C27+D27+E27</f>
        <v>318</v>
      </c>
      <c r="G27" s="55">
        <v>414</v>
      </c>
      <c r="H27" s="56">
        <v>0</v>
      </c>
      <c r="I27" s="56">
        <v>0</v>
      </c>
      <c r="J27" s="96">
        <f t="shared" ref="J27:J31" si="4">G27+H27+I27</f>
        <v>414</v>
      </c>
      <c r="K27" s="55">
        <v>351</v>
      </c>
      <c r="L27" s="56">
        <v>0</v>
      </c>
      <c r="M27" s="56">
        <v>0</v>
      </c>
      <c r="N27" s="96">
        <f t="shared" ref="N27:N31" si="5">K27+L27+M27</f>
        <v>351</v>
      </c>
      <c r="O27" s="55">
        <f t="shared" si="1"/>
        <v>1083</v>
      </c>
      <c r="P27" s="56">
        <f t="shared" si="1"/>
        <v>0</v>
      </c>
      <c r="Q27" s="56">
        <f t="shared" si="2"/>
        <v>0</v>
      </c>
      <c r="R27" s="96">
        <f t="shared" ref="R27:R31" si="6">O27+P27+Q27</f>
        <v>1083</v>
      </c>
    </row>
    <row r="28" spans="2:18" ht="15.75" x14ac:dyDescent="0.25">
      <c r="B28" s="83" t="s">
        <v>47</v>
      </c>
      <c r="C28" s="55">
        <v>4687</v>
      </c>
      <c r="D28" s="56">
        <v>2223</v>
      </c>
      <c r="E28" s="56">
        <v>11175</v>
      </c>
      <c r="F28" s="96">
        <f t="shared" si="3"/>
        <v>18085</v>
      </c>
      <c r="G28" s="55">
        <v>4793</v>
      </c>
      <c r="H28" s="56">
        <v>2077</v>
      </c>
      <c r="I28" s="56">
        <v>9903</v>
      </c>
      <c r="J28" s="96">
        <f t="shared" si="4"/>
        <v>16773</v>
      </c>
      <c r="K28" s="55">
        <v>20216</v>
      </c>
      <c r="L28" s="56">
        <v>3281</v>
      </c>
      <c r="M28" s="56">
        <v>16919</v>
      </c>
      <c r="N28" s="96">
        <f t="shared" si="5"/>
        <v>40416</v>
      </c>
      <c r="O28" s="55">
        <f t="shared" si="1"/>
        <v>29696</v>
      </c>
      <c r="P28" s="56">
        <f t="shared" si="1"/>
        <v>7581</v>
      </c>
      <c r="Q28" s="56">
        <f t="shared" si="2"/>
        <v>37997</v>
      </c>
      <c r="R28" s="96">
        <f t="shared" si="6"/>
        <v>75274</v>
      </c>
    </row>
    <row r="29" spans="2:18" ht="15.75" x14ac:dyDescent="0.25">
      <c r="B29" s="83" t="s">
        <v>48</v>
      </c>
      <c r="C29" s="55">
        <v>3</v>
      </c>
      <c r="D29" s="59">
        <v>1</v>
      </c>
      <c r="E29" s="59">
        <v>11</v>
      </c>
      <c r="F29" s="96">
        <f t="shared" si="3"/>
        <v>15</v>
      </c>
      <c r="G29" s="60">
        <v>3</v>
      </c>
      <c r="H29" s="59">
        <v>3</v>
      </c>
      <c r="I29" s="99">
        <v>9</v>
      </c>
      <c r="J29" s="96">
        <f t="shared" si="4"/>
        <v>15</v>
      </c>
      <c r="K29" s="55">
        <v>6</v>
      </c>
      <c r="L29" s="59">
        <v>0</v>
      </c>
      <c r="M29" s="59">
        <v>4</v>
      </c>
      <c r="N29" s="96">
        <f t="shared" si="5"/>
        <v>10</v>
      </c>
      <c r="O29" s="55">
        <f t="shared" si="1"/>
        <v>12</v>
      </c>
      <c r="P29" s="56">
        <f t="shared" si="1"/>
        <v>4</v>
      </c>
      <c r="Q29" s="56">
        <f t="shared" si="2"/>
        <v>24</v>
      </c>
      <c r="R29" s="96">
        <f t="shared" si="6"/>
        <v>40</v>
      </c>
    </row>
    <row r="30" spans="2:18" ht="15.75" x14ac:dyDescent="0.25">
      <c r="B30" s="83" t="s">
        <v>49</v>
      </c>
      <c r="C30" s="55">
        <v>0</v>
      </c>
      <c r="D30" s="56">
        <v>2826</v>
      </c>
      <c r="E30" s="56">
        <v>4802</v>
      </c>
      <c r="F30" s="96">
        <f t="shared" si="3"/>
        <v>7628</v>
      </c>
      <c r="G30" s="55">
        <v>0</v>
      </c>
      <c r="H30" s="56">
        <v>2143</v>
      </c>
      <c r="I30" s="56">
        <v>3799</v>
      </c>
      <c r="J30" s="96">
        <f t="shared" si="4"/>
        <v>5942</v>
      </c>
      <c r="K30" s="55">
        <v>0</v>
      </c>
      <c r="L30" s="56">
        <v>4780</v>
      </c>
      <c r="M30" s="56">
        <v>9353</v>
      </c>
      <c r="N30" s="96">
        <f t="shared" si="5"/>
        <v>14133</v>
      </c>
      <c r="O30" s="55">
        <f t="shared" si="1"/>
        <v>0</v>
      </c>
      <c r="P30" s="56">
        <f t="shared" si="1"/>
        <v>9749</v>
      </c>
      <c r="Q30" s="56">
        <f t="shared" si="2"/>
        <v>17954</v>
      </c>
      <c r="R30" s="96">
        <f t="shared" si="6"/>
        <v>27703</v>
      </c>
    </row>
    <row r="31" spans="2:18" ht="16.5" thickBot="1" x14ac:dyDescent="0.3">
      <c r="B31" s="83" t="s">
        <v>50</v>
      </c>
      <c r="C31" s="55">
        <v>19</v>
      </c>
      <c r="D31" s="56">
        <v>0</v>
      </c>
      <c r="E31" s="56">
        <v>0</v>
      </c>
      <c r="F31" s="96">
        <f t="shared" si="3"/>
        <v>19</v>
      </c>
      <c r="G31" s="55">
        <v>26</v>
      </c>
      <c r="H31" s="56">
        <v>0</v>
      </c>
      <c r="I31" s="56">
        <v>0</v>
      </c>
      <c r="J31" s="96">
        <f t="shared" si="4"/>
        <v>26</v>
      </c>
      <c r="K31" s="55">
        <v>18</v>
      </c>
      <c r="L31" s="56">
        <v>0</v>
      </c>
      <c r="M31" s="56">
        <v>0</v>
      </c>
      <c r="N31" s="96">
        <f t="shared" si="5"/>
        <v>18</v>
      </c>
      <c r="O31" s="55">
        <f t="shared" si="1"/>
        <v>63</v>
      </c>
      <c r="P31" s="56">
        <f t="shared" si="1"/>
        <v>0</v>
      </c>
      <c r="Q31" s="56">
        <f t="shared" si="2"/>
        <v>0</v>
      </c>
      <c r="R31" s="96">
        <f t="shared" si="6"/>
        <v>63</v>
      </c>
    </row>
    <row r="32" spans="2:18" ht="16.5" thickBot="1" x14ac:dyDescent="0.3">
      <c r="B32" s="70" t="s">
        <v>32</v>
      </c>
      <c r="C32" s="61">
        <f t="shared" ref="C32:R32" si="7">SUM(C26:C31)</f>
        <v>5027</v>
      </c>
      <c r="D32" s="61">
        <f t="shared" si="7"/>
        <v>12394</v>
      </c>
      <c r="E32" s="61">
        <f t="shared" si="7"/>
        <v>27896</v>
      </c>
      <c r="F32" s="61">
        <f t="shared" si="7"/>
        <v>45317</v>
      </c>
      <c r="G32" s="61">
        <f t="shared" si="7"/>
        <v>5236</v>
      </c>
      <c r="H32" s="61">
        <f t="shared" si="7"/>
        <v>9479</v>
      </c>
      <c r="I32" s="61">
        <f t="shared" si="7"/>
        <v>22930</v>
      </c>
      <c r="J32" s="61">
        <f t="shared" si="7"/>
        <v>37645</v>
      </c>
      <c r="K32" s="61">
        <f t="shared" si="7"/>
        <v>20591</v>
      </c>
      <c r="L32" s="61">
        <f t="shared" si="7"/>
        <v>25930</v>
      </c>
      <c r="M32" s="61">
        <f t="shared" si="7"/>
        <v>67760</v>
      </c>
      <c r="N32" s="61">
        <f t="shared" si="7"/>
        <v>114281</v>
      </c>
      <c r="O32" s="61">
        <f t="shared" si="7"/>
        <v>30854</v>
      </c>
      <c r="P32" s="61">
        <f t="shared" si="7"/>
        <v>47803</v>
      </c>
      <c r="Q32" s="61">
        <f t="shared" si="7"/>
        <v>118586</v>
      </c>
      <c r="R32" s="62">
        <f t="shared" si="7"/>
        <v>197243</v>
      </c>
    </row>
    <row r="35" spans="2:6" ht="27.6" customHeight="1" x14ac:dyDescent="0.25">
      <c r="B35" s="100" t="s">
        <v>58</v>
      </c>
      <c r="C35" s="101" t="s">
        <v>59</v>
      </c>
      <c r="E35" s="42"/>
      <c r="F35" s="41"/>
    </row>
    <row r="36" spans="2:6" x14ac:dyDescent="0.25">
      <c r="B36" s="102" t="s">
        <v>60</v>
      </c>
      <c r="C36" s="103">
        <v>2296</v>
      </c>
      <c r="E36" s="42"/>
      <c r="F36" s="41"/>
    </row>
    <row r="37" spans="2:6" x14ac:dyDescent="0.25">
      <c r="B37" s="102" t="s">
        <v>61</v>
      </c>
      <c r="C37" s="103">
        <v>163</v>
      </c>
      <c r="E37" s="42"/>
      <c r="F37" s="41"/>
    </row>
    <row r="38" spans="2:6" x14ac:dyDescent="0.25">
      <c r="B38" s="102" t="s">
        <v>62</v>
      </c>
      <c r="C38" s="103">
        <v>1611</v>
      </c>
      <c r="E38" s="42"/>
      <c r="F38" s="41"/>
    </row>
    <row r="39" spans="2:6" x14ac:dyDescent="0.25">
      <c r="B39" s="102" t="s">
        <v>63</v>
      </c>
      <c r="C39" s="103">
        <v>138</v>
      </c>
      <c r="E39" s="42"/>
      <c r="F39" s="41"/>
    </row>
    <row r="40" spans="2:6" x14ac:dyDescent="0.25">
      <c r="B40" s="102" t="s">
        <v>64</v>
      </c>
      <c r="C40" s="103">
        <v>2974</v>
      </c>
      <c r="E40" s="42"/>
      <c r="F40" s="41"/>
    </row>
    <row r="41" spans="2:6" x14ac:dyDescent="0.25">
      <c r="B41" s="102" t="s">
        <v>65</v>
      </c>
      <c r="C41" s="103">
        <v>8</v>
      </c>
      <c r="E41" s="42"/>
      <c r="F41" s="41"/>
    </row>
    <row r="42" spans="2:6" x14ac:dyDescent="0.25">
      <c r="B42" s="102" t="s">
        <v>66</v>
      </c>
      <c r="C42" s="103">
        <v>159</v>
      </c>
      <c r="E42" s="42"/>
      <c r="F42" s="41"/>
    </row>
    <row r="43" spans="2:6" x14ac:dyDescent="0.25">
      <c r="B43" s="102" t="s">
        <v>67</v>
      </c>
      <c r="C43" s="103">
        <v>66</v>
      </c>
      <c r="E43" s="42"/>
      <c r="F43" s="41"/>
    </row>
    <row r="44" spans="2:6" x14ac:dyDescent="0.25">
      <c r="B44" s="102" t="s">
        <v>68</v>
      </c>
      <c r="C44" s="103">
        <v>539</v>
      </c>
      <c r="E44" s="42"/>
      <c r="F44" s="41"/>
    </row>
    <row r="45" spans="2:6" x14ac:dyDescent="0.25">
      <c r="B45" s="102" t="s">
        <v>69</v>
      </c>
      <c r="C45" s="103">
        <v>266</v>
      </c>
      <c r="E45" s="42"/>
      <c r="F45" s="41"/>
    </row>
    <row r="46" spans="2:6" x14ac:dyDescent="0.25">
      <c r="B46" s="102" t="s">
        <v>70</v>
      </c>
      <c r="C46" s="103">
        <v>308</v>
      </c>
      <c r="E46" s="42"/>
      <c r="F46" s="41"/>
    </row>
    <row r="47" spans="2:6" x14ac:dyDescent="0.25">
      <c r="B47" s="102" t="s">
        <v>71</v>
      </c>
      <c r="C47" s="103">
        <v>62</v>
      </c>
      <c r="E47" s="42"/>
      <c r="F47" s="41"/>
    </row>
    <row r="48" spans="2:6" x14ac:dyDescent="0.25">
      <c r="B48" s="102" t="s">
        <v>72</v>
      </c>
      <c r="C48" s="103">
        <v>3973</v>
      </c>
      <c r="E48" s="42"/>
      <c r="F48" s="41"/>
    </row>
    <row r="49" spans="2:6" x14ac:dyDescent="0.25">
      <c r="B49" s="102" t="s">
        <v>73</v>
      </c>
      <c r="C49" s="103">
        <v>14</v>
      </c>
      <c r="E49" s="42"/>
      <c r="F49" s="41"/>
    </row>
    <row r="50" spans="2:6" x14ac:dyDescent="0.25">
      <c r="B50" s="102" t="s">
        <v>74</v>
      </c>
      <c r="C50" s="103">
        <v>1</v>
      </c>
      <c r="E50" s="42"/>
      <c r="F50" s="41"/>
    </row>
    <row r="51" spans="2:6" x14ac:dyDescent="0.25">
      <c r="B51" s="102" t="s">
        <v>75</v>
      </c>
      <c r="C51" s="103">
        <v>2724</v>
      </c>
      <c r="E51" s="42"/>
      <c r="F51" s="41"/>
    </row>
    <row r="52" spans="2:6" x14ac:dyDescent="0.25">
      <c r="B52" s="102" t="s">
        <v>76</v>
      </c>
      <c r="C52" s="103">
        <v>2</v>
      </c>
      <c r="E52" s="42"/>
      <c r="F52" s="41"/>
    </row>
    <row r="53" spans="2:6" x14ac:dyDescent="0.25">
      <c r="B53" s="102" t="s">
        <v>77</v>
      </c>
      <c r="C53" s="103">
        <v>3254</v>
      </c>
      <c r="E53" s="42"/>
      <c r="F53" s="41"/>
    </row>
    <row r="54" spans="2:6" x14ac:dyDescent="0.25">
      <c r="B54" s="102" t="s">
        <v>78</v>
      </c>
      <c r="C54" s="103">
        <v>1455</v>
      </c>
      <c r="E54" s="42"/>
      <c r="F54" s="41"/>
    </row>
    <row r="55" spans="2:6" x14ac:dyDescent="0.25">
      <c r="B55" s="102" t="s">
        <v>79</v>
      </c>
      <c r="C55" s="103">
        <v>1</v>
      </c>
      <c r="E55" s="42"/>
      <c r="F55" s="41"/>
    </row>
    <row r="56" spans="2:6" x14ac:dyDescent="0.25">
      <c r="B56" s="102" t="s">
        <v>80</v>
      </c>
      <c r="C56" s="103">
        <v>1715</v>
      </c>
      <c r="E56" s="42"/>
      <c r="F56" s="41"/>
    </row>
    <row r="57" spans="2:6" x14ac:dyDescent="0.25">
      <c r="B57" s="102" t="s">
        <v>81</v>
      </c>
      <c r="C57" s="103">
        <v>231</v>
      </c>
      <c r="E57" s="42"/>
      <c r="F57" s="41"/>
    </row>
    <row r="58" spans="2:6" x14ac:dyDescent="0.25">
      <c r="B58" s="102" t="s">
        <v>82</v>
      </c>
      <c r="C58" s="103">
        <v>427</v>
      </c>
      <c r="E58" s="42"/>
      <c r="F58" s="41"/>
    </row>
    <row r="59" spans="2:6" x14ac:dyDescent="0.25">
      <c r="B59" s="102" t="s">
        <v>57</v>
      </c>
      <c r="C59" s="103">
        <v>24039</v>
      </c>
      <c r="E59" s="42"/>
      <c r="F59" s="41"/>
    </row>
    <row r="60" spans="2:6" x14ac:dyDescent="0.25">
      <c r="B60" s="102" t="s">
        <v>83</v>
      </c>
      <c r="C60" s="103">
        <v>103</v>
      </c>
      <c r="E60" s="42"/>
      <c r="F60" s="41"/>
    </row>
    <row r="61" spans="2:6" x14ac:dyDescent="0.25">
      <c r="B61" s="102" t="s">
        <v>84</v>
      </c>
      <c r="C61" s="103">
        <v>58</v>
      </c>
      <c r="E61" s="42"/>
      <c r="F61" s="41"/>
    </row>
    <row r="62" spans="2:6" x14ac:dyDescent="0.25">
      <c r="B62" s="102" t="s">
        <v>85</v>
      </c>
      <c r="C62" s="103">
        <v>1</v>
      </c>
      <c r="E62" s="42"/>
      <c r="F62" s="41"/>
    </row>
    <row r="63" spans="2:6" x14ac:dyDescent="0.25">
      <c r="B63" s="102" t="s">
        <v>86</v>
      </c>
      <c r="C63" s="103">
        <v>340</v>
      </c>
      <c r="E63" s="42"/>
      <c r="F63" s="41"/>
    </row>
    <row r="64" spans="2:6" x14ac:dyDescent="0.25">
      <c r="B64" s="102" t="s">
        <v>87</v>
      </c>
      <c r="C64" s="103">
        <v>550</v>
      </c>
      <c r="E64" s="42"/>
      <c r="F64" s="41"/>
    </row>
    <row r="65" spans="2:6" x14ac:dyDescent="0.25">
      <c r="B65" s="102" t="s">
        <v>88</v>
      </c>
      <c r="C65" s="103">
        <v>2522</v>
      </c>
      <c r="E65" s="42"/>
      <c r="F65" s="41"/>
    </row>
    <row r="66" spans="2:6" x14ac:dyDescent="0.25">
      <c r="B66" s="102" t="s">
        <v>89</v>
      </c>
      <c r="C66" s="103">
        <v>260</v>
      </c>
      <c r="E66" s="42"/>
      <c r="F66" s="41"/>
    </row>
    <row r="67" spans="2:6" x14ac:dyDescent="0.25">
      <c r="B67" s="104" t="s">
        <v>90</v>
      </c>
      <c r="C67" s="105">
        <v>4592</v>
      </c>
      <c r="E67" s="42"/>
      <c r="F67" s="41"/>
    </row>
    <row r="68" spans="2:6" x14ac:dyDescent="0.25">
      <c r="B68" s="104" t="s">
        <v>91</v>
      </c>
      <c r="C68" s="106">
        <v>2</v>
      </c>
    </row>
    <row r="69" spans="2:6" x14ac:dyDescent="0.25">
      <c r="B69" s="104" t="s">
        <v>92</v>
      </c>
      <c r="C69" s="106">
        <v>115</v>
      </c>
    </row>
    <row r="70" spans="2:6" x14ac:dyDescent="0.25">
      <c r="B70" s="104" t="s">
        <v>93</v>
      </c>
      <c r="C70" s="106">
        <v>1504</v>
      </c>
    </row>
    <row r="71" spans="2:6" x14ac:dyDescent="0.25">
      <c r="B71" s="104" t="s">
        <v>94</v>
      </c>
      <c r="C71" s="106">
        <v>1241</v>
      </c>
    </row>
    <row r="72" spans="2:6" x14ac:dyDescent="0.25">
      <c r="B72" s="104" t="s">
        <v>95</v>
      </c>
      <c r="C72" s="106">
        <v>1</v>
      </c>
    </row>
    <row r="73" spans="2:6" x14ac:dyDescent="0.25">
      <c r="B73" s="104" t="s">
        <v>96</v>
      </c>
      <c r="C73" s="106">
        <v>461</v>
      </c>
    </row>
    <row r="74" spans="2:6" x14ac:dyDescent="0.25">
      <c r="B74" s="104" t="s">
        <v>97</v>
      </c>
      <c r="C74" s="106">
        <v>1</v>
      </c>
    </row>
    <row r="75" spans="2:6" x14ac:dyDescent="0.25">
      <c r="B75" s="104" t="s">
        <v>98</v>
      </c>
      <c r="C75" s="106">
        <v>12269</v>
      </c>
    </row>
    <row r="76" spans="2:6" x14ac:dyDescent="0.25">
      <c r="B76" s="104" t="s">
        <v>99</v>
      </c>
      <c r="C76" s="106">
        <v>109</v>
      </c>
    </row>
    <row r="77" spans="2:6" x14ac:dyDescent="0.25">
      <c r="B77" s="104" t="s">
        <v>100</v>
      </c>
      <c r="C77" s="106">
        <v>124939</v>
      </c>
    </row>
    <row r="78" spans="2:6" x14ac:dyDescent="0.25">
      <c r="B78" s="107" t="s">
        <v>101</v>
      </c>
      <c r="C78" s="106">
        <v>17</v>
      </c>
    </row>
    <row r="79" spans="2:6" x14ac:dyDescent="0.25">
      <c r="B79" s="104" t="s">
        <v>102</v>
      </c>
      <c r="C79" s="106">
        <v>1</v>
      </c>
    </row>
    <row r="80" spans="2:6" x14ac:dyDescent="0.25">
      <c r="B80" s="104" t="s">
        <v>103</v>
      </c>
      <c r="C80" s="106">
        <v>1730</v>
      </c>
    </row>
    <row r="81" spans="2:3" ht="15.75" thickBot="1" x14ac:dyDescent="0.3">
      <c r="B81" s="104" t="s">
        <v>104</v>
      </c>
      <c r="C81" s="106">
        <v>1</v>
      </c>
    </row>
    <row r="82" spans="2:3" ht="15.75" thickBot="1" x14ac:dyDescent="0.3">
      <c r="B82" s="48" t="s">
        <v>105</v>
      </c>
      <c r="C82" s="108">
        <f>SUM(C36:C81)</f>
        <v>197243</v>
      </c>
    </row>
  </sheetData>
  <mergeCells count="8">
    <mergeCell ref="B2:F2"/>
    <mergeCell ref="B14:F14"/>
    <mergeCell ref="B23:R23"/>
    <mergeCell ref="B24:B25"/>
    <mergeCell ref="C24:F24"/>
    <mergeCell ref="G24:J24"/>
    <mergeCell ref="K24:N24"/>
    <mergeCell ref="O24:R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BDEE-BA30-46F3-B15C-C4009F9393B0}">
  <dimension ref="A1:AA85"/>
  <sheetViews>
    <sheetView showGridLines="0" zoomScale="70" zoomScaleNormal="70" workbookViewId="0">
      <selection activeCell="E85" sqref="E85"/>
    </sheetView>
  </sheetViews>
  <sheetFormatPr baseColWidth="10" defaultColWidth="0" defaultRowHeight="15" customHeight="1" zeroHeight="1" x14ac:dyDescent="0.25"/>
  <cols>
    <col min="1" max="1" width="85.42578125" style="44" customWidth="1"/>
    <col min="2" max="4" width="10" style="41" customWidth="1"/>
    <col min="5" max="5" width="10" style="43" customWidth="1"/>
    <col min="6" max="8" width="10" style="41" customWidth="1"/>
    <col min="9" max="9" width="10" style="43" customWidth="1"/>
    <col min="10" max="12" width="10" style="41" customWidth="1"/>
    <col min="13" max="13" width="10" style="43" customWidth="1"/>
    <col min="14" max="16" width="10" style="41" customWidth="1"/>
    <col min="17" max="17" width="10" style="42" customWidth="1"/>
    <col min="18" max="27" width="11.42578125" style="41" customWidth="1"/>
    <col min="28" max="16384" width="11.42578125" style="41" hidden="1"/>
  </cols>
  <sheetData>
    <row r="1" spans="1:17" x14ac:dyDescent="0.25"/>
    <row r="2" spans="1:17" x14ac:dyDescent="0.25"/>
    <row r="3" spans="1:17" ht="15.75" thickBot="1" x14ac:dyDescent="0.3"/>
    <row r="4" spans="1:17" ht="19.5" thickBot="1" x14ac:dyDescent="0.3">
      <c r="A4" s="207" t="s">
        <v>107</v>
      </c>
      <c r="B4" s="208"/>
      <c r="C4" s="208"/>
      <c r="D4" s="208"/>
      <c r="E4" s="209"/>
      <c r="I4" s="41"/>
      <c r="M4" s="41"/>
      <c r="Q4" s="41"/>
    </row>
    <row r="5" spans="1:17" ht="15.75" customHeight="1" x14ac:dyDescent="0.25">
      <c r="A5" s="210" t="s">
        <v>108</v>
      </c>
      <c r="B5" s="210" t="s">
        <v>41</v>
      </c>
      <c r="C5" s="213" t="s">
        <v>42</v>
      </c>
      <c r="D5" s="213" t="s">
        <v>43</v>
      </c>
      <c r="E5" s="215" t="s">
        <v>37</v>
      </c>
      <c r="I5" s="41"/>
      <c r="M5" s="41"/>
      <c r="Q5" s="41"/>
    </row>
    <row r="6" spans="1:17" ht="15.75" customHeight="1" x14ac:dyDescent="0.25">
      <c r="A6" s="211"/>
      <c r="B6" s="212"/>
      <c r="C6" s="214"/>
      <c r="D6" s="214"/>
      <c r="E6" s="216"/>
      <c r="I6" s="41"/>
      <c r="M6" s="41"/>
      <c r="Q6" s="41"/>
    </row>
    <row r="7" spans="1:17" ht="15.75" customHeight="1" x14ac:dyDescent="0.25">
      <c r="A7" s="115" t="s">
        <v>109</v>
      </c>
      <c r="B7" s="116">
        <v>178</v>
      </c>
      <c r="C7" s="117">
        <v>145</v>
      </c>
      <c r="D7" s="117">
        <v>0</v>
      </c>
      <c r="E7" s="118">
        <f t="shared" ref="E7:E19" si="0">SUM(B7:D7)</f>
        <v>323</v>
      </c>
      <c r="I7" s="41"/>
      <c r="M7" s="41"/>
      <c r="Q7" s="41"/>
    </row>
    <row r="8" spans="1:17" ht="15.75" customHeight="1" x14ac:dyDescent="0.25">
      <c r="A8" s="115" t="s">
        <v>110</v>
      </c>
      <c r="B8" s="116">
        <v>0</v>
      </c>
      <c r="C8" s="117">
        <v>0</v>
      </c>
      <c r="D8" s="117">
        <v>28</v>
      </c>
      <c r="E8" s="118">
        <f t="shared" si="0"/>
        <v>28</v>
      </c>
      <c r="I8" s="41"/>
      <c r="M8" s="41"/>
      <c r="Q8" s="41"/>
    </row>
    <row r="9" spans="1:17" ht="15.75" customHeight="1" x14ac:dyDescent="0.25">
      <c r="A9" s="115" t="s">
        <v>111</v>
      </c>
      <c r="B9" s="116">
        <v>0</v>
      </c>
      <c r="C9" s="117">
        <v>0</v>
      </c>
      <c r="D9" s="117">
        <v>4</v>
      </c>
      <c r="E9" s="118">
        <f t="shared" si="0"/>
        <v>4</v>
      </c>
      <c r="I9" s="41"/>
      <c r="M9" s="41"/>
      <c r="Q9" s="41"/>
    </row>
    <row r="10" spans="1:17" ht="15.75" customHeight="1" x14ac:dyDescent="0.25">
      <c r="A10" s="115" t="s">
        <v>112</v>
      </c>
      <c r="B10" s="116">
        <v>495</v>
      </c>
      <c r="C10" s="117">
        <v>210</v>
      </c>
      <c r="D10" s="117">
        <v>0</v>
      </c>
      <c r="E10" s="118">
        <f t="shared" si="0"/>
        <v>705</v>
      </c>
      <c r="I10" s="41"/>
      <c r="M10" s="41"/>
      <c r="Q10" s="41"/>
    </row>
    <row r="11" spans="1:17" ht="15.75" customHeight="1" x14ac:dyDescent="0.25">
      <c r="A11" s="115" t="s">
        <v>113</v>
      </c>
      <c r="B11" s="116">
        <v>1698</v>
      </c>
      <c r="C11" s="117">
        <v>968</v>
      </c>
      <c r="D11" s="117">
        <v>3019</v>
      </c>
      <c r="E11" s="118">
        <f t="shared" si="0"/>
        <v>5685</v>
      </c>
      <c r="I11" s="41"/>
      <c r="M11" s="41"/>
      <c r="Q11" s="41"/>
    </row>
    <row r="12" spans="1:17" ht="15.75" customHeight="1" x14ac:dyDescent="0.25">
      <c r="A12" s="115" t="s">
        <v>114</v>
      </c>
      <c r="B12" s="116">
        <v>10</v>
      </c>
      <c r="C12" s="117">
        <v>6</v>
      </c>
      <c r="D12" s="117">
        <v>0</v>
      </c>
      <c r="E12" s="118">
        <f t="shared" si="0"/>
        <v>16</v>
      </c>
      <c r="I12" s="41"/>
      <c r="M12" s="41"/>
      <c r="Q12" s="41"/>
    </row>
    <row r="13" spans="1:17" ht="15.75" customHeight="1" x14ac:dyDescent="0.25">
      <c r="A13" s="115" t="s">
        <v>115</v>
      </c>
      <c r="B13" s="116">
        <v>206</v>
      </c>
      <c r="C13" s="117">
        <v>169</v>
      </c>
      <c r="D13" s="117">
        <v>1845</v>
      </c>
      <c r="E13" s="118">
        <f t="shared" si="0"/>
        <v>2220</v>
      </c>
      <c r="I13" s="41"/>
      <c r="M13" s="41"/>
      <c r="Q13" s="41"/>
    </row>
    <row r="14" spans="1:17" ht="15.75" customHeight="1" x14ac:dyDescent="0.25">
      <c r="A14" s="115" t="s">
        <v>116</v>
      </c>
      <c r="B14" s="116">
        <v>0</v>
      </c>
      <c r="C14" s="117">
        <v>0</v>
      </c>
      <c r="D14" s="117">
        <v>6</v>
      </c>
      <c r="E14" s="118">
        <f t="shared" si="0"/>
        <v>6</v>
      </c>
      <c r="I14" s="41"/>
      <c r="M14" s="41"/>
      <c r="Q14" s="41"/>
    </row>
    <row r="15" spans="1:17" ht="15.75" customHeight="1" x14ac:dyDescent="0.25">
      <c r="A15" s="115" t="s">
        <v>117</v>
      </c>
      <c r="B15" s="116">
        <v>9350</v>
      </c>
      <c r="C15" s="117">
        <v>7206</v>
      </c>
      <c r="D15" s="117">
        <v>8194</v>
      </c>
      <c r="E15" s="118">
        <f t="shared" si="0"/>
        <v>24750</v>
      </c>
      <c r="I15" s="41"/>
      <c r="M15" s="41"/>
      <c r="Q15" s="41"/>
    </row>
    <row r="16" spans="1:17" ht="15.75" customHeight="1" x14ac:dyDescent="0.25">
      <c r="A16" s="115" t="s">
        <v>118</v>
      </c>
      <c r="B16" s="116">
        <v>0</v>
      </c>
      <c r="C16" s="117">
        <v>0</v>
      </c>
      <c r="D16" s="117">
        <v>3331</v>
      </c>
      <c r="E16" s="118">
        <f t="shared" si="0"/>
        <v>3331</v>
      </c>
      <c r="I16" s="41"/>
      <c r="M16" s="41"/>
      <c r="Q16" s="41"/>
    </row>
    <row r="17" spans="1:17" ht="15.75" customHeight="1" x14ac:dyDescent="0.25">
      <c r="A17" s="115" t="s">
        <v>119</v>
      </c>
      <c r="B17" s="116">
        <v>726</v>
      </c>
      <c r="C17" s="117">
        <v>488</v>
      </c>
      <c r="D17" s="117">
        <v>0</v>
      </c>
      <c r="E17" s="118">
        <f t="shared" si="0"/>
        <v>1214</v>
      </c>
      <c r="I17" s="41"/>
      <c r="M17" s="41"/>
      <c r="Q17" s="41"/>
    </row>
    <row r="18" spans="1:17" ht="15.75" customHeight="1" x14ac:dyDescent="0.25">
      <c r="A18" s="115" t="s">
        <v>120</v>
      </c>
      <c r="B18" s="116">
        <v>6348</v>
      </c>
      <c r="C18" s="117">
        <v>5117</v>
      </c>
      <c r="D18" s="117">
        <v>41883</v>
      </c>
      <c r="E18" s="118">
        <f t="shared" si="0"/>
        <v>53348</v>
      </c>
      <c r="I18" s="41"/>
      <c r="M18" s="41"/>
      <c r="Q18" s="41"/>
    </row>
    <row r="19" spans="1:17" ht="15.75" x14ac:dyDescent="0.25">
      <c r="A19" s="119" t="s">
        <v>121</v>
      </c>
      <c r="B19" s="116">
        <v>241</v>
      </c>
      <c r="C19" s="117">
        <v>166</v>
      </c>
      <c r="D19" s="117">
        <v>1043</v>
      </c>
      <c r="E19" s="120">
        <f t="shared" si="0"/>
        <v>1450</v>
      </c>
      <c r="I19" s="41"/>
      <c r="M19" s="41"/>
      <c r="Q19" s="41"/>
    </row>
    <row r="20" spans="1:17" ht="16.5" thickBot="1" x14ac:dyDescent="0.3">
      <c r="A20" s="121" t="s">
        <v>32</v>
      </c>
      <c r="B20" s="122">
        <f>SUM(B7:B19)</f>
        <v>19252</v>
      </c>
      <c r="C20" s="123">
        <f>SUM(C7:C19)</f>
        <v>14475</v>
      </c>
      <c r="D20" s="123">
        <f>SUM(D7:D19)</f>
        <v>59353</v>
      </c>
      <c r="E20" s="124">
        <f>SUM(E7:E19)</f>
        <v>93080</v>
      </c>
      <c r="I20" s="41"/>
      <c r="M20" s="41"/>
      <c r="Q20" s="41"/>
    </row>
    <row r="21" spans="1:17" x14ac:dyDescent="0.25"/>
    <row r="22" spans="1:17" ht="15.75" thickBot="1" x14ac:dyDescent="0.3"/>
    <row r="23" spans="1:17" ht="21.75" customHeight="1" thickBot="1" x14ac:dyDescent="0.3">
      <c r="A23" s="171" t="s">
        <v>38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</row>
    <row r="24" spans="1:17" ht="16.5" thickBot="1" x14ac:dyDescent="0.3">
      <c r="A24" s="193" t="s">
        <v>39</v>
      </c>
      <c r="B24" s="195" t="s">
        <v>41</v>
      </c>
      <c r="C24" s="196"/>
      <c r="D24" s="196"/>
      <c r="E24" s="197"/>
      <c r="F24" s="198" t="s">
        <v>42</v>
      </c>
      <c r="G24" s="199"/>
      <c r="H24" s="199"/>
      <c r="I24" s="200"/>
      <c r="J24" s="201" t="s">
        <v>43</v>
      </c>
      <c r="K24" s="202"/>
      <c r="L24" s="202"/>
      <c r="M24" s="203"/>
      <c r="N24" s="204" t="s">
        <v>59</v>
      </c>
      <c r="O24" s="205"/>
      <c r="P24" s="205"/>
      <c r="Q24" s="206"/>
    </row>
    <row r="25" spans="1:17" ht="15.75" x14ac:dyDescent="0.25">
      <c r="A25" s="194"/>
      <c r="B25" s="125" t="s">
        <v>35</v>
      </c>
      <c r="C25" s="126" t="s">
        <v>34</v>
      </c>
      <c r="D25" s="126" t="s">
        <v>33</v>
      </c>
      <c r="E25" s="127" t="s">
        <v>36</v>
      </c>
      <c r="F25" s="128" t="s">
        <v>35</v>
      </c>
      <c r="G25" s="129" t="s">
        <v>34</v>
      </c>
      <c r="H25" s="129" t="s">
        <v>33</v>
      </c>
      <c r="I25" s="130" t="s">
        <v>36</v>
      </c>
      <c r="J25" s="128" t="s">
        <v>35</v>
      </c>
      <c r="K25" s="129" t="s">
        <v>34</v>
      </c>
      <c r="L25" s="129" t="s">
        <v>33</v>
      </c>
      <c r="M25" s="130" t="s">
        <v>21</v>
      </c>
      <c r="N25" s="128" t="s">
        <v>35</v>
      </c>
      <c r="O25" s="46" t="s">
        <v>34</v>
      </c>
      <c r="P25" s="46" t="s">
        <v>33</v>
      </c>
      <c r="Q25" s="47" t="s">
        <v>21</v>
      </c>
    </row>
    <row r="26" spans="1:17" ht="15.75" x14ac:dyDescent="0.25">
      <c r="A26" s="68" t="s">
        <v>109</v>
      </c>
      <c r="B26" s="131">
        <v>0</v>
      </c>
      <c r="C26" s="132">
        <v>52</v>
      </c>
      <c r="D26" s="132">
        <v>126</v>
      </c>
      <c r="E26" s="133">
        <f t="shared" ref="E26:E38" si="1">B26+C26+D26</f>
        <v>178</v>
      </c>
      <c r="F26" s="131">
        <v>0</v>
      </c>
      <c r="G26" s="132">
        <v>36</v>
      </c>
      <c r="H26" s="132">
        <v>109</v>
      </c>
      <c r="I26" s="133">
        <f t="shared" ref="I26:I38" si="2">F26+G26+H26</f>
        <v>145</v>
      </c>
      <c r="J26" s="131">
        <v>0</v>
      </c>
      <c r="K26" s="132">
        <v>0</v>
      </c>
      <c r="L26" s="132">
        <v>0</v>
      </c>
      <c r="M26" s="133">
        <f t="shared" ref="M26:M38" si="3">J26+K26+L26</f>
        <v>0</v>
      </c>
      <c r="N26" s="134">
        <f t="shared" ref="N26:N38" si="4">+B26+F26+J26</f>
        <v>0</v>
      </c>
      <c r="O26" s="58">
        <f t="shared" ref="O26:O38" si="5">+C26+G26+K26</f>
        <v>88</v>
      </c>
      <c r="P26" s="58">
        <f t="shared" ref="P26:P38" si="6">+D26+H26+L26</f>
        <v>235</v>
      </c>
      <c r="Q26" s="57">
        <f>N26+O26+P26</f>
        <v>323</v>
      </c>
    </row>
    <row r="27" spans="1:17" ht="15.75" x14ac:dyDescent="0.25">
      <c r="A27" s="68" t="s">
        <v>110</v>
      </c>
      <c r="B27" s="131">
        <v>0</v>
      </c>
      <c r="C27" s="132">
        <v>0</v>
      </c>
      <c r="D27" s="132">
        <v>0</v>
      </c>
      <c r="E27" s="133">
        <f t="shared" si="1"/>
        <v>0</v>
      </c>
      <c r="F27" s="131">
        <v>0</v>
      </c>
      <c r="G27" s="132">
        <v>0</v>
      </c>
      <c r="H27" s="132">
        <v>0</v>
      </c>
      <c r="I27" s="133">
        <f t="shared" si="2"/>
        <v>0</v>
      </c>
      <c r="J27" s="131">
        <v>0</v>
      </c>
      <c r="K27" s="132">
        <v>0</v>
      </c>
      <c r="L27" s="132">
        <v>28</v>
      </c>
      <c r="M27" s="133">
        <f t="shared" si="3"/>
        <v>28</v>
      </c>
      <c r="N27" s="134">
        <f t="shared" si="4"/>
        <v>0</v>
      </c>
      <c r="O27" s="58">
        <f t="shared" si="5"/>
        <v>0</v>
      </c>
      <c r="P27" s="58">
        <f t="shared" si="6"/>
        <v>28</v>
      </c>
      <c r="Q27" s="57">
        <f t="shared" ref="Q27:Q38" si="7">N27+O27+P27</f>
        <v>28</v>
      </c>
    </row>
    <row r="28" spans="1:17" ht="15.75" x14ac:dyDescent="0.25">
      <c r="A28" s="68" t="s">
        <v>111</v>
      </c>
      <c r="B28" s="131">
        <v>0</v>
      </c>
      <c r="C28" s="132">
        <v>0</v>
      </c>
      <c r="D28" s="132">
        <v>0</v>
      </c>
      <c r="E28" s="133">
        <f t="shared" si="1"/>
        <v>0</v>
      </c>
      <c r="F28" s="131">
        <v>0</v>
      </c>
      <c r="G28" s="132">
        <v>0</v>
      </c>
      <c r="H28" s="132">
        <v>0</v>
      </c>
      <c r="I28" s="133">
        <f t="shared" si="2"/>
        <v>0</v>
      </c>
      <c r="J28" s="131">
        <v>0</v>
      </c>
      <c r="K28" s="132">
        <v>0</v>
      </c>
      <c r="L28" s="132">
        <v>4</v>
      </c>
      <c r="M28" s="133">
        <f t="shared" si="3"/>
        <v>4</v>
      </c>
      <c r="N28" s="134">
        <f t="shared" si="4"/>
        <v>0</v>
      </c>
      <c r="O28" s="58">
        <f t="shared" si="5"/>
        <v>0</v>
      </c>
      <c r="P28" s="58">
        <f t="shared" si="6"/>
        <v>4</v>
      </c>
      <c r="Q28" s="57">
        <f t="shared" si="7"/>
        <v>4</v>
      </c>
    </row>
    <row r="29" spans="1:17" ht="15.75" x14ac:dyDescent="0.25">
      <c r="A29" s="68" t="s">
        <v>112</v>
      </c>
      <c r="B29" s="131">
        <v>0</v>
      </c>
      <c r="C29" s="135">
        <v>62</v>
      </c>
      <c r="D29" s="135">
        <v>433</v>
      </c>
      <c r="E29" s="133">
        <f t="shared" si="1"/>
        <v>495</v>
      </c>
      <c r="F29" s="136">
        <v>0</v>
      </c>
      <c r="G29" s="135">
        <v>16</v>
      </c>
      <c r="H29" s="135">
        <v>194</v>
      </c>
      <c r="I29" s="133">
        <f t="shared" si="2"/>
        <v>210</v>
      </c>
      <c r="J29" s="131">
        <v>0</v>
      </c>
      <c r="K29" s="135">
        <v>0</v>
      </c>
      <c r="L29" s="135">
        <v>0</v>
      </c>
      <c r="M29" s="133">
        <f t="shared" si="3"/>
        <v>0</v>
      </c>
      <c r="N29" s="134">
        <f t="shared" si="4"/>
        <v>0</v>
      </c>
      <c r="O29" s="58">
        <f t="shared" si="5"/>
        <v>78</v>
      </c>
      <c r="P29" s="58">
        <f t="shared" si="6"/>
        <v>627</v>
      </c>
      <c r="Q29" s="57">
        <f t="shared" si="7"/>
        <v>705</v>
      </c>
    </row>
    <row r="30" spans="1:17" ht="15.75" x14ac:dyDescent="0.25">
      <c r="A30" s="68" t="s">
        <v>113</v>
      </c>
      <c r="B30" s="131">
        <v>0</v>
      </c>
      <c r="C30" s="132">
        <v>371</v>
      </c>
      <c r="D30" s="132">
        <v>1327</v>
      </c>
      <c r="E30" s="133">
        <f t="shared" si="1"/>
        <v>1698</v>
      </c>
      <c r="F30" s="131">
        <v>0</v>
      </c>
      <c r="G30" s="132">
        <v>189</v>
      </c>
      <c r="H30" s="132">
        <v>779</v>
      </c>
      <c r="I30" s="133">
        <f t="shared" si="2"/>
        <v>968</v>
      </c>
      <c r="J30" s="131">
        <v>0</v>
      </c>
      <c r="K30" s="135">
        <v>691</v>
      </c>
      <c r="L30" s="135">
        <v>2328</v>
      </c>
      <c r="M30" s="133">
        <f t="shared" si="3"/>
        <v>3019</v>
      </c>
      <c r="N30" s="134">
        <f t="shared" si="4"/>
        <v>0</v>
      </c>
      <c r="O30" s="58">
        <f t="shared" si="5"/>
        <v>1251</v>
      </c>
      <c r="P30" s="58">
        <f t="shared" si="6"/>
        <v>4434</v>
      </c>
      <c r="Q30" s="57">
        <f t="shared" si="7"/>
        <v>5685</v>
      </c>
    </row>
    <row r="31" spans="1:17" ht="15.75" x14ac:dyDescent="0.25">
      <c r="A31" s="68" t="s">
        <v>114</v>
      </c>
      <c r="B31" s="131">
        <v>0</v>
      </c>
      <c r="C31" s="132">
        <v>4</v>
      </c>
      <c r="D31" s="132">
        <v>6</v>
      </c>
      <c r="E31" s="133">
        <f t="shared" si="1"/>
        <v>10</v>
      </c>
      <c r="F31" s="131">
        <v>0</v>
      </c>
      <c r="G31" s="132">
        <v>2</v>
      </c>
      <c r="H31" s="132">
        <v>4</v>
      </c>
      <c r="I31" s="133">
        <f t="shared" si="2"/>
        <v>6</v>
      </c>
      <c r="J31" s="131">
        <v>0</v>
      </c>
      <c r="K31" s="135">
        <v>0</v>
      </c>
      <c r="L31" s="135">
        <v>0</v>
      </c>
      <c r="M31" s="133">
        <f t="shared" si="3"/>
        <v>0</v>
      </c>
      <c r="N31" s="134">
        <f t="shared" si="4"/>
        <v>0</v>
      </c>
      <c r="O31" s="58">
        <f t="shared" si="5"/>
        <v>6</v>
      </c>
      <c r="P31" s="58">
        <f t="shared" si="6"/>
        <v>10</v>
      </c>
      <c r="Q31" s="57">
        <f t="shared" si="7"/>
        <v>16</v>
      </c>
    </row>
    <row r="32" spans="1:17" ht="15.75" x14ac:dyDescent="0.25">
      <c r="A32" s="68" t="s">
        <v>115</v>
      </c>
      <c r="B32" s="131">
        <v>0</v>
      </c>
      <c r="C32" s="132">
        <v>23</v>
      </c>
      <c r="D32" s="132">
        <v>183</v>
      </c>
      <c r="E32" s="133">
        <f t="shared" si="1"/>
        <v>206</v>
      </c>
      <c r="F32" s="131">
        <v>0</v>
      </c>
      <c r="G32" s="132">
        <v>16</v>
      </c>
      <c r="H32" s="132">
        <v>153</v>
      </c>
      <c r="I32" s="133">
        <f t="shared" si="2"/>
        <v>169</v>
      </c>
      <c r="J32" s="131">
        <v>0</v>
      </c>
      <c r="K32" s="135">
        <v>166</v>
      </c>
      <c r="L32" s="135">
        <v>1679</v>
      </c>
      <c r="M32" s="133">
        <f t="shared" si="3"/>
        <v>1845</v>
      </c>
      <c r="N32" s="134">
        <f t="shared" si="4"/>
        <v>0</v>
      </c>
      <c r="O32" s="58">
        <f t="shared" si="5"/>
        <v>205</v>
      </c>
      <c r="P32" s="58">
        <f t="shared" si="6"/>
        <v>2015</v>
      </c>
      <c r="Q32" s="57">
        <f t="shared" si="7"/>
        <v>2220</v>
      </c>
    </row>
    <row r="33" spans="1:20" ht="15.75" x14ac:dyDescent="0.25">
      <c r="A33" s="68" t="s">
        <v>116</v>
      </c>
      <c r="B33" s="131">
        <v>0</v>
      </c>
      <c r="C33" s="132">
        <v>0</v>
      </c>
      <c r="D33" s="132">
        <v>0</v>
      </c>
      <c r="E33" s="133">
        <f t="shared" si="1"/>
        <v>0</v>
      </c>
      <c r="F33" s="131">
        <v>0</v>
      </c>
      <c r="G33" s="132">
        <v>0</v>
      </c>
      <c r="H33" s="132">
        <v>0</v>
      </c>
      <c r="I33" s="133">
        <f t="shared" si="2"/>
        <v>0</v>
      </c>
      <c r="J33" s="131">
        <v>0</v>
      </c>
      <c r="K33" s="135">
        <v>0</v>
      </c>
      <c r="L33" s="135">
        <v>6</v>
      </c>
      <c r="M33" s="133">
        <f t="shared" si="3"/>
        <v>6</v>
      </c>
      <c r="N33" s="134">
        <f t="shared" si="4"/>
        <v>0</v>
      </c>
      <c r="O33" s="58">
        <f t="shared" si="5"/>
        <v>0</v>
      </c>
      <c r="P33" s="58">
        <f t="shared" si="6"/>
        <v>6</v>
      </c>
      <c r="Q33" s="57">
        <f t="shared" si="7"/>
        <v>6</v>
      </c>
    </row>
    <row r="34" spans="1:20" ht="15.75" x14ac:dyDescent="0.25">
      <c r="A34" s="68" t="s">
        <v>117</v>
      </c>
      <c r="B34" s="131">
        <v>0</v>
      </c>
      <c r="C34" s="132">
        <v>3902</v>
      </c>
      <c r="D34" s="132">
        <v>5448</v>
      </c>
      <c r="E34" s="133">
        <f t="shared" si="1"/>
        <v>9350</v>
      </c>
      <c r="F34" s="131">
        <v>0</v>
      </c>
      <c r="G34" s="132">
        <v>2881</v>
      </c>
      <c r="H34" s="132">
        <v>4325</v>
      </c>
      <c r="I34" s="133">
        <f t="shared" si="2"/>
        <v>7206</v>
      </c>
      <c r="J34" s="131">
        <v>0</v>
      </c>
      <c r="K34" s="135">
        <v>3499</v>
      </c>
      <c r="L34" s="135">
        <v>4695</v>
      </c>
      <c r="M34" s="133">
        <f t="shared" si="3"/>
        <v>8194</v>
      </c>
      <c r="N34" s="134">
        <f t="shared" si="4"/>
        <v>0</v>
      </c>
      <c r="O34" s="58">
        <f t="shared" si="5"/>
        <v>10282</v>
      </c>
      <c r="P34" s="58">
        <f t="shared" si="6"/>
        <v>14468</v>
      </c>
      <c r="Q34" s="57">
        <f t="shared" si="7"/>
        <v>24750</v>
      </c>
    </row>
    <row r="35" spans="1:20" ht="15.75" x14ac:dyDescent="0.25">
      <c r="A35" s="68" t="s">
        <v>118</v>
      </c>
      <c r="B35" s="131">
        <v>0</v>
      </c>
      <c r="C35" s="132">
        <v>0</v>
      </c>
      <c r="D35" s="132">
        <v>0</v>
      </c>
      <c r="E35" s="133">
        <f t="shared" si="1"/>
        <v>0</v>
      </c>
      <c r="F35" s="131">
        <v>0</v>
      </c>
      <c r="G35" s="132">
        <v>0</v>
      </c>
      <c r="H35" s="132">
        <v>0</v>
      </c>
      <c r="I35" s="133">
        <f t="shared" si="2"/>
        <v>0</v>
      </c>
      <c r="J35" s="131">
        <v>0</v>
      </c>
      <c r="K35" s="135">
        <v>1499</v>
      </c>
      <c r="L35" s="135">
        <v>1832</v>
      </c>
      <c r="M35" s="133">
        <f t="shared" si="3"/>
        <v>3331</v>
      </c>
      <c r="N35" s="134">
        <f t="shared" si="4"/>
        <v>0</v>
      </c>
      <c r="O35" s="58">
        <f t="shared" si="5"/>
        <v>1499</v>
      </c>
      <c r="P35" s="58">
        <f t="shared" si="6"/>
        <v>1832</v>
      </c>
      <c r="Q35" s="57">
        <f t="shared" si="7"/>
        <v>3331</v>
      </c>
    </row>
    <row r="36" spans="1:20" ht="15.75" x14ac:dyDescent="0.25">
      <c r="A36" s="68" t="s">
        <v>119</v>
      </c>
      <c r="B36" s="131">
        <v>0</v>
      </c>
      <c r="C36" s="132">
        <v>394</v>
      </c>
      <c r="D36" s="132">
        <v>332</v>
      </c>
      <c r="E36" s="133">
        <f t="shared" si="1"/>
        <v>726</v>
      </c>
      <c r="F36" s="131">
        <v>0</v>
      </c>
      <c r="G36" s="132">
        <v>238</v>
      </c>
      <c r="H36" s="132">
        <v>250</v>
      </c>
      <c r="I36" s="133">
        <f t="shared" si="2"/>
        <v>488</v>
      </c>
      <c r="J36" s="131">
        <v>0</v>
      </c>
      <c r="K36" s="135">
        <v>0</v>
      </c>
      <c r="L36" s="135">
        <v>0</v>
      </c>
      <c r="M36" s="133">
        <f t="shared" si="3"/>
        <v>0</v>
      </c>
      <c r="N36" s="134">
        <f t="shared" si="4"/>
        <v>0</v>
      </c>
      <c r="O36" s="58">
        <f t="shared" si="5"/>
        <v>632</v>
      </c>
      <c r="P36" s="58">
        <f t="shared" si="6"/>
        <v>582</v>
      </c>
      <c r="Q36" s="57">
        <f t="shared" si="7"/>
        <v>1214</v>
      </c>
    </row>
    <row r="37" spans="1:20" ht="15.75" x14ac:dyDescent="0.25">
      <c r="A37" s="69" t="s">
        <v>120</v>
      </c>
      <c r="B37" s="131">
        <v>0</v>
      </c>
      <c r="C37" s="132">
        <v>2518</v>
      </c>
      <c r="D37" s="132">
        <v>3830</v>
      </c>
      <c r="E37" s="133">
        <f t="shared" si="1"/>
        <v>6348</v>
      </c>
      <c r="F37" s="131">
        <v>0</v>
      </c>
      <c r="G37" s="132">
        <v>1867</v>
      </c>
      <c r="H37" s="132">
        <v>3250</v>
      </c>
      <c r="I37" s="133">
        <f t="shared" si="2"/>
        <v>5117</v>
      </c>
      <c r="J37" s="131">
        <v>0</v>
      </c>
      <c r="K37" s="135">
        <v>11911</v>
      </c>
      <c r="L37" s="135">
        <v>29972</v>
      </c>
      <c r="M37" s="133">
        <f t="shared" si="3"/>
        <v>41883</v>
      </c>
      <c r="N37" s="134">
        <f t="shared" si="4"/>
        <v>0</v>
      </c>
      <c r="O37" s="58">
        <f t="shared" si="5"/>
        <v>16296</v>
      </c>
      <c r="P37" s="58">
        <f t="shared" si="6"/>
        <v>37052</v>
      </c>
      <c r="Q37" s="57">
        <f t="shared" si="7"/>
        <v>53348</v>
      </c>
    </row>
    <row r="38" spans="1:20" ht="16.5" thickBot="1" x14ac:dyDescent="0.3">
      <c r="A38" s="68" t="s">
        <v>121</v>
      </c>
      <c r="B38" s="131">
        <v>0</v>
      </c>
      <c r="C38" s="132">
        <v>18</v>
      </c>
      <c r="D38" s="132">
        <v>223</v>
      </c>
      <c r="E38" s="133">
        <f t="shared" si="1"/>
        <v>241</v>
      </c>
      <c r="F38" s="131">
        <v>0</v>
      </c>
      <c r="G38" s="132">
        <v>11</v>
      </c>
      <c r="H38" s="132">
        <v>155</v>
      </c>
      <c r="I38" s="133">
        <f t="shared" si="2"/>
        <v>166</v>
      </c>
      <c r="J38" s="131">
        <v>0</v>
      </c>
      <c r="K38" s="135">
        <v>103</v>
      </c>
      <c r="L38" s="135">
        <v>940</v>
      </c>
      <c r="M38" s="133">
        <f t="shared" si="3"/>
        <v>1043</v>
      </c>
      <c r="N38" s="134">
        <f t="shared" si="4"/>
        <v>0</v>
      </c>
      <c r="O38" s="58">
        <f t="shared" si="5"/>
        <v>132</v>
      </c>
      <c r="P38" s="58">
        <f t="shared" si="6"/>
        <v>1318</v>
      </c>
      <c r="Q38" s="57">
        <f t="shared" si="7"/>
        <v>1450</v>
      </c>
    </row>
    <row r="39" spans="1:20" ht="16.5" thickBot="1" x14ac:dyDescent="0.3">
      <c r="A39" s="70" t="s">
        <v>32</v>
      </c>
      <c r="B39" s="137">
        <f t="shared" ref="B39:Q39" si="8">SUM(B26:B38)</f>
        <v>0</v>
      </c>
      <c r="C39" s="137">
        <f t="shared" si="8"/>
        <v>7344</v>
      </c>
      <c r="D39" s="137">
        <f t="shared" si="8"/>
        <v>11908</v>
      </c>
      <c r="E39" s="137">
        <f t="shared" si="8"/>
        <v>19252</v>
      </c>
      <c r="F39" s="137">
        <f t="shared" si="8"/>
        <v>0</v>
      </c>
      <c r="G39" s="137">
        <f t="shared" si="8"/>
        <v>5256</v>
      </c>
      <c r="H39" s="137">
        <f t="shared" si="8"/>
        <v>9219</v>
      </c>
      <c r="I39" s="137">
        <f t="shared" si="8"/>
        <v>14475</v>
      </c>
      <c r="J39" s="137">
        <f t="shared" si="8"/>
        <v>0</v>
      </c>
      <c r="K39" s="137">
        <f t="shared" si="8"/>
        <v>17869</v>
      </c>
      <c r="L39" s="137">
        <f t="shared" si="8"/>
        <v>41484</v>
      </c>
      <c r="M39" s="137">
        <f t="shared" si="8"/>
        <v>59353</v>
      </c>
      <c r="N39" s="137">
        <f t="shared" si="8"/>
        <v>0</v>
      </c>
      <c r="O39" s="61">
        <f t="shared" si="8"/>
        <v>30469</v>
      </c>
      <c r="P39" s="61">
        <f t="shared" si="8"/>
        <v>62611</v>
      </c>
      <c r="Q39" s="62">
        <f t="shared" si="8"/>
        <v>93080</v>
      </c>
    </row>
    <row r="40" spans="1:20" ht="15.75" x14ac:dyDescent="0.25">
      <c r="A40" s="63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64"/>
      <c r="P40" s="64"/>
      <c r="Q40" s="64"/>
    </row>
    <row r="41" spans="1:20" x14ac:dyDescent="0.25"/>
    <row r="42" spans="1:20" ht="15.75" thickBot="1" x14ac:dyDescent="0.3"/>
    <row r="43" spans="1:20" x14ac:dyDescent="0.25">
      <c r="A43" s="184" t="s">
        <v>122</v>
      </c>
      <c r="B43" s="187" t="s">
        <v>39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9"/>
      <c r="O43" s="181" t="s">
        <v>31</v>
      </c>
      <c r="P43" s="42"/>
      <c r="Q43" s="41"/>
    </row>
    <row r="44" spans="1:20" x14ac:dyDescent="0.25">
      <c r="A44" s="185"/>
      <c r="B44" s="190"/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2"/>
      <c r="O44" s="182"/>
      <c r="P44" s="42"/>
      <c r="Q44" s="41"/>
    </row>
    <row r="45" spans="1:20" ht="165.75" thickBot="1" x14ac:dyDescent="0.3">
      <c r="A45" s="186"/>
      <c r="B45" s="139" t="s">
        <v>109</v>
      </c>
      <c r="C45" s="139" t="s">
        <v>110</v>
      </c>
      <c r="D45" s="139" t="s">
        <v>111</v>
      </c>
      <c r="E45" s="139" t="s">
        <v>112</v>
      </c>
      <c r="F45" s="139" t="s">
        <v>113</v>
      </c>
      <c r="G45" s="139" t="s">
        <v>114</v>
      </c>
      <c r="H45" s="139" t="s">
        <v>115</v>
      </c>
      <c r="I45" s="139" t="s">
        <v>116</v>
      </c>
      <c r="J45" s="139" t="s">
        <v>117</v>
      </c>
      <c r="K45" s="139" t="s">
        <v>118</v>
      </c>
      <c r="L45" s="139" t="s">
        <v>119</v>
      </c>
      <c r="M45" s="139" t="s">
        <v>120</v>
      </c>
      <c r="N45" s="139" t="s">
        <v>121</v>
      </c>
      <c r="O45" s="183"/>
      <c r="P45" s="43"/>
      <c r="Q45" s="41"/>
      <c r="T45" s="42"/>
    </row>
    <row r="46" spans="1:20" x14ac:dyDescent="0.25">
      <c r="A46" s="48" t="s">
        <v>60</v>
      </c>
      <c r="B46" s="140">
        <v>1</v>
      </c>
      <c r="C46" s="140">
        <v>0</v>
      </c>
      <c r="D46" s="140">
        <v>0</v>
      </c>
      <c r="E46" s="140">
        <v>9</v>
      </c>
      <c r="F46" s="140">
        <v>24</v>
      </c>
      <c r="G46" s="140">
        <v>0</v>
      </c>
      <c r="H46" s="140">
        <v>3</v>
      </c>
      <c r="I46" s="140">
        <v>0</v>
      </c>
      <c r="J46" s="140">
        <v>302</v>
      </c>
      <c r="K46" s="140">
        <v>0</v>
      </c>
      <c r="L46" s="140">
        <v>16</v>
      </c>
      <c r="M46" s="140">
        <v>1827</v>
      </c>
      <c r="N46" s="140">
        <v>1</v>
      </c>
      <c r="O46" s="53">
        <v>2183</v>
      </c>
      <c r="P46" s="43"/>
      <c r="Q46" s="41"/>
      <c r="T46" s="42"/>
    </row>
    <row r="47" spans="1:20" x14ac:dyDescent="0.25">
      <c r="A47" s="48" t="s">
        <v>61</v>
      </c>
      <c r="B47" s="54">
        <v>0</v>
      </c>
      <c r="C47" s="54">
        <v>0</v>
      </c>
      <c r="D47" s="54">
        <v>0</v>
      </c>
      <c r="E47" s="54">
        <v>2</v>
      </c>
      <c r="F47" s="54">
        <v>8</v>
      </c>
      <c r="G47" s="54">
        <v>0</v>
      </c>
      <c r="H47" s="54">
        <v>1</v>
      </c>
      <c r="I47" s="54">
        <v>0</v>
      </c>
      <c r="J47" s="54">
        <v>84</v>
      </c>
      <c r="K47" s="54">
        <v>0</v>
      </c>
      <c r="L47" s="54">
        <v>8</v>
      </c>
      <c r="M47" s="54">
        <v>48</v>
      </c>
      <c r="N47" s="54">
        <v>4</v>
      </c>
      <c r="O47" s="53">
        <v>155</v>
      </c>
      <c r="P47" s="43"/>
      <c r="Q47" s="41"/>
      <c r="T47" s="42"/>
    </row>
    <row r="48" spans="1:20" x14ac:dyDescent="0.25">
      <c r="A48" s="48" t="s">
        <v>62</v>
      </c>
      <c r="B48" s="54">
        <v>4</v>
      </c>
      <c r="C48" s="54">
        <v>0</v>
      </c>
      <c r="D48" s="54">
        <v>0</v>
      </c>
      <c r="E48" s="54">
        <v>18</v>
      </c>
      <c r="F48" s="54">
        <v>29</v>
      </c>
      <c r="G48" s="54">
        <v>0</v>
      </c>
      <c r="H48" s="54">
        <v>5</v>
      </c>
      <c r="I48" s="54">
        <v>0</v>
      </c>
      <c r="J48" s="54">
        <v>181</v>
      </c>
      <c r="K48" s="54">
        <v>0</v>
      </c>
      <c r="L48" s="54">
        <v>18</v>
      </c>
      <c r="M48" s="54">
        <v>1320</v>
      </c>
      <c r="N48" s="54">
        <v>16</v>
      </c>
      <c r="O48" s="53">
        <v>1591</v>
      </c>
      <c r="P48" s="43"/>
      <c r="Q48" s="41"/>
      <c r="T48" s="42"/>
    </row>
    <row r="49" spans="1:20" x14ac:dyDescent="0.25">
      <c r="A49" s="48" t="s">
        <v>123</v>
      </c>
      <c r="B49" s="54">
        <v>5</v>
      </c>
      <c r="C49" s="54">
        <v>0</v>
      </c>
      <c r="D49" s="54">
        <v>0</v>
      </c>
      <c r="E49" s="54">
        <v>14</v>
      </c>
      <c r="F49" s="54">
        <v>23</v>
      </c>
      <c r="G49" s="54">
        <v>0</v>
      </c>
      <c r="H49" s="54">
        <v>4</v>
      </c>
      <c r="I49" s="54">
        <v>0</v>
      </c>
      <c r="J49" s="54">
        <v>179</v>
      </c>
      <c r="K49" s="54">
        <v>0</v>
      </c>
      <c r="L49" s="54">
        <v>6</v>
      </c>
      <c r="M49" s="54">
        <v>126</v>
      </c>
      <c r="N49" s="54">
        <v>4</v>
      </c>
      <c r="O49" s="53">
        <v>361</v>
      </c>
      <c r="P49" s="43"/>
      <c r="Q49" s="41"/>
      <c r="T49" s="42"/>
    </row>
    <row r="50" spans="1:20" x14ac:dyDescent="0.25">
      <c r="A50" s="48" t="s">
        <v>63</v>
      </c>
      <c r="B50" s="54">
        <v>0</v>
      </c>
      <c r="C50" s="54">
        <v>0</v>
      </c>
      <c r="D50" s="54">
        <v>0</v>
      </c>
      <c r="E50" s="54">
        <v>0</v>
      </c>
      <c r="F50" s="54">
        <v>9</v>
      </c>
      <c r="G50" s="54">
        <v>0</v>
      </c>
      <c r="H50" s="54">
        <v>1</v>
      </c>
      <c r="I50" s="54">
        <v>0</v>
      </c>
      <c r="J50" s="54">
        <v>65</v>
      </c>
      <c r="K50" s="54">
        <v>0</v>
      </c>
      <c r="L50" s="54">
        <v>6</v>
      </c>
      <c r="M50" s="54">
        <v>34</v>
      </c>
      <c r="N50" s="54">
        <v>1</v>
      </c>
      <c r="O50" s="53">
        <v>116</v>
      </c>
      <c r="P50" s="43"/>
      <c r="Q50" s="41"/>
      <c r="T50" s="42"/>
    </row>
    <row r="51" spans="1:20" x14ac:dyDescent="0.25">
      <c r="A51" s="48" t="s">
        <v>64</v>
      </c>
      <c r="B51" s="54">
        <v>1</v>
      </c>
      <c r="C51" s="54">
        <v>0</v>
      </c>
      <c r="D51" s="54">
        <v>0</v>
      </c>
      <c r="E51" s="54">
        <v>20</v>
      </c>
      <c r="F51" s="54">
        <v>49</v>
      </c>
      <c r="G51" s="54">
        <v>0</v>
      </c>
      <c r="H51" s="54">
        <v>3</v>
      </c>
      <c r="I51" s="54">
        <v>0</v>
      </c>
      <c r="J51" s="54">
        <v>400</v>
      </c>
      <c r="K51" s="54">
        <v>0</v>
      </c>
      <c r="L51" s="54">
        <v>28</v>
      </c>
      <c r="M51" s="54">
        <v>2409</v>
      </c>
      <c r="N51" s="54">
        <v>1</v>
      </c>
      <c r="O51" s="53">
        <v>2911</v>
      </c>
      <c r="P51" s="43"/>
      <c r="Q51" s="41"/>
      <c r="T51" s="42"/>
    </row>
    <row r="52" spans="1:20" x14ac:dyDescent="0.25">
      <c r="A52" s="48" t="s">
        <v>66</v>
      </c>
      <c r="B52" s="54">
        <v>1</v>
      </c>
      <c r="C52" s="54">
        <v>0</v>
      </c>
      <c r="D52" s="54">
        <v>0</v>
      </c>
      <c r="E52" s="54">
        <v>0</v>
      </c>
      <c r="F52" s="54">
        <v>10</v>
      </c>
      <c r="G52" s="54">
        <v>0</v>
      </c>
      <c r="H52" s="54">
        <v>2</v>
      </c>
      <c r="I52" s="54">
        <v>0</v>
      </c>
      <c r="J52" s="54">
        <v>70</v>
      </c>
      <c r="K52" s="54">
        <v>0</v>
      </c>
      <c r="L52" s="54">
        <v>6</v>
      </c>
      <c r="M52" s="54">
        <v>69</v>
      </c>
      <c r="N52" s="54">
        <v>1</v>
      </c>
      <c r="O52" s="53">
        <v>159</v>
      </c>
      <c r="P52" s="43"/>
      <c r="Q52" s="41"/>
      <c r="T52" s="42"/>
    </row>
    <row r="53" spans="1:20" x14ac:dyDescent="0.25">
      <c r="A53" s="48" t="s">
        <v>67</v>
      </c>
      <c r="B53" s="54">
        <v>0</v>
      </c>
      <c r="C53" s="54">
        <v>0</v>
      </c>
      <c r="D53" s="54">
        <v>0</v>
      </c>
      <c r="E53" s="54">
        <v>4</v>
      </c>
      <c r="F53" s="54">
        <v>2</v>
      </c>
      <c r="G53" s="54">
        <v>0</v>
      </c>
      <c r="H53" s="54">
        <v>1</v>
      </c>
      <c r="I53" s="54">
        <v>0</v>
      </c>
      <c r="J53" s="54">
        <v>36</v>
      </c>
      <c r="K53" s="54">
        <v>0</v>
      </c>
      <c r="L53" s="54">
        <v>0</v>
      </c>
      <c r="M53" s="54">
        <v>18</v>
      </c>
      <c r="N53" s="54">
        <v>1</v>
      </c>
      <c r="O53" s="53">
        <v>62</v>
      </c>
      <c r="P53" s="43"/>
      <c r="Q53" s="41"/>
      <c r="T53" s="42"/>
    </row>
    <row r="54" spans="1:20" x14ac:dyDescent="0.25">
      <c r="A54" s="48" t="s">
        <v>68</v>
      </c>
      <c r="B54" s="54">
        <v>0</v>
      </c>
      <c r="C54" s="54">
        <v>0</v>
      </c>
      <c r="D54" s="54">
        <v>0</v>
      </c>
      <c r="E54" s="54">
        <v>3</v>
      </c>
      <c r="F54" s="54">
        <v>31</v>
      </c>
      <c r="G54" s="54">
        <v>0</v>
      </c>
      <c r="H54" s="54">
        <v>8</v>
      </c>
      <c r="I54" s="54">
        <v>0</v>
      </c>
      <c r="J54" s="54">
        <v>283</v>
      </c>
      <c r="K54" s="54">
        <v>0</v>
      </c>
      <c r="L54" s="54">
        <v>16</v>
      </c>
      <c r="M54" s="54">
        <v>191</v>
      </c>
      <c r="N54" s="54">
        <v>7</v>
      </c>
      <c r="O54" s="53">
        <v>539</v>
      </c>
      <c r="P54" s="43"/>
      <c r="Q54" s="41"/>
      <c r="T54" s="42"/>
    </row>
    <row r="55" spans="1:20" x14ac:dyDescent="0.25">
      <c r="A55" s="48" t="s">
        <v>69</v>
      </c>
      <c r="B55" s="54">
        <v>0</v>
      </c>
      <c r="C55" s="54">
        <v>0</v>
      </c>
      <c r="D55" s="54">
        <v>0</v>
      </c>
      <c r="E55" s="54">
        <v>4</v>
      </c>
      <c r="F55" s="54">
        <v>11</v>
      </c>
      <c r="G55" s="54">
        <v>0</v>
      </c>
      <c r="H55" s="54">
        <v>2</v>
      </c>
      <c r="I55" s="54">
        <v>0</v>
      </c>
      <c r="J55" s="54">
        <v>134</v>
      </c>
      <c r="K55" s="54">
        <v>0</v>
      </c>
      <c r="L55" s="54">
        <v>6</v>
      </c>
      <c r="M55" s="54">
        <v>92</v>
      </c>
      <c r="N55" s="54">
        <v>3</v>
      </c>
      <c r="O55" s="53">
        <v>252</v>
      </c>
      <c r="P55" s="43"/>
      <c r="Q55" s="41"/>
      <c r="T55" s="42"/>
    </row>
    <row r="56" spans="1:20" x14ac:dyDescent="0.25">
      <c r="A56" s="48" t="s">
        <v>70</v>
      </c>
      <c r="B56" s="54">
        <v>3</v>
      </c>
      <c r="C56" s="54">
        <v>0</v>
      </c>
      <c r="D56" s="54">
        <v>0</v>
      </c>
      <c r="E56" s="54">
        <v>1</v>
      </c>
      <c r="F56" s="54">
        <v>13</v>
      </c>
      <c r="G56" s="54">
        <v>0</v>
      </c>
      <c r="H56" s="54">
        <v>1</v>
      </c>
      <c r="I56" s="54">
        <v>0</v>
      </c>
      <c r="J56" s="54">
        <v>135</v>
      </c>
      <c r="K56" s="54">
        <v>0</v>
      </c>
      <c r="L56" s="54">
        <v>6</v>
      </c>
      <c r="M56" s="54">
        <v>114</v>
      </c>
      <c r="N56" s="54">
        <v>4</v>
      </c>
      <c r="O56" s="53">
        <v>277</v>
      </c>
      <c r="P56" s="43"/>
      <c r="Q56" s="41"/>
      <c r="T56" s="42"/>
    </row>
    <row r="57" spans="1:20" x14ac:dyDescent="0.25">
      <c r="A57" s="48" t="s">
        <v>71</v>
      </c>
      <c r="B57" s="54">
        <v>2</v>
      </c>
      <c r="C57" s="54">
        <v>0</v>
      </c>
      <c r="D57" s="54">
        <v>0</v>
      </c>
      <c r="E57" s="54">
        <v>3</v>
      </c>
      <c r="F57" s="54">
        <v>4</v>
      </c>
      <c r="G57" s="54">
        <v>0</v>
      </c>
      <c r="H57" s="54">
        <v>0</v>
      </c>
      <c r="I57" s="54">
        <v>0</v>
      </c>
      <c r="J57" s="54">
        <v>21</v>
      </c>
      <c r="K57" s="54">
        <v>0</v>
      </c>
      <c r="L57" s="54">
        <v>2</v>
      </c>
      <c r="M57" s="54">
        <v>27</v>
      </c>
      <c r="N57" s="54">
        <v>3</v>
      </c>
      <c r="O57" s="53">
        <v>62</v>
      </c>
      <c r="P57" s="43"/>
      <c r="Q57" s="41"/>
      <c r="T57" s="42"/>
    </row>
    <row r="58" spans="1:20" x14ac:dyDescent="0.25">
      <c r="A58" s="48" t="s">
        <v>72</v>
      </c>
      <c r="B58" s="54">
        <v>64</v>
      </c>
      <c r="C58" s="54">
        <v>0</v>
      </c>
      <c r="D58" s="54">
        <v>0</v>
      </c>
      <c r="E58" s="54">
        <v>14</v>
      </c>
      <c r="F58" s="54">
        <v>118</v>
      </c>
      <c r="G58" s="54">
        <v>0</v>
      </c>
      <c r="H58" s="54">
        <v>21</v>
      </c>
      <c r="I58" s="54">
        <v>0</v>
      </c>
      <c r="J58" s="54">
        <v>971</v>
      </c>
      <c r="K58" s="54">
        <v>0</v>
      </c>
      <c r="L58" s="54">
        <v>80</v>
      </c>
      <c r="M58" s="54">
        <v>2525</v>
      </c>
      <c r="N58" s="54">
        <v>4</v>
      </c>
      <c r="O58" s="53">
        <v>3797</v>
      </c>
      <c r="P58" s="43"/>
      <c r="Q58" s="41"/>
      <c r="T58" s="42"/>
    </row>
    <row r="59" spans="1:20" x14ac:dyDescent="0.25">
      <c r="A59" s="48" t="s">
        <v>75</v>
      </c>
      <c r="B59" s="54">
        <v>6</v>
      </c>
      <c r="C59" s="54">
        <v>0</v>
      </c>
      <c r="D59" s="54">
        <v>0</v>
      </c>
      <c r="E59" s="54">
        <v>2</v>
      </c>
      <c r="F59" s="54">
        <v>113</v>
      </c>
      <c r="G59" s="54">
        <v>0</v>
      </c>
      <c r="H59" s="54">
        <v>67</v>
      </c>
      <c r="I59" s="54">
        <v>0</v>
      </c>
      <c r="J59" s="54">
        <v>555</v>
      </c>
      <c r="K59" s="54">
        <v>0</v>
      </c>
      <c r="L59" s="54">
        <v>36</v>
      </c>
      <c r="M59" s="54">
        <v>1442</v>
      </c>
      <c r="N59" s="54">
        <v>2</v>
      </c>
      <c r="O59" s="53">
        <v>2223</v>
      </c>
      <c r="P59" s="43"/>
      <c r="Q59" s="41"/>
      <c r="T59" s="42"/>
    </row>
    <row r="60" spans="1:20" x14ac:dyDescent="0.25">
      <c r="A60" s="48" t="s">
        <v>77</v>
      </c>
      <c r="B60" s="54">
        <v>2</v>
      </c>
      <c r="C60" s="54">
        <v>0</v>
      </c>
      <c r="D60" s="54">
        <v>0</v>
      </c>
      <c r="E60" s="54">
        <v>14</v>
      </c>
      <c r="F60" s="54">
        <v>54</v>
      </c>
      <c r="G60" s="54">
        <v>0</v>
      </c>
      <c r="H60" s="54">
        <v>31</v>
      </c>
      <c r="I60" s="54">
        <v>0</v>
      </c>
      <c r="J60" s="54">
        <v>586</v>
      </c>
      <c r="K60" s="54">
        <v>0</v>
      </c>
      <c r="L60" s="54">
        <v>24</v>
      </c>
      <c r="M60" s="54">
        <v>2171</v>
      </c>
      <c r="N60" s="54">
        <v>12</v>
      </c>
      <c r="O60" s="53">
        <v>2894</v>
      </c>
      <c r="P60" s="43"/>
      <c r="Q60" s="41"/>
      <c r="T60" s="42"/>
    </row>
    <row r="61" spans="1:20" x14ac:dyDescent="0.25">
      <c r="A61" s="48" t="s">
        <v>78</v>
      </c>
      <c r="B61" s="54">
        <v>1</v>
      </c>
      <c r="C61" s="54">
        <v>0</v>
      </c>
      <c r="D61" s="54">
        <v>0</v>
      </c>
      <c r="E61" s="54">
        <v>0</v>
      </c>
      <c r="F61" s="54">
        <v>16</v>
      </c>
      <c r="G61" s="54">
        <v>0</v>
      </c>
      <c r="H61" s="54">
        <v>2</v>
      </c>
      <c r="I61" s="54">
        <v>0</v>
      </c>
      <c r="J61" s="54">
        <v>241</v>
      </c>
      <c r="K61" s="54">
        <v>0</v>
      </c>
      <c r="L61" s="54">
        <v>18</v>
      </c>
      <c r="M61" s="54">
        <v>1143</v>
      </c>
      <c r="N61" s="54">
        <v>1</v>
      </c>
      <c r="O61" s="53">
        <v>1422</v>
      </c>
      <c r="P61" s="43"/>
      <c r="Q61" s="41"/>
      <c r="T61" s="42"/>
    </row>
    <row r="62" spans="1:20" x14ac:dyDescent="0.25">
      <c r="A62" s="49" t="s">
        <v>80</v>
      </c>
      <c r="B62" s="54">
        <v>1</v>
      </c>
      <c r="C62" s="54">
        <v>0</v>
      </c>
      <c r="D62" s="54">
        <v>0</v>
      </c>
      <c r="E62" s="54">
        <v>6</v>
      </c>
      <c r="F62" s="54">
        <v>41</v>
      </c>
      <c r="G62" s="54">
        <v>0</v>
      </c>
      <c r="H62" s="54">
        <v>9</v>
      </c>
      <c r="I62" s="54">
        <v>0</v>
      </c>
      <c r="J62" s="54">
        <v>287</v>
      </c>
      <c r="K62" s="54">
        <v>0</v>
      </c>
      <c r="L62" s="54">
        <v>28</v>
      </c>
      <c r="M62" s="54">
        <v>1293</v>
      </c>
      <c r="N62" s="54">
        <v>6</v>
      </c>
      <c r="O62" s="53">
        <v>1671</v>
      </c>
      <c r="P62" s="43"/>
      <c r="Q62" s="41"/>
      <c r="T62" s="42"/>
    </row>
    <row r="63" spans="1:20" x14ac:dyDescent="0.25">
      <c r="A63" s="48" t="s">
        <v>124</v>
      </c>
      <c r="B63" s="54">
        <v>0</v>
      </c>
      <c r="C63" s="54">
        <v>0</v>
      </c>
      <c r="D63" s="54">
        <v>0</v>
      </c>
      <c r="E63" s="54">
        <v>0</v>
      </c>
      <c r="F63" s="54">
        <v>15</v>
      </c>
      <c r="G63" s="54">
        <v>0</v>
      </c>
      <c r="H63" s="54">
        <v>0</v>
      </c>
      <c r="I63" s="54">
        <v>0</v>
      </c>
      <c r="J63" s="54">
        <v>109</v>
      </c>
      <c r="K63" s="54">
        <v>0</v>
      </c>
      <c r="L63" s="54">
        <v>8</v>
      </c>
      <c r="M63" s="54">
        <v>62</v>
      </c>
      <c r="N63" s="54">
        <v>1</v>
      </c>
      <c r="O63" s="53">
        <v>195</v>
      </c>
      <c r="P63" s="43"/>
      <c r="Q63" s="41"/>
      <c r="T63" s="42"/>
    </row>
    <row r="64" spans="1:20" x14ac:dyDescent="0.25">
      <c r="A64" s="48" t="s">
        <v>82</v>
      </c>
      <c r="B64" s="54">
        <v>1</v>
      </c>
      <c r="C64" s="54">
        <v>0</v>
      </c>
      <c r="D64" s="54">
        <v>0</v>
      </c>
      <c r="E64" s="54">
        <v>20</v>
      </c>
      <c r="F64" s="54">
        <v>35</v>
      </c>
      <c r="G64" s="54">
        <v>0</v>
      </c>
      <c r="H64" s="54">
        <v>4</v>
      </c>
      <c r="I64" s="54">
        <v>0</v>
      </c>
      <c r="J64" s="54">
        <v>188</v>
      </c>
      <c r="K64" s="54">
        <v>0</v>
      </c>
      <c r="L64" s="54">
        <v>16</v>
      </c>
      <c r="M64" s="54">
        <v>150</v>
      </c>
      <c r="N64" s="54">
        <v>8</v>
      </c>
      <c r="O64" s="53">
        <v>422</v>
      </c>
      <c r="P64" s="43"/>
      <c r="Q64" s="41"/>
      <c r="T64" s="42"/>
    </row>
    <row r="65" spans="1:20" x14ac:dyDescent="0.25">
      <c r="A65" s="48" t="s">
        <v>83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103</v>
      </c>
      <c r="N65" s="54">
        <v>0</v>
      </c>
      <c r="O65" s="53">
        <v>103</v>
      </c>
      <c r="P65" s="43"/>
      <c r="Q65" s="41"/>
      <c r="T65" s="42"/>
    </row>
    <row r="66" spans="1:20" x14ac:dyDescent="0.25">
      <c r="A66" s="48" t="s">
        <v>84</v>
      </c>
      <c r="B66" s="54">
        <v>0</v>
      </c>
      <c r="C66" s="54">
        <v>0</v>
      </c>
      <c r="D66" s="54">
        <v>0</v>
      </c>
      <c r="E66" s="54">
        <v>0</v>
      </c>
      <c r="F66" s="54">
        <v>6</v>
      </c>
      <c r="G66" s="54">
        <v>0</v>
      </c>
      <c r="H66" s="54">
        <v>1</v>
      </c>
      <c r="I66" s="54">
        <v>0</v>
      </c>
      <c r="J66" s="54">
        <v>27</v>
      </c>
      <c r="K66" s="54">
        <v>0</v>
      </c>
      <c r="L66" s="54">
        <v>4</v>
      </c>
      <c r="M66" s="54">
        <v>14</v>
      </c>
      <c r="N66" s="54">
        <v>1</v>
      </c>
      <c r="O66" s="53">
        <v>53</v>
      </c>
      <c r="P66" s="43"/>
      <c r="Q66" s="41"/>
      <c r="T66" s="42"/>
    </row>
    <row r="67" spans="1:20" x14ac:dyDescent="0.25">
      <c r="A67" s="48" t="s">
        <v>86</v>
      </c>
      <c r="B67" s="54">
        <v>2</v>
      </c>
      <c r="C67" s="54">
        <v>0</v>
      </c>
      <c r="D67" s="54">
        <v>0</v>
      </c>
      <c r="E67" s="54">
        <v>13</v>
      </c>
      <c r="F67" s="54">
        <v>29</v>
      </c>
      <c r="G67" s="54">
        <v>0</v>
      </c>
      <c r="H67" s="54">
        <v>6</v>
      </c>
      <c r="I67" s="54">
        <v>0</v>
      </c>
      <c r="J67" s="54">
        <v>174</v>
      </c>
      <c r="K67" s="54">
        <v>0</v>
      </c>
      <c r="L67" s="54">
        <v>8</v>
      </c>
      <c r="M67" s="54">
        <v>106</v>
      </c>
      <c r="N67" s="54">
        <v>2</v>
      </c>
      <c r="O67" s="53">
        <v>340</v>
      </c>
      <c r="P67" s="43"/>
      <c r="Q67" s="41"/>
      <c r="T67" s="42"/>
    </row>
    <row r="68" spans="1:20" x14ac:dyDescent="0.25">
      <c r="A68" s="48" t="s">
        <v>87</v>
      </c>
      <c r="B68" s="54">
        <v>1</v>
      </c>
      <c r="C68" s="54">
        <v>0</v>
      </c>
      <c r="D68" s="54">
        <v>0</v>
      </c>
      <c r="E68" s="54">
        <v>9</v>
      </c>
      <c r="F68" s="54">
        <v>26</v>
      </c>
      <c r="G68" s="54">
        <v>0</v>
      </c>
      <c r="H68" s="54">
        <v>9</v>
      </c>
      <c r="I68" s="54">
        <v>0</v>
      </c>
      <c r="J68" s="54">
        <v>230</v>
      </c>
      <c r="K68" s="54">
        <v>0</v>
      </c>
      <c r="L68" s="54">
        <v>24</v>
      </c>
      <c r="M68" s="54">
        <v>164</v>
      </c>
      <c r="N68" s="54">
        <v>4</v>
      </c>
      <c r="O68" s="53">
        <v>467</v>
      </c>
      <c r="P68" s="43"/>
      <c r="Q68" s="41"/>
      <c r="T68" s="42"/>
    </row>
    <row r="69" spans="1:20" x14ac:dyDescent="0.25">
      <c r="A69" s="48" t="s">
        <v>88</v>
      </c>
      <c r="B69" s="54">
        <v>5</v>
      </c>
      <c r="C69" s="54">
        <v>0</v>
      </c>
      <c r="D69" s="54">
        <v>0</v>
      </c>
      <c r="E69" s="54">
        <v>8</v>
      </c>
      <c r="F69" s="54">
        <v>54</v>
      </c>
      <c r="G69" s="54">
        <v>0</v>
      </c>
      <c r="H69" s="54">
        <v>1</v>
      </c>
      <c r="I69" s="54">
        <v>0</v>
      </c>
      <c r="J69" s="54">
        <v>460</v>
      </c>
      <c r="K69" s="54">
        <v>0</v>
      </c>
      <c r="L69" s="54">
        <v>18</v>
      </c>
      <c r="M69" s="54">
        <v>1916</v>
      </c>
      <c r="N69" s="54">
        <v>6</v>
      </c>
      <c r="O69" s="53">
        <v>2468</v>
      </c>
      <c r="P69" s="43"/>
      <c r="Q69" s="41"/>
      <c r="T69" s="42"/>
    </row>
    <row r="70" spans="1:20" x14ac:dyDescent="0.25">
      <c r="A70" s="48" t="s">
        <v>89</v>
      </c>
      <c r="B70" s="54">
        <v>3</v>
      </c>
      <c r="C70" s="54">
        <v>0</v>
      </c>
      <c r="D70" s="54">
        <v>0</v>
      </c>
      <c r="E70" s="54">
        <v>0</v>
      </c>
      <c r="F70" s="54">
        <v>9</v>
      </c>
      <c r="G70" s="54">
        <v>0</v>
      </c>
      <c r="H70" s="54">
        <v>0</v>
      </c>
      <c r="I70" s="54">
        <v>0</v>
      </c>
      <c r="J70" s="54">
        <v>140</v>
      </c>
      <c r="K70" s="54">
        <v>0</v>
      </c>
      <c r="L70" s="54">
        <v>24</v>
      </c>
      <c r="M70" s="54">
        <v>73</v>
      </c>
      <c r="N70" s="54">
        <v>2</v>
      </c>
      <c r="O70" s="53">
        <v>251</v>
      </c>
      <c r="P70" s="43"/>
      <c r="Q70" s="41"/>
      <c r="T70" s="42"/>
    </row>
    <row r="71" spans="1:20" x14ac:dyDescent="0.25">
      <c r="A71" s="48" t="s">
        <v>90</v>
      </c>
      <c r="B71" s="54">
        <v>12</v>
      </c>
      <c r="C71" s="54">
        <v>0</v>
      </c>
      <c r="D71" s="54">
        <v>0</v>
      </c>
      <c r="E71" s="54">
        <v>45</v>
      </c>
      <c r="F71" s="54">
        <v>159</v>
      </c>
      <c r="G71" s="54">
        <v>0</v>
      </c>
      <c r="H71" s="54">
        <v>13</v>
      </c>
      <c r="I71" s="54">
        <v>0</v>
      </c>
      <c r="J71" s="54">
        <v>975</v>
      </c>
      <c r="K71" s="54">
        <v>0</v>
      </c>
      <c r="L71" s="54">
        <v>76</v>
      </c>
      <c r="M71" s="54">
        <v>1630</v>
      </c>
      <c r="N71" s="54">
        <v>153</v>
      </c>
      <c r="O71" s="53">
        <v>3063</v>
      </c>
      <c r="P71" s="43"/>
      <c r="Q71" s="41"/>
      <c r="T71" s="42"/>
    </row>
    <row r="72" spans="1:20" x14ac:dyDescent="0.25">
      <c r="A72" s="48" t="s">
        <v>125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3</v>
      </c>
      <c r="K72" s="54">
        <v>0</v>
      </c>
      <c r="L72" s="54">
        <v>0</v>
      </c>
      <c r="M72" s="54">
        <v>2</v>
      </c>
      <c r="N72" s="54">
        <v>1</v>
      </c>
      <c r="O72" s="53">
        <v>6</v>
      </c>
      <c r="P72" s="43"/>
      <c r="Q72" s="41"/>
      <c r="T72" s="42"/>
    </row>
    <row r="73" spans="1:20" x14ac:dyDescent="0.25">
      <c r="A73" s="48" t="s">
        <v>92</v>
      </c>
      <c r="B73" s="54">
        <v>0</v>
      </c>
      <c r="C73" s="54">
        <v>0</v>
      </c>
      <c r="D73" s="54">
        <v>0</v>
      </c>
      <c r="E73" s="54">
        <v>0</v>
      </c>
      <c r="F73" s="54">
        <v>5</v>
      </c>
      <c r="G73" s="54">
        <v>0</v>
      </c>
      <c r="H73" s="54">
        <v>2</v>
      </c>
      <c r="I73" s="54">
        <v>0</v>
      </c>
      <c r="J73" s="54">
        <v>50</v>
      </c>
      <c r="K73" s="54">
        <v>0</v>
      </c>
      <c r="L73" s="54">
        <v>2</v>
      </c>
      <c r="M73" s="54">
        <v>35</v>
      </c>
      <c r="N73" s="54">
        <v>1</v>
      </c>
      <c r="O73" s="53">
        <v>95</v>
      </c>
      <c r="P73" s="43"/>
      <c r="Q73" s="41"/>
      <c r="T73" s="42"/>
    </row>
    <row r="74" spans="1:20" x14ac:dyDescent="0.25">
      <c r="A74" s="48" t="s">
        <v>93</v>
      </c>
      <c r="B74" s="54">
        <v>0</v>
      </c>
      <c r="C74" s="54">
        <v>0</v>
      </c>
      <c r="D74" s="54">
        <v>0</v>
      </c>
      <c r="E74" s="54">
        <v>35</v>
      </c>
      <c r="F74" s="54">
        <v>39</v>
      </c>
      <c r="G74" s="54">
        <v>0</v>
      </c>
      <c r="H74" s="54">
        <v>5</v>
      </c>
      <c r="I74" s="54">
        <v>0</v>
      </c>
      <c r="J74" s="54">
        <v>294</v>
      </c>
      <c r="K74" s="54">
        <v>0</v>
      </c>
      <c r="L74" s="54">
        <v>18</v>
      </c>
      <c r="M74" s="54">
        <v>1052</v>
      </c>
      <c r="N74" s="54">
        <v>10</v>
      </c>
      <c r="O74" s="53">
        <v>1453</v>
      </c>
      <c r="P74" s="43"/>
      <c r="Q74" s="41"/>
      <c r="T74" s="42"/>
    </row>
    <row r="75" spans="1:20" x14ac:dyDescent="0.25">
      <c r="A75" s="48" t="s">
        <v>94</v>
      </c>
      <c r="B75" s="54">
        <v>8</v>
      </c>
      <c r="C75" s="54">
        <v>0</v>
      </c>
      <c r="D75" s="54">
        <v>0</v>
      </c>
      <c r="E75" s="54">
        <v>22</v>
      </c>
      <c r="F75" s="54">
        <v>56</v>
      </c>
      <c r="G75" s="54">
        <v>0</v>
      </c>
      <c r="H75" s="54">
        <v>6</v>
      </c>
      <c r="I75" s="54">
        <v>0</v>
      </c>
      <c r="J75" s="54">
        <v>503</v>
      </c>
      <c r="K75" s="54">
        <v>0</v>
      </c>
      <c r="L75" s="54">
        <v>48</v>
      </c>
      <c r="M75" s="54">
        <v>432</v>
      </c>
      <c r="N75" s="54">
        <v>9</v>
      </c>
      <c r="O75" s="53">
        <v>1084</v>
      </c>
      <c r="P75" s="43"/>
      <c r="Q75" s="41"/>
      <c r="T75" s="42"/>
    </row>
    <row r="76" spans="1:20" x14ac:dyDescent="0.25">
      <c r="A76" s="48" t="s">
        <v>96</v>
      </c>
      <c r="B76" s="54">
        <v>1</v>
      </c>
      <c r="C76" s="54">
        <v>0</v>
      </c>
      <c r="D76" s="54">
        <v>0</v>
      </c>
      <c r="E76" s="54">
        <v>8</v>
      </c>
      <c r="F76" s="54">
        <v>22</v>
      </c>
      <c r="G76" s="54">
        <v>0</v>
      </c>
      <c r="H76" s="54">
        <v>0</v>
      </c>
      <c r="I76" s="54">
        <v>0</v>
      </c>
      <c r="J76" s="54">
        <v>203</v>
      </c>
      <c r="K76" s="54">
        <v>0</v>
      </c>
      <c r="L76" s="54">
        <v>8</v>
      </c>
      <c r="M76" s="54">
        <v>172</v>
      </c>
      <c r="N76" s="54">
        <v>3</v>
      </c>
      <c r="O76" s="53">
        <v>417</v>
      </c>
      <c r="P76" s="43"/>
      <c r="Q76" s="41"/>
      <c r="T76" s="42"/>
    </row>
    <row r="77" spans="1:20" x14ac:dyDescent="0.25">
      <c r="A77" s="48" t="s">
        <v>98</v>
      </c>
      <c r="B77" s="54">
        <v>22</v>
      </c>
      <c r="C77" s="54">
        <v>0</v>
      </c>
      <c r="D77" s="54">
        <v>0</v>
      </c>
      <c r="E77" s="54">
        <v>26</v>
      </c>
      <c r="F77" s="54">
        <v>232</v>
      </c>
      <c r="G77" s="54">
        <v>0</v>
      </c>
      <c r="H77" s="54">
        <v>10</v>
      </c>
      <c r="I77" s="54">
        <v>0</v>
      </c>
      <c r="J77" s="54">
        <v>1833</v>
      </c>
      <c r="K77" s="54">
        <v>0</v>
      </c>
      <c r="L77" s="54">
        <v>104</v>
      </c>
      <c r="M77" s="54">
        <v>8713</v>
      </c>
      <c r="N77" s="54">
        <v>785</v>
      </c>
      <c r="O77" s="53">
        <v>11725</v>
      </c>
      <c r="P77" s="43"/>
      <c r="Q77" s="41"/>
      <c r="T77" s="42"/>
    </row>
    <row r="78" spans="1:20" x14ac:dyDescent="0.25">
      <c r="A78" s="49" t="s">
        <v>99</v>
      </c>
      <c r="B78" s="54">
        <v>1</v>
      </c>
      <c r="C78" s="54">
        <v>0</v>
      </c>
      <c r="D78" s="54">
        <v>0</v>
      </c>
      <c r="E78" s="54">
        <v>2</v>
      </c>
      <c r="F78" s="54">
        <v>4</v>
      </c>
      <c r="G78" s="54">
        <v>0</v>
      </c>
      <c r="H78" s="54">
        <v>0</v>
      </c>
      <c r="I78" s="54">
        <v>0</v>
      </c>
      <c r="J78" s="54">
        <v>57</v>
      </c>
      <c r="K78" s="54">
        <v>0</v>
      </c>
      <c r="L78" s="54">
        <v>0</v>
      </c>
      <c r="M78" s="54">
        <v>33</v>
      </c>
      <c r="N78" s="54">
        <v>0</v>
      </c>
      <c r="O78" s="53">
        <v>97</v>
      </c>
      <c r="P78" s="43"/>
      <c r="Q78" s="41"/>
      <c r="T78" s="42"/>
    </row>
    <row r="79" spans="1:20" x14ac:dyDescent="0.25">
      <c r="A79" s="48" t="s">
        <v>100</v>
      </c>
      <c r="B79" s="54">
        <v>176</v>
      </c>
      <c r="C79" s="54">
        <v>28</v>
      </c>
      <c r="D79" s="54">
        <v>4</v>
      </c>
      <c r="E79" s="54">
        <v>395</v>
      </c>
      <c r="F79" s="54">
        <v>4419</v>
      </c>
      <c r="G79" s="54">
        <v>16</v>
      </c>
      <c r="H79" s="54">
        <v>2002</v>
      </c>
      <c r="I79" s="54">
        <v>6</v>
      </c>
      <c r="J79" s="54">
        <v>14780</v>
      </c>
      <c r="K79" s="54">
        <v>3331</v>
      </c>
      <c r="L79" s="54">
        <v>548</v>
      </c>
      <c r="M79" s="54">
        <v>22559</v>
      </c>
      <c r="N79" s="54">
        <v>239</v>
      </c>
      <c r="O79" s="53">
        <v>48503</v>
      </c>
      <c r="P79" s="43"/>
      <c r="Q79" s="41"/>
      <c r="T79" s="42"/>
    </row>
    <row r="80" spans="1:20" ht="15.75" thickBot="1" x14ac:dyDescent="0.3">
      <c r="A80" s="48" t="s">
        <v>103</v>
      </c>
      <c r="B80" s="54">
        <v>0</v>
      </c>
      <c r="C80" s="54">
        <v>0</v>
      </c>
      <c r="D80" s="54">
        <v>0</v>
      </c>
      <c r="E80" s="54">
        <v>8</v>
      </c>
      <c r="F80" s="54">
        <v>20</v>
      </c>
      <c r="G80" s="54">
        <v>0</v>
      </c>
      <c r="H80" s="54">
        <v>0</v>
      </c>
      <c r="I80" s="54">
        <v>0</v>
      </c>
      <c r="J80" s="54">
        <v>194</v>
      </c>
      <c r="K80" s="54">
        <v>0</v>
      </c>
      <c r="L80" s="54">
        <v>4</v>
      </c>
      <c r="M80" s="54">
        <v>1283</v>
      </c>
      <c r="N80" s="54">
        <v>154</v>
      </c>
      <c r="O80" s="53">
        <v>1663</v>
      </c>
      <c r="P80" s="43"/>
      <c r="Q80" s="41"/>
      <c r="T80" s="42"/>
    </row>
    <row r="81" spans="1:20" ht="15.75" thickBot="1" x14ac:dyDescent="0.3">
      <c r="A81" s="48" t="s">
        <v>30</v>
      </c>
      <c r="B81" s="50">
        <f t="shared" ref="B81:O81" si="9">SUM(B46:B80)</f>
        <v>323</v>
      </c>
      <c r="C81" s="51">
        <f t="shared" si="9"/>
        <v>28</v>
      </c>
      <c r="D81" s="51">
        <f t="shared" si="9"/>
        <v>4</v>
      </c>
      <c r="E81" s="51">
        <f t="shared" si="9"/>
        <v>705</v>
      </c>
      <c r="F81" s="51">
        <f t="shared" si="9"/>
        <v>5685</v>
      </c>
      <c r="G81" s="51">
        <f t="shared" si="9"/>
        <v>16</v>
      </c>
      <c r="H81" s="51">
        <f t="shared" si="9"/>
        <v>2220</v>
      </c>
      <c r="I81" s="51">
        <f t="shared" si="9"/>
        <v>6</v>
      </c>
      <c r="J81" s="51">
        <f t="shared" si="9"/>
        <v>24750</v>
      </c>
      <c r="K81" s="51">
        <f t="shared" si="9"/>
        <v>3331</v>
      </c>
      <c r="L81" s="51">
        <f t="shared" si="9"/>
        <v>1214</v>
      </c>
      <c r="M81" s="51">
        <f t="shared" si="9"/>
        <v>53348</v>
      </c>
      <c r="N81" s="51">
        <f t="shared" si="9"/>
        <v>1450</v>
      </c>
      <c r="O81" s="52">
        <f t="shared" si="9"/>
        <v>93080</v>
      </c>
      <c r="P81" s="43"/>
      <c r="Q81" s="41"/>
      <c r="T81" s="42"/>
    </row>
    <row r="82" spans="1:20" x14ac:dyDescent="0.25"/>
    <row r="83" spans="1:20" ht="15" customHeight="1" x14ac:dyDescent="0.25"/>
    <row r="84" spans="1:20" ht="15" customHeight="1" x14ac:dyDescent="0.25"/>
    <row r="85" spans="1:20" ht="15" customHeight="1" x14ac:dyDescent="0.25"/>
  </sheetData>
  <mergeCells count="15">
    <mergeCell ref="A23:Q23"/>
    <mergeCell ref="A4:E4"/>
    <mergeCell ref="A5:A6"/>
    <mergeCell ref="B5:B6"/>
    <mergeCell ref="C5:C6"/>
    <mergeCell ref="D5:D6"/>
    <mergeCell ref="E5:E6"/>
    <mergeCell ref="O43:O45"/>
    <mergeCell ref="A43:A45"/>
    <mergeCell ref="B43:N44"/>
    <mergeCell ref="A24:A25"/>
    <mergeCell ref="B24:E24"/>
    <mergeCell ref="F24:I24"/>
    <mergeCell ref="J24:M24"/>
    <mergeCell ref="N24:Q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0"/>
  <sheetViews>
    <sheetView showGridLines="0" zoomScale="70" zoomScaleNormal="70" zoomScaleSheetLayoutView="70" workbookViewId="0">
      <selection activeCell="H15" sqref="H15"/>
    </sheetView>
  </sheetViews>
  <sheetFormatPr baseColWidth="10" defaultColWidth="0" defaultRowHeight="15" customHeight="1" zeroHeight="1" x14ac:dyDescent="0.25"/>
  <cols>
    <col min="1" max="1" width="6.140625" customWidth="1"/>
    <col min="2" max="2" width="63.28515625" style="1" bestFit="1" customWidth="1"/>
    <col min="3" max="3" width="9.42578125" customWidth="1"/>
    <col min="4" max="4" width="8.85546875" customWidth="1"/>
    <col min="5" max="5" width="9.42578125" customWidth="1"/>
    <col min="6" max="6" width="15.5703125" bestFit="1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19" max="19" width="11.42578125" customWidth="1"/>
    <col min="20" max="20" width="26.85546875" bestFit="1" customWidth="1"/>
    <col min="21" max="21" width="11.42578125" customWidth="1"/>
    <col min="22" max="16384" width="11.42578125" hidden="1"/>
  </cols>
  <sheetData>
    <row r="1" spans="2:21" x14ac:dyDescent="0.25"/>
    <row r="2" spans="2:21" x14ac:dyDescent="0.25"/>
    <row r="3" spans="2:21" x14ac:dyDescent="0.25"/>
    <row r="4" spans="2:21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1" ht="15.75" x14ac:dyDescent="0.25">
      <c r="B5" s="163" t="s">
        <v>22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5"/>
    </row>
    <row r="6" spans="2:21" ht="15.75" x14ac:dyDescent="0.25">
      <c r="B6" s="217" t="s">
        <v>126</v>
      </c>
      <c r="C6" s="168" t="s">
        <v>0</v>
      </c>
      <c r="D6" s="168"/>
      <c r="E6" s="168"/>
      <c r="F6" s="168"/>
      <c r="G6" s="168" t="s">
        <v>1</v>
      </c>
      <c r="H6" s="168"/>
      <c r="I6" s="168"/>
      <c r="J6" s="168"/>
      <c r="K6" s="168" t="s">
        <v>2</v>
      </c>
      <c r="L6" s="168"/>
      <c r="M6" s="168"/>
      <c r="N6" s="168"/>
      <c r="O6" s="168" t="s">
        <v>3</v>
      </c>
      <c r="P6" s="168"/>
      <c r="Q6" s="168"/>
      <c r="R6" s="168"/>
      <c r="S6" s="168"/>
      <c r="T6" s="161" t="s">
        <v>4</v>
      </c>
    </row>
    <row r="7" spans="2:21" ht="16.5" thickBot="1" x14ac:dyDescent="0.3">
      <c r="B7" s="218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17</v>
      </c>
      <c r="Q7" s="20" t="s">
        <v>18</v>
      </c>
      <c r="R7" s="20" t="s">
        <v>19</v>
      </c>
      <c r="S7" s="20" t="s">
        <v>20</v>
      </c>
      <c r="T7" s="162"/>
    </row>
    <row r="8" spans="2:21" s="17" customFormat="1" ht="15.75" x14ac:dyDescent="0.25">
      <c r="B8" s="12" t="s">
        <v>127</v>
      </c>
      <c r="C8" s="141">
        <v>32</v>
      </c>
      <c r="D8" s="141">
        <v>30</v>
      </c>
      <c r="E8" s="141">
        <v>2626</v>
      </c>
      <c r="F8" s="7">
        <f>SUM(C8:E8)</f>
        <v>2688</v>
      </c>
      <c r="G8" s="8"/>
      <c r="H8" s="8"/>
      <c r="I8" s="8"/>
      <c r="J8" s="7"/>
      <c r="K8" s="8"/>
      <c r="L8" s="8"/>
      <c r="M8" s="8"/>
      <c r="N8" s="7"/>
      <c r="O8" s="8"/>
      <c r="P8" s="8"/>
      <c r="Q8" s="8"/>
      <c r="R8" s="8"/>
      <c r="S8" s="7"/>
      <c r="T8" s="7">
        <f>S8+N8+J8+F8</f>
        <v>2688</v>
      </c>
      <c r="U8" s="71"/>
    </row>
    <row r="9" spans="2:21" s="17" customFormat="1" ht="15.75" x14ac:dyDescent="0.25">
      <c r="B9" s="4" t="s">
        <v>128</v>
      </c>
      <c r="C9" s="142">
        <v>0</v>
      </c>
      <c r="D9" s="142">
        <v>0</v>
      </c>
      <c r="E9" s="142">
        <v>18563</v>
      </c>
      <c r="F9" s="15">
        <f>SUM(C9:E9)</f>
        <v>18563</v>
      </c>
      <c r="G9" s="6"/>
      <c r="H9" s="6"/>
      <c r="I9" s="6"/>
      <c r="J9" s="7"/>
      <c r="K9" s="6"/>
      <c r="L9" s="6"/>
      <c r="M9" s="6"/>
      <c r="N9" s="7"/>
      <c r="O9" s="6"/>
      <c r="P9" s="8"/>
      <c r="Q9" s="8"/>
      <c r="R9" s="8"/>
      <c r="S9" s="7"/>
      <c r="T9" s="15">
        <f>S9+N9+J9+F9</f>
        <v>18563</v>
      </c>
      <c r="U9" s="71"/>
    </row>
    <row r="10" spans="2:21" s="17" customFormat="1" ht="15.75" x14ac:dyDescent="0.25">
      <c r="B10" s="4" t="s">
        <v>129</v>
      </c>
      <c r="C10" s="142">
        <v>18045</v>
      </c>
      <c r="D10" s="142">
        <v>16731</v>
      </c>
      <c r="E10" s="142">
        <v>19204</v>
      </c>
      <c r="F10" s="15">
        <f t="shared" ref="F10:F11" si="0">SUM(C10:E10)</f>
        <v>53980</v>
      </c>
      <c r="G10" s="6"/>
      <c r="H10" s="6"/>
      <c r="I10" s="6"/>
      <c r="J10" s="7"/>
      <c r="K10" s="6"/>
      <c r="L10" s="6"/>
      <c r="M10" s="6"/>
      <c r="N10" s="7"/>
      <c r="O10" s="6"/>
      <c r="P10" s="8"/>
      <c r="Q10" s="8"/>
      <c r="R10" s="8"/>
      <c r="S10" s="7"/>
      <c r="T10" s="15">
        <f>S10+N10+J10+F10</f>
        <v>53980</v>
      </c>
      <c r="U10" s="71"/>
    </row>
    <row r="11" spans="2:21" ht="15.75" x14ac:dyDescent="0.25">
      <c r="B11" s="4" t="s">
        <v>130</v>
      </c>
      <c r="C11" s="142">
        <v>8</v>
      </c>
      <c r="D11" s="142">
        <v>12</v>
      </c>
      <c r="E11" s="142">
        <v>23</v>
      </c>
      <c r="F11" s="15">
        <f t="shared" si="0"/>
        <v>43</v>
      </c>
      <c r="G11" s="6"/>
      <c r="H11" s="6"/>
      <c r="I11" s="6"/>
      <c r="J11" s="7"/>
      <c r="K11" s="6"/>
      <c r="L11" s="6"/>
      <c r="M11" s="6"/>
      <c r="N11" s="7"/>
      <c r="O11" s="6"/>
      <c r="P11" s="8"/>
      <c r="Q11" s="8"/>
      <c r="R11" s="8"/>
      <c r="S11" s="8"/>
      <c r="T11" s="15">
        <f>S11+N11+J11+F11</f>
        <v>43</v>
      </c>
      <c r="U11" s="72"/>
    </row>
    <row r="12" spans="2:21" ht="15.75" x14ac:dyDescent="0.25">
      <c r="B12" s="21" t="s">
        <v>4</v>
      </c>
      <c r="C12" s="15">
        <f>SUM(C8:C11)</f>
        <v>18085</v>
      </c>
      <c r="D12" s="15">
        <f>SUM(D8:D11)</f>
        <v>16773</v>
      </c>
      <c r="E12" s="15">
        <f>SUM(E8:E11)</f>
        <v>40416</v>
      </c>
      <c r="F12" s="15">
        <f>SUM(F8:F11)</f>
        <v>75274</v>
      </c>
      <c r="G12" s="15">
        <v>0</v>
      </c>
      <c r="H12" s="15">
        <v>0</v>
      </c>
      <c r="I12" s="15">
        <v>0</v>
      </c>
      <c r="J12" s="15">
        <v>0</v>
      </c>
      <c r="K12" s="15">
        <f t="shared" ref="K12:T12" si="1">SUM(K8:K11)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 t="shared" si="1"/>
        <v>0</v>
      </c>
      <c r="P12" s="15">
        <f t="shared" si="1"/>
        <v>0</v>
      </c>
      <c r="Q12" s="15">
        <f t="shared" si="1"/>
        <v>0</v>
      </c>
      <c r="R12" s="15">
        <f t="shared" si="1"/>
        <v>0</v>
      </c>
      <c r="S12" s="15">
        <f t="shared" si="1"/>
        <v>0</v>
      </c>
      <c r="T12" s="15">
        <f t="shared" si="1"/>
        <v>75274</v>
      </c>
    </row>
    <row r="13" spans="2:21" ht="15.75" x14ac:dyDescent="0.25"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2:21" ht="15.75" x14ac:dyDescent="0.25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2:21" ht="16.5" thickBot="1" x14ac:dyDescent="0.3"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2:21" ht="19.5" thickBot="1" x14ac:dyDescent="0.3">
      <c r="B16" s="207" t="s">
        <v>107</v>
      </c>
      <c r="C16" s="208"/>
      <c r="D16" s="208"/>
      <c r="E16" s="208"/>
      <c r="F16" s="209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2:6" x14ac:dyDescent="0.25">
      <c r="B17" s="210" t="s">
        <v>122</v>
      </c>
      <c r="C17" s="210" t="s">
        <v>41</v>
      </c>
      <c r="D17" s="213" t="s">
        <v>42</v>
      </c>
      <c r="E17" s="213" t="s">
        <v>43</v>
      </c>
      <c r="F17" s="215" t="s">
        <v>37</v>
      </c>
    </row>
    <row r="18" spans="2:6" x14ac:dyDescent="0.25">
      <c r="B18" s="211"/>
      <c r="C18" s="212"/>
      <c r="D18" s="214"/>
      <c r="E18" s="214"/>
      <c r="F18" s="216"/>
    </row>
    <row r="19" spans="2:6" ht="15.75" x14ac:dyDescent="0.25">
      <c r="B19" s="115" t="s">
        <v>60</v>
      </c>
      <c r="C19" s="116">
        <v>19</v>
      </c>
      <c r="D19" s="117">
        <v>17</v>
      </c>
      <c r="E19" s="117">
        <v>76</v>
      </c>
      <c r="F19" s="118">
        <f>SUM(C19:E19)</f>
        <v>112</v>
      </c>
    </row>
    <row r="20" spans="2:6" ht="15.75" x14ac:dyDescent="0.25">
      <c r="B20" s="115" t="s">
        <v>61</v>
      </c>
      <c r="C20" s="116"/>
      <c r="D20" s="117"/>
      <c r="E20" s="117">
        <v>8</v>
      </c>
      <c r="F20" s="118">
        <f t="shared" ref="F20:F44" si="2">SUM(C20:E20)</f>
        <v>8</v>
      </c>
    </row>
    <row r="21" spans="2:6" ht="15.75" x14ac:dyDescent="0.25">
      <c r="B21" s="115" t="s">
        <v>62</v>
      </c>
      <c r="C21" s="116"/>
      <c r="D21" s="117"/>
      <c r="E21" s="117">
        <v>20</v>
      </c>
      <c r="F21" s="118">
        <f t="shared" si="2"/>
        <v>20</v>
      </c>
    </row>
    <row r="22" spans="2:6" ht="15.75" x14ac:dyDescent="0.25">
      <c r="B22" s="115" t="s">
        <v>63</v>
      </c>
      <c r="C22" s="116">
        <v>5</v>
      </c>
      <c r="D22" s="117">
        <v>4</v>
      </c>
      <c r="E22" s="117">
        <v>13</v>
      </c>
      <c r="F22" s="118">
        <f t="shared" si="2"/>
        <v>22</v>
      </c>
    </row>
    <row r="23" spans="2:6" ht="15.75" x14ac:dyDescent="0.25">
      <c r="B23" s="115" t="s">
        <v>64</v>
      </c>
      <c r="C23" s="116">
        <v>3</v>
      </c>
      <c r="D23" s="117">
        <v>4</v>
      </c>
      <c r="E23" s="117">
        <v>49</v>
      </c>
      <c r="F23" s="118">
        <f t="shared" si="2"/>
        <v>56</v>
      </c>
    </row>
    <row r="24" spans="2:6" ht="15.75" x14ac:dyDescent="0.25">
      <c r="B24" s="115" t="s">
        <v>65</v>
      </c>
      <c r="C24" s="116"/>
      <c r="D24" s="117"/>
      <c r="E24" s="117">
        <v>6</v>
      </c>
      <c r="F24" s="118">
        <f t="shared" si="2"/>
        <v>6</v>
      </c>
    </row>
    <row r="25" spans="2:6" ht="15.75" x14ac:dyDescent="0.25">
      <c r="B25" s="115" t="s">
        <v>67</v>
      </c>
      <c r="C25" s="116">
        <v>2</v>
      </c>
      <c r="D25" s="117"/>
      <c r="E25" s="117">
        <v>2</v>
      </c>
      <c r="F25" s="118">
        <f t="shared" si="2"/>
        <v>4</v>
      </c>
    </row>
    <row r="26" spans="2:6" ht="15.75" x14ac:dyDescent="0.25">
      <c r="B26" s="115" t="s">
        <v>69</v>
      </c>
      <c r="C26" s="116"/>
      <c r="D26" s="117"/>
      <c r="E26" s="117">
        <v>14</v>
      </c>
      <c r="F26" s="118">
        <f t="shared" si="2"/>
        <v>14</v>
      </c>
    </row>
    <row r="27" spans="2:6" ht="15.75" x14ac:dyDescent="0.25">
      <c r="B27" s="115" t="s">
        <v>70</v>
      </c>
      <c r="C27" s="116"/>
      <c r="D27" s="117"/>
      <c r="E27" s="117">
        <v>31</v>
      </c>
      <c r="F27" s="118">
        <f t="shared" si="2"/>
        <v>31</v>
      </c>
    </row>
    <row r="28" spans="2:6" ht="15.75" x14ac:dyDescent="0.25">
      <c r="B28" s="115" t="s">
        <v>72</v>
      </c>
      <c r="C28" s="116">
        <v>7</v>
      </c>
      <c r="D28" s="117">
        <v>2</v>
      </c>
      <c r="E28" s="117">
        <v>133</v>
      </c>
      <c r="F28" s="118">
        <f t="shared" si="2"/>
        <v>142</v>
      </c>
    </row>
    <row r="29" spans="2:6" ht="15.75" x14ac:dyDescent="0.25">
      <c r="B29" s="115" t="s">
        <v>75</v>
      </c>
      <c r="C29" s="116">
        <v>153</v>
      </c>
      <c r="D29" s="117">
        <v>155</v>
      </c>
      <c r="E29" s="117">
        <v>193</v>
      </c>
      <c r="F29" s="118">
        <f t="shared" si="2"/>
        <v>501</v>
      </c>
    </row>
    <row r="30" spans="2:6" ht="15.75" x14ac:dyDescent="0.25">
      <c r="B30" s="115" t="s">
        <v>77</v>
      </c>
      <c r="C30" s="116">
        <v>48</v>
      </c>
      <c r="D30" s="117">
        <v>36</v>
      </c>
      <c r="E30" s="117">
        <v>275</v>
      </c>
      <c r="F30" s="118">
        <f t="shared" si="2"/>
        <v>359</v>
      </c>
    </row>
    <row r="31" spans="2:6" ht="15.75" x14ac:dyDescent="0.25">
      <c r="B31" s="115" t="s">
        <v>78</v>
      </c>
      <c r="C31" s="116"/>
      <c r="D31" s="117"/>
      <c r="E31" s="117">
        <v>32</v>
      </c>
      <c r="F31" s="118">
        <f t="shared" si="2"/>
        <v>32</v>
      </c>
    </row>
    <row r="32" spans="2:6" ht="15.75" x14ac:dyDescent="0.25">
      <c r="B32" s="115" t="s">
        <v>80</v>
      </c>
      <c r="C32" s="116">
        <v>9</v>
      </c>
      <c r="D32" s="117">
        <v>4</v>
      </c>
      <c r="E32" s="117">
        <v>31</v>
      </c>
      <c r="F32" s="118">
        <f t="shared" si="2"/>
        <v>44</v>
      </c>
    </row>
    <row r="33" spans="2:6" ht="15.75" x14ac:dyDescent="0.25">
      <c r="B33" s="115" t="s">
        <v>81</v>
      </c>
      <c r="C33" s="116"/>
      <c r="D33" s="117"/>
      <c r="E33" s="117">
        <v>36</v>
      </c>
      <c r="F33" s="118">
        <f t="shared" si="2"/>
        <v>36</v>
      </c>
    </row>
    <row r="34" spans="2:6" ht="15.75" x14ac:dyDescent="0.25">
      <c r="B34" s="115" t="s">
        <v>82</v>
      </c>
      <c r="C34" s="116"/>
      <c r="D34" s="117"/>
      <c r="E34" s="117">
        <v>5</v>
      </c>
      <c r="F34" s="118">
        <f t="shared" si="2"/>
        <v>5</v>
      </c>
    </row>
    <row r="35" spans="2:6" ht="15.75" x14ac:dyDescent="0.25">
      <c r="B35" s="115" t="s">
        <v>57</v>
      </c>
      <c r="C35" s="116">
        <v>738</v>
      </c>
      <c r="D35" s="117">
        <v>961</v>
      </c>
      <c r="E35" s="117">
        <v>19480</v>
      </c>
      <c r="F35" s="118">
        <f t="shared" si="2"/>
        <v>21179</v>
      </c>
    </row>
    <row r="36" spans="2:6" ht="15.75" x14ac:dyDescent="0.25">
      <c r="B36" s="115" t="s">
        <v>84</v>
      </c>
      <c r="C36" s="116"/>
      <c r="D36" s="117"/>
      <c r="E36" s="117">
        <v>4</v>
      </c>
      <c r="F36" s="118">
        <f t="shared" si="2"/>
        <v>4</v>
      </c>
    </row>
    <row r="37" spans="2:6" ht="15.75" x14ac:dyDescent="0.25">
      <c r="B37" s="115" t="s">
        <v>87</v>
      </c>
      <c r="C37" s="116">
        <v>28</v>
      </c>
      <c r="D37" s="117">
        <v>14</v>
      </c>
      <c r="E37" s="117">
        <v>39</v>
      </c>
      <c r="F37" s="118">
        <f t="shared" si="2"/>
        <v>81</v>
      </c>
    </row>
    <row r="38" spans="2:6" ht="15.75" x14ac:dyDescent="0.25">
      <c r="B38" s="115" t="s">
        <v>88</v>
      </c>
      <c r="C38" s="116"/>
      <c r="D38" s="117"/>
      <c r="E38" s="117">
        <v>48</v>
      </c>
      <c r="F38" s="118">
        <f t="shared" si="2"/>
        <v>48</v>
      </c>
    </row>
    <row r="39" spans="2:6" ht="15.75" x14ac:dyDescent="0.25">
      <c r="B39" s="115" t="s">
        <v>89</v>
      </c>
      <c r="C39" s="116"/>
      <c r="D39" s="117"/>
      <c r="E39" s="117">
        <v>5</v>
      </c>
      <c r="F39" s="118">
        <f t="shared" si="2"/>
        <v>5</v>
      </c>
    </row>
    <row r="40" spans="2:6" ht="15.75" x14ac:dyDescent="0.25">
      <c r="B40" s="115" t="s">
        <v>90</v>
      </c>
      <c r="C40" s="116">
        <v>480</v>
      </c>
      <c r="D40" s="117">
        <v>449</v>
      </c>
      <c r="E40" s="117">
        <v>599</v>
      </c>
      <c r="F40" s="118">
        <f t="shared" si="2"/>
        <v>1528</v>
      </c>
    </row>
    <row r="41" spans="2:6" ht="15.75" x14ac:dyDescent="0.25">
      <c r="B41" s="115" t="s">
        <v>92</v>
      </c>
      <c r="C41" s="116"/>
      <c r="D41" s="117"/>
      <c r="E41" s="117">
        <v>20</v>
      </c>
      <c r="F41" s="118">
        <f t="shared" si="2"/>
        <v>20</v>
      </c>
    </row>
    <row r="42" spans="2:6" ht="15.75" x14ac:dyDescent="0.25">
      <c r="B42" s="115" t="s">
        <v>131</v>
      </c>
      <c r="C42" s="116"/>
      <c r="D42" s="117">
        <v>2</v>
      </c>
      <c r="E42" s="117">
        <v>49</v>
      </c>
      <c r="F42" s="118">
        <f t="shared" si="2"/>
        <v>51</v>
      </c>
    </row>
    <row r="43" spans="2:6" ht="15.75" x14ac:dyDescent="0.25">
      <c r="B43" s="115" t="s">
        <v>94</v>
      </c>
      <c r="C43" s="116">
        <v>39</v>
      </c>
      <c r="D43" s="117">
        <v>37</v>
      </c>
      <c r="E43" s="117">
        <v>81</v>
      </c>
      <c r="F43" s="118">
        <f t="shared" si="2"/>
        <v>157</v>
      </c>
    </row>
    <row r="44" spans="2:6" ht="15.75" x14ac:dyDescent="0.25">
      <c r="B44" s="115" t="s">
        <v>96</v>
      </c>
      <c r="C44" s="116">
        <v>8</v>
      </c>
      <c r="D44" s="117">
        <v>1</v>
      </c>
      <c r="E44" s="117">
        <v>35</v>
      </c>
      <c r="F44" s="118">
        <f t="shared" si="2"/>
        <v>44</v>
      </c>
    </row>
    <row r="45" spans="2:6" ht="15.75" x14ac:dyDescent="0.25">
      <c r="B45" s="115" t="s">
        <v>132</v>
      </c>
      <c r="C45" s="116">
        <v>104</v>
      </c>
      <c r="D45" s="117">
        <v>99</v>
      </c>
      <c r="E45" s="117">
        <v>336</v>
      </c>
      <c r="F45" s="118">
        <f>SUM(C45:E45)</f>
        <v>539</v>
      </c>
    </row>
    <row r="46" spans="2:6" ht="15.75" x14ac:dyDescent="0.25">
      <c r="B46" s="115" t="s">
        <v>99</v>
      </c>
      <c r="C46" s="116">
        <v>2</v>
      </c>
      <c r="D46" s="117"/>
      <c r="E46" s="117">
        <v>10</v>
      </c>
      <c r="F46" s="118">
        <f>SUM(C46:E46)</f>
        <v>12</v>
      </c>
    </row>
    <row r="47" spans="2:6" ht="15.75" x14ac:dyDescent="0.25">
      <c r="B47" s="115" t="s">
        <v>100</v>
      </c>
      <c r="C47" s="116">
        <v>16438</v>
      </c>
      <c r="D47" s="117">
        <v>14987</v>
      </c>
      <c r="E47" s="117">
        <v>18722</v>
      </c>
      <c r="F47" s="118">
        <f>SUM(C47:E47)</f>
        <v>50147</v>
      </c>
    </row>
    <row r="48" spans="2:6" ht="15.75" x14ac:dyDescent="0.25">
      <c r="B48" s="115" t="s">
        <v>103</v>
      </c>
      <c r="C48" s="116">
        <v>2</v>
      </c>
      <c r="D48" s="117">
        <v>1</v>
      </c>
      <c r="E48" s="117">
        <v>64</v>
      </c>
      <c r="F48" s="118">
        <f>SUM(C48:E48)</f>
        <v>67</v>
      </c>
    </row>
    <row r="49" spans="2:6" ht="16.5" thickBot="1" x14ac:dyDescent="0.3">
      <c r="B49" s="121" t="s">
        <v>32</v>
      </c>
      <c r="C49" s="122">
        <f>SUM(C19:C48)</f>
        <v>18085</v>
      </c>
      <c r="D49" s="123">
        <f>SUM(D19:D48)</f>
        <v>16773</v>
      </c>
      <c r="E49" s="123">
        <f>SUM(E19:E48)</f>
        <v>40416</v>
      </c>
      <c r="F49" s="124">
        <f>SUM(F19:F48)</f>
        <v>75274</v>
      </c>
    </row>
    <row r="50" spans="2:6" x14ac:dyDescent="0.25"/>
    <row r="51" spans="2:6" x14ac:dyDescent="0.25"/>
    <row r="52" spans="2:6" ht="15" customHeight="1" x14ac:dyDescent="0.25"/>
    <row r="53" spans="2:6" ht="15" customHeight="1" x14ac:dyDescent="0.25"/>
    <row r="54" spans="2:6" ht="15" customHeight="1" x14ac:dyDescent="0.25"/>
    <row r="55" spans="2:6" ht="15" customHeight="1" x14ac:dyDescent="0.25"/>
    <row r="56" spans="2:6" ht="15" customHeight="1" x14ac:dyDescent="0.25"/>
    <row r="57" spans="2:6" ht="15" customHeight="1" x14ac:dyDescent="0.25"/>
    <row r="58" spans="2:6" ht="15" customHeight="1" x14ac:dyDescent="0.25"/>
    <row r="59" spans="2:6" ht="15" customHeight="1" x14ac:dyDescent="0.25"/>
    <row r="60" spans="2:6" ht="15" customHeight="1" x14ac:dyDescent="0.25"/>
    <row r="61" spans="2:6" ht="15" customHeight="1" x14ac:dyDescent="0.25"/>
    <row r="62" spans="2:6" ht="15" customHeight="1" x14ac:dyDescent="0.25"/>
    <row r="63" spans="2:6" ht="15" customHeight="1" x14ac:dyDescent="0.25"/>
    <row r="64" spans="2: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8" ht="15" customHeight="1" x14ac:dyDescent="0.25"/>
    <row r="79" ht="15" customHeight="1" x14ac:dyDescent="0.25"/>
    <row r="80" ht="15" customHeight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spans="14:16" hidden="1" x14ac:dyDescent="0.25"/>
    <row r="178" spans="14:16" hidden="1" x14ac:dyDescent="0.25"/>
    <row r="179" spans="14:16" hidden="1" x14ac:dyDescent="0.25">
      <c r="N179" s="1"/>
    </row>
    <row r="180" spans="14:16" hidden="1" x14ac:dyDescent="0.25">
      <c r="N180" s="1"/>
      <c r="O180" s="1"/>
      <c r="P180" s="1"/>
    </row>
    <row r="181" spans="14:16" hidden="1" x14ac:dyDescent="0.25">
      <c r="N181" s="1"/>
      <c r="O181" s="1"/>
      <c r="P181" s="1"/>
    </row>
    <row r="182" spans="14:16" hidden="1" x14ac:dyDescent="0.25">
      <c r="N182" s="1"/>
      <c r="O182" s="1"/>
      <c r="P182" s="1"/>
    </row>
    <row r="183" spans="14:16" hidden="1" x14ac:dyDescent="0.25">
      <c r="N183" s="1"/>
      <c r="O183" s="1"/>
      <c r="P183" s="1"/>
    </row>
    <row r="184" spans="14:16" hidden="1" x14ac:dyDescent="0.25">
      <c r="N184" s="1"/>
      <c r="O184" s="1"/>
      <c r="P184" s="1"/>
    </row>
    <row r="185" spans="14:16" hidden="1" x14ac:dyDescent="0.25">
      <c r="N185" s="1"/>
      <c r="O185" s="1"/>
      <c r="P185" s="1"/>
    </row>
    <row r="186" spans="14:16" hidden="1" x14ac:dyDescent="0.25">
      <c r="N186" s="1"/>
      <c r="O186" s="1"/>
      <c r="P186" s="1"/>
    </row>
    <row r="187" spans="14:16" hidden="1" x14ac:dyDescent="0.25">
      <c r="N187" s="1"/>
      <c r="O187" s="1"/>
      <c r="P187" s="1"/>
    </row>
    <row r="188" spans="14:16" hidden="1" x14ac:dyDescent="0.25">
      <c r="N188" s="1"/>
      <c r="O188" s="1"/>
      <c r="P188" s="1"/>
    </row>
    <row r="189" spans="14:16" hidden="1" x14ac:dyDescent="0.25">
      <c r="N189" s="1"/>
      <c r="O189" s="1"/>
      <c r="P189" s="1"/>
    </row>
    <row r="190" spans="14:16" hidden="1" x14ac:dyDescent="0.25">
      <c r="N190" s="1"/>
      <c r="O190" s="1"/>
      <c r="P190" s="1"/>
    </row>
    <row r="191" spans="14:16" hidden="1" x14ac:dyDescent="0.25">
      <c r="N191" s="1"/>
      <c r="O191" s="1"/>
      <c r="P191" s="1"/>
    </row>
    <row r="192" spans="14:16" hidden="1" x14ac:dyDescent="0.25">
      <c r="N192" s="1"/>
      <c r="O192" s="1"/>
      <c r="P192" s="1"/>
    </row>
    <row r="193" spans="14:16" hidden="1" x14ac:dyDescent="0.25">
      <c r="N193" s="1"/>
      <c r="O193" s="1"/>
      <c r="P193" s="1"/>
    </row>
    <row r="194" spans="14:16" hidden="1" x14ac:dyDescent="0.25">
      <c r="N194" s="1"/>
      <c r="O194" s="1"/>
      <c r="P194" s="1"/>
    </row>
    <row r="195" spans="14:16" hidden="1" x14ac:dyDescent="0.25">
      <c r="N195" s="1"/>
      <c r="O195" s="1"/>
      <c r="P195" s="1"/>
    </row>
    <row r="196" spans="14:16" hidden="1" x14ac:dyDescent="0.25">
      <c r="N196" s="1"/>
      <c r="O196" s="1"/>
      <c r="P196" s="1"/>
    </row>
    <row r="197" spans="14:16" hidden="1" x14ac:dyDescent="0.25">
      <c r="N197" s="1"/>
      <c r="O197" s="1"/>
      <c r="P197" s="1"/>
    </row>
    <row r="198" spans="14:16" hidden="1" x14ac:dyDescent="0.25">
      <c r="N198" s="1"/>
      <c r="O198" s="1"/>
      <c r="P198" s="1"/>
    </row>
    <row r="199" spans="14:16" hidden="1" x14ac:dyDescent="0.25">
      <c r="N199" s="1"/>
      <c r="O199" s="1"/>
      <c r="P199" s="1"/>
    </row>
    <row r="200" spans="14:16" hidden="1" x14ac:dyDescent="0.25">
      <c r="N200" s="1"/>
      <c r="O200" s="1"/>
      <c r="P200" s="1"/>
    </row>
    <row r="201" spans="14:16" hidden="1" x14ac:dyDescent="0.25">
      <c r="N201" s="1"/>
      <c r="O201" s="1"/>
      <c r="P201" s="1"/>
    </row>
    <row r="202" spans="14:16" hidden="1" x14ac:dyDescent="0.25">
      <c r="N202" s="1"/>
      <c r="O202" s="1"/>
      <c r="P202" s="1"/>
    </row>
    <row r="203" spans="14:16" hidden="1" x14ac:dyDescent="0.25">
      <c r="N203" s="1"/>
      <c r="O203" s="1"/>
      <c r="P203" s="1"/>
    </row>
    <row r="204" spans="14:16" hidden="1" x14ac:dyDescent="0.25">
      <c r="N204" s="1"/>
      <c r="O204" s="1"/>
      <c r="P204" s="1"/>
    </row>
    <row r="205" spans="14:16" hidden="1" x14ac:dyDescent="0.25">
      <c r="N205" s="1"/>
      <c r="O205" s="1"/>
      <c r="P205" s="1"/>
    </row>
    <row r="206" spans="14:16" hidden="1" x14ac:dyDescent="0.25">
      <c r="N206" s="1"/>
      <c r="O206" s="1"/>
      <c r="P206" s="1"/>
    </row>
    <row r="207" spans="14:16" hidden="1" x14ac:dyDescent="0.25">
      <c r="N207" s="1"/>
      <c r="O207" s="1"/>
      <c r="P207" s="1"/>
    </row>
    <row r="208" spans="14:16" hidden="1" x14ac:dyDescent="0.25">
      <c r="N208" s="1"/>
      <c r="O208" s="1"/>
      <c r="P208" s="1"/>
    </row>
    <row r="209" spans="14:16" hidden="1" x14ac:dyDescent="0.25">
      <c r="N209" s="1"/>
      <c r="O209" s="1"/>
      <c r="P209" s="1"/>
    </row>
    <row r="210" spans="14:16" hidden="1" x14ac:dyDescent="0.25">
      <c r="N210" s="1"/>
      <c r="O210" s="1"/>
      <c r="P210" s="1"/>
    </row>
    <row r="211" spans="14:16" hidden="1" x14ac:dyDescent="0.25">
      <c r="N211" s="1"/>
      <c r="O211" s="1"/>
      <c r="P211" s="1"/>
    </row>
    <row r="212" spans="14:16" hidden="1" x14ac:dyDescent="0.25">
      <c r="N212" s="1"/>
      <c r="O212" s="1"/>
      <c r="P212" s="1"/>
    </row>
    <row r="213" spans="14:16" hidden="1" x14ac:dyDescent="0.25">
      <c r="N213" s="1"/>
      <c r="O213" s="1"/>
      <c r="P213" s="1"/>
    </row>
    <row r="214" spans="14:16" hidden="1" x14ac:dyDescent="0.25">
      <c r="N214" s="1"/>
      <c r="O214" s="1"/>
      <c r="P214" s="1"/>
    </row>
    <row r="215" spans="14:16" hidden="1" x14ac:dyDescent="0.25">
      <c r="N215" s="1"/>
      <c r="O215" s="1"/>
      <c r="P215" s="1"/>
    </row>
    <row r="216" spans="14:16" hidden="1" x14ac:dyDescent="0.25">
      <c r="N216" s="1"/>
      <c r="O216" s="1"/>
      <c r="P216" s="1"/>
    </row>
    <row r="217" spans="14:16" hidden="1" x14ac:dyDescent="0.25">
      <c r="N217" s="1"/>
      <c r="O217" s="1"/>
      <c r="P217" s="1"/>
    </row>
    <row r="218" spans="14:16" hidden="1" x14ac:dyDescent="0.25">
      <c r="N218" s="1"/>
      <c r="O218" s="1"/>
      <c r="P218" s="1"/>
    </row>
    <row r="219" spans="14:16" hidden="1" x14ac:dyDescent="0.25">
      <c r="N219" s="1"/>
      <c r="O219" s="1"/>
      <c r="P219" s="1"/>
    </row>
    <row r="220" spans="14:16" hidden="1" x14ac:dyDescent="0.25">
      <c r="N220" s="1"/>
      <c r="O220" s="1"/>
      <c r="P220" s="1"/>
    </row>
    <row r="221" spans="14:16" hidden="1" x14ac:dyDescent="0.25">
      <c r="N221" s="1"/>
      <c r="O221" s="1"/>
      <c r="P221" s="1"/>
    </row>
    <row r="222" spans="14:16" hidden="1" x14ac:dyDescent="0.25">
      <c r="N222" s="1"/>
      <c r="O222" s="1"/>
      <c r="P222" s="1"/>
    </row>
    <row r="223" spans="14:16" hidden="1" x14ac:dyDescent="0.25">
      <c r="N223" s="1"/>
      <c r="O223" s="1"/>
      <c r="P223" s="1"/>
    </row>
    <row r="224" spans="14:16" hidden="1" x14ac:dyDescent="0.25">
      <c r="N224" s="1"/>
      <c r="O224" s="1"/>
      <c r="P224" s="1"/>
    </row>
    <row r="225" spans="14:16" hidden="1" x14ac:dyDescent="0.25">
      <c r="N225" s="1"/>
      <c r="O225" s="1"/>
      <c r="P225" s="1"/>
    </row>
    <row r="226" spans="14:16" hidden="1" x14ac:dyDescent="0.25">
      <c r="N226" s="1"/>
      <c r="O226" s="1"/>
      <c r="P226" s="1"/>
    </row>
    <row r="227" spans="14:16" hidden="1" x14ac:dyDescent="0.25">
      <c r="N227" s="1"/>
      <c r="O227" s="1"/>
      <c r="P227" s="1"/>
    </row>
    <row r="228" spans="14:16" hidden="1" x14ac:dyDescent="0.25">
      <c r="N228" s="1"/>
      <c r="O228" s="1"/>
      <c r="P228" s="1"/>
    </row>
    <row r="229" spans="14:16" hidden="1" x14ac:dyDescent="0.25">
      <c r="N229" s="1"/>
      <c r="O229" s="1"/>
      <c r="P229" s="1"/>
    </row>
    <row r="230" spans="14:16" hidden="1" x14ac:dyDescent="0.25">
      <c r="N230" s="1"/>
      <c r="O230" s="1"/>
      <c r="P230" s="1"/>
    </row>
    <row r="231" spans="14:16" hidden="1" x14ac:dyDescent="0.25">
      <c r="N231" s="1"/>
      <c r="O231" s="1"/>
      <c r="P231" s="1"/>
    </row>
    <row r="232" spans="14:16" hidden="1" x14ac:dyDescent="0.25">
      <c r="N232" s="1"/>
      <c r="O232" s="1"/>
      <c r="P232" s="1"/>
    </row>
    <row r="233" spans="14:16" hidden="1" x14ac:dyDescent="0.25">
      <c r="N233" s="1"/>
      <c r="O233" s="1"/>
      <c r="P233" s="1"/>
    </row>
    <row r="234" spans="14:16" hidden="1" x14ac:dyDescent="0.25">
      <c r="N234" s="1"/>
      <c r="O234" s="1"/>
      <c r="P234" s="1"/>
    </row>
    <row r="235" spans="14:16" hidden="1" x14ac:dyDescent="0.25">
      <c r="N235" s="1"/>
    </row>
    <row r="236" spans="14:16" hidden="1" x14ac:dyDescent="0.25">
      <c r="N236" s="1"/>
    </row>
    <row r="237" spans="14:16" hidden="1" x14ac:dyDescent="0.25">
      <c r="N237" s="1"/>
    </row>
    <row r="238" spans="14:16" hidden="1" x14ac:dyDescent="0.25">
      <c r="N238" s="1"/>
    </row>
    <row r="239" spans="14:16" hidden="1" x14ac:dyDescent="0.25">
      <c r="N239" s="1"/>
    </row>
    <row r="240" spans="14:16" hidden="1" x14ac:dyDescent="0.25">
      <c r="N240" s="1"/>
    </row>
    <row r="241" spans="14:14" hidden="1" x14ac:dyDescent="0.25">
      <c r="N241" s="1"/>
    </row>
    <row r="242" spans="14:14" hidden="1" x14ac:dyDescent="0.25">
      <c r="N242" s="1"/>
    </row>
    <row r="243" spans="14:14" hidden="1" x14ac:dyDescent="0.25">
      <c r="N243" s="1"/>
    </row>
    <row r="244" spans="14:14" hidden="1" x14ac:dyDescent="0.25">
      <c r="N244" s="1"/>
    </row>
    <row r="245" spans="14:14" hidden="1" x14ac:dyDescent="0.25">
      <c r="N245" s="1"/>
    </row>
    <row r="246" spans="14:14" hidden="1" x14ac:dyDescent="0.25">
      <c r="N246" s="1"/>
    </row>
    <row r="247" spans="14:14" hidden="1" x14ac:dyDescent="0.25">
      <c r="N247" s="1"/>
    </row>
    <row r="248" spans="14:14" hidden="1" x14ac:dyDescent="0.25">
      <c r="N248" s="1"/>
    </row>
    <row r="249" spans="14:14" hidden="1" x14ac:dyDescent="0.25">
      <c r="N249" s="1"/>
    </row>
    <row r="250" spans="14:14" hidden="1" x14ac:dyDescent="0.25">
      <c r="N250" s="1"/>
    </row>
    <row r="251" spans="14:14" hidden="1" x14ac:dyDescent="0.25">
      <c r="N251" s="1"/>
    </row>
    <row r="252" spans="14:14" hidden="1" x14ac:dyDescent="0.25">
      <c r="N252" s="1"/>
    </row>
    <row r="253" spans="14:14" hidden="1" x14ac:dyDescent="0.25">
      <c r="N253" s="1"/>
    </row>
    <row r="254" spans="14:14" hidden="1" x14ac:dyDescent="0.25">
      <c r="N254" s="1"/>
    </row>
    <row r="255" spans="14:14" hidden="1" x14ac:dyDescent="0.25">
      <c r="N255" s="1"/>
    </row>
    <row r="256" spans="14:14" hidden="1" x14ac:dyDescent="0.25">
      <c r="N256" s="1"/>
    </row>
    <row r="257" spans="14:14" hidden="1" x14ac:dyDescent="0.25">
      <c r="N257" s="1"/>
    </row>
    <row r="258" spans="14:14" hidden="1" x14ac:dyDescent="0.25">
      <c r="N258" s="1"/>
    </row>
    <row r="259" spans="14:14" hidden="1" x14ac:dyDescent="0.25">
      <c r="N259" s="1"/>
    </row>
    <row r="260" spans="14:14" hidden="1" x14ac:dyDescent="0.25">
      <c r="N260" s="1"/>
    </row>
    <row r="261" spans="14:14" hidden="1" x14ac:dyDescent="0.25">
      <c r="N261" s="1"/>
    </row>
    <row r="262" spans="14:14" hidden="1" x14ac:dyDescent="0.25">
      <c r="N262" s="1"/>
    </row>
    <row r="263" spans="14:14" hidden="1" x14ac:dyDescent="0.25">
      <c r="N263" s="1"/>
    </row>
    <row r="264" spans="14:14" hidden="1" x14ac:dyDescent="0.25">
      <c r="N264" s="1"/>
    </row>
    <row r="265" spans="14:14" hidden="1" x14ac:dyDescent="0.25">
      <c r="N265" s="1"/>
    </row>
    <row r="266" spans="14:14" hidden="1" x14ac:dyDescent="0.25">
      <c r="N266" s="1"/>
    </row>
    <row r="267" spans="14:14" ht="15" customHeight="1" x14ac:dyDescent="0.25"/>
    <row r="268" spans="14:14" ht="15" customHeight="1" x14ac:dyDescent="0.25"/>
    <row r="269" spans="14:14" ht="15" customHeight="1" x14ac:dyDescent="0.25"/>
    <row r="270" spans="14:14" ht="15" customHeight="1" x14ac:dyDescent="0.25"/>
    <row r="271" spans="14:14" ht="15" customHeight="1" x14ac:dyDescent="0.25"/>
    <row r="272" spans="14:14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</sheetData>
  <mergeCells count="13">
    <mergeCell ref="B6:B7"/>
    <mergeCell ref="B5:T5"/>
    <mergeCell ref="C6:F6"/>
    <mergeCell ref="G6:J6"/>
    <mergeCell ref="K6:N6"/>
    <mergeCell ref="O6:S6"/>
    <mergeCell ref="T6:T7"/>
    <mergeCell ref="B16:F16"/>
    <mergeCell ref="B17:B18"/>
    <mergeCell ref="C17:C18"/>
    <mergeCell ref="D17:D18"/>
    <mergeCell ref="E17:E18"/>
    <mergeCell ref="F17:F18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S35"/>
  <sheetViews>
    <sheetView showGridLines="0" view="pageBreakPreview" zoomScale="80" zoomScaleNormal="30" zoomScaleSheetLayoutView="80" workbookViewId="0">
      <selection activeCell="E14" sqref="E14"/>
    </sheetView>
  </sheetViews>
  <sheetFormatPr baseColWidth="10" defaultColWidth="11.42578125" defaultRowHeight="15" x14ac:dyDescent="0.25"/>
  <cols>
    <col min="2" max="2" width="45.5703125" style="1" bestFit="1" customWidth="1"/>
    <col min="3" max="3" width="7.7109375" bestFit="1" customWidth="1"/>
    <col min="4" max="4" width="10" bestFit="1" customWidth="1"/>
    <col min="5" max="5" width="8.5703125" bestFit="1" customWidth="1"/>
    <col min="6" max="6" width="15.5703125" bestFit="1" customWidth="1"/>
    <col min="7" max="7" width="5.85546875" bestFit="1" customWidth="1"/>
    <col min="8" max="8" width="6.5703125" bestFit="1" customWidth="1"/>
    <col min="9" max="9" width="6.140625" bestFit="1" customWidth="1"/>
    <col min="10" max="10" width="8.85546875" bestFit="1" customWidth="1"/>
    <col min="11" max="11" width="5.42578125" bestFit="1" customWidth="1"/>
    <col min="12" max="12" width="7.85546875" bestFit="1" customWidth="1"/>
    <col min="13" max="13" width="12.85546875" bestFit="1" customWidth="1"/>
    <col min="14" max="14" width="8.85546875" bestFit="1" customWidth="1"/>
    <col min="15" max="15" width="9" bestFit="1" customWidth="1"/>
    <col min="16" max="16" width="11.85546875" bestFit="1" customWidth="1"/>
    <col min="17" max="17" width="11" bestFit="1" customWidth="1"/>
    <col min="18" max="18" width="8.85546875" bestFit="1" customWidth="1"/>
    <col min="19" max="19" width="17.5703125" bestFit="1" customWidth="1"/>
    <col min="20" max="20" width="40.5703125" customWidth="1"/>
  </cols>
  <sheetData>
    <row r="3" spans="2:19" ht="16.5" thickBot="1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5.75" x14ac:dyDescent="0.25">
      <c r="B4" s="163" t="s">
        <v>23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5"/>
    </row>
    <row r="5" spans="2:19" ht="15.75" x14ac:dyDescent="0.25">
      <c r="B5" s="143" t="s">
        <v>126</v>
      </c>
      <c r="C5" s="168" t="s">
        <v>0</v>
      </c>
      <c r="D5" s="168"/>
      <c r="E5" s="168"/>
      <c r="F5" s="168"/>
      <c r="G5" s="168" t="s">
        <v>1</v>
      </c>
      <c r="H5" s="168"/>
      <c r="I5" s="168"/>
      <c r="J5" s="168"/>
      <c r="K5" s="168" t="s">
        <v>2</v>
      </c>
      <c r="L5" s="168"/>
      <c r="M5" s="168"/>
      <c r="N5" s="168"/>
      <c r="O5" s="168" t="s">
        <v>3</v>
      </c>
      <c r="P5" s="168"/>
      <c r="Q5" s="168"/>
      <c r="R5" s="168"/>
      <c r="S5" s="219" t="s">
        <v>4</v>
      </c>
    </row>
    <row r="6" spans="2:19" ht="16.5" thickBot="1" x14ac:dyDescent="0.3">
      <c r="B6" s="144"/>
      <c r="C6" s="20" t="s">
        <v>5</v>
      </c>
      <c r="D6" s="20" t="s">
        <v>6</v>
      </c>
      <c r="E6" s="20" t="s">
        <v>7</v>
      </c>
      <c r="F6" s="20" t="s">
        <v>8</v>
      </c>
      <c r="G6" s="20" t="s">
        <v>9</v>
      </c>
      <c r="H6" s="20" t="s">
        <v>10</v>
      </c>
      <c r="I6" s="20" t="s">
        <v>11</v>
      </c>
      <c r="J6" s="20" t="s">
        <v>12</v>
      </c>
      <c r="K6" s="20" t="s">
        <v>13</v>
      </c>
      <c r="L6" s="20" t="s">
        <v>14</v>
      </c>
      <c r="M6" s="20" t="s">
        <v>15</v>
      </c>
      <c r="N6" s="20" t="s">
        <v>16</v>
      </c>
      <c r="O6" s="20" t="s">
        <v>17</v>
      </c>
      <c r="P6" s="20" t="s">
        <v>18</v>
      </c>
      <c r="Q6" s="20" t="s">
        <v>19</v>
      </c>
      <c r="R6" s="20" t="s">
        <v>20</v>
      </c>
      <c r="S6" s="220"/>
    </row>
    <row r="7" spans="2:19" ht="15.75" x14ac:dyDescent="0.25">
      <c r="B7" s="12" t="s">
        <v>133</v>
      </c>
      <c r="C7" s="145">
        <v>1</v>
      </c>
      <c r="D7" s="145">
        <v>1</v>
      </c>
      <c r="E7" s="145">
        <v>1</v>
      </c>
      <c r="F7" s="146">
        <f t="shared" ref="F7:F9" si="0">E7+D7+C7</f>
        <v>3</v>
      </c>
      <c r="G7" s="8"/>
      <c r="H7" s="8"/>
      <c r="I7" s="8"/>
      <c r="J7" s="7"/>
      <c r="K7" s="8"/>
      <c r="L7" s="8"/>
      <c r="M7" s="8"/>
      <c r="N7" s="7"/>
      <c r="O7" s="30"/>
      <c r="P7" s="31"/>
      <c r="Q7" s="31"/>
      <c r="R7" s="7"/>
      <c r="S7" s="147">
        <f t="shared" ref="S7:S9" si="1">SUM(R7,N7,J7,F7)</f>
        <v>3</v>
      </c>
    </row>
    <row r="8" spans="2:19" ht="15.75" x14ac:dyDescent="0.25">
      <c r="B8" s="12" t="s">
        <v>134</v>
      </c>
      <c r="C8" s="148">
        <v>14</v>
      </c>
      <c r="D8" s="148">
        <v>12</v>
      </c>
      <c r="E8" s="148">
        <v>8</v>
      </c>
      <c r="F8" s="149">
        <f t="shared" si="0"/>
        <v>34</v>
      </c>
      <c r="G8" s="8"/>
      <c r="H8" s="8"/>
      <c r="I8" s="8"/>
      <c r="J8" s="7"/>
      <c r="K8" s="8"/>
      <c r="L8" s="8"/>
      <c r="M8" s="8"/>
      <c r="N8" s="7"/>
      <c r="O8" s="30"/>
      <c r="P8" s="31"/>
      <c r="Q8" s="31"/>
      <c r="R8" s="7"/>
      <c r="S8" s="147">
        <f t="shared" si="1"/>
        <v>34</v>
      </c>
    </row>
    <row r="9" spans="2:19" ht="15.75" x14ac:dyDescent="0.25">
      <c r="B9" s="4" t="s">
        <v>135</v>
      </c>
      <c r="C9" s="148">
        <v>0</v>
      </c>
      <c r="D9" s="148">
        <v>2</v>
      </c>
      <c r="E9" s="148">
        <v>1</v>
      </c>
      <c r="F9" s="149">
        <f t="shared" si="0"/>
        <v>3</v>
      </c>
      <c r="G9" s="6"/>
      <c r="H9" s="6"/>
      <c r="I9" s="6"/>
      <c r="J9" s="7"/>
      <c r="K9" s="6"/>
      <c r="L9" s="6"/>
      <c r="M9" s="6"/>
      <c r="N9" s="7"/>
      <c r="O9" s="30"/>
      <c r="P9" s="31"/>
      <c r="Q9" s="31"/>
      <c r="R9" s="7"/>
      <c r="S9" s="150">
        <f t="shared" si="1"/>
        <v>3</v>
      </c>
    </row>
    <row r="10" spans="2:19" ht="15.75" x14ac:dyDescent="0.25">
      <c r="B10" s="21" t="s">
        <v>4</v>
      </c>
      <c r="C10" s="149">
        <f>SUM(C7:C9)</f>
        <v>15</v>
      </c>
      <c r="D10" s="149">
        <f>SUM(D7:D9)</f>
        <v>15</v>
      </c>
      <c r="E10" s="149">
        <f>SUM(E7:E9)</f>
        <v>10</v>
      </c>
      <c r="F10" s="149">
        <f>SUM(F7:F9)</f>
        <v>40</v>
      </c>
      <c r="G10" s="34"/>
      <c r="H10" s="34"/>
      <c r="I10" s="34"/>
      <c r="J10" s="15"/>
      <c r="K10" s="14">
        <f t="shared" ref="K10:S10" si="2">SUM(K7:K9)</f>
        <v>0</v>
      </c>
      <c r="L10" s="14">
        <f t="shared" si="2"/>
        <v>0</v>
      </c>
      <c r="M10" s="14">
        <f t="shared" si="2"/>
        <v>0</v>
      </c>
      <c r="N10" s="15">
        <f t="shared" si="2"/>
        <v>0</v>
      </c>
      <c r="O10" s="15">
        <f t="shared" si="2"/>
        <v>0</v>
      </c>
      <c r="P10" s="15">
        <f t="shared" si="2"/>
        <v>0</v>
      </c>
      <c r="Q10" s="15">
        <f t="shared" si="2"/>
        <v>0</v>
      </c>
      <c r="R10" s="15">
        <f t="shared" si="2"/>
        <v>0</v>
      </c>
      <c r="S10" s="150">
        <f t="shared" si="2"/>
        <v>40</v>
      </c>
    </row>
    <row r="11" spans="2:19" ht="15.75" x14ac:dyDescent="0.25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2:19" ht="15.75" thickBot="1" x14ac:dyDescent="0.3"/>
    <row r="13" spans="2:19" ht="16.5" thickBot="1" x14ac:dyDescent="0.3">
      <c r="B13" s="74" t="s">
        <v>107</v>
      </c>
      <c r="C13" s="75"/>
      <c r="D13" s="75"/>
      <c r="E13" s="75"/>
      <c r="F13" s="76"/>
    </row>
    <row r="14" spans="2:19" ht="15.75" x14ac:dyDescent="0.25">
      <c r="B14" s="111" t="s">
        <v>122</v>
      </c>
      <c r="C14" s="111" t="s">
        <v>41</v>
      </c>
      <c r="D14" s="112" t="s">
        <v>42</v>
      </c>
      <c r="E14" s="112" t="s">
        <v>43</v>
      </c>
      <c r="F14" s="112" t="s">
        <v>37</v>
      </c>
    </row>
    <row r="15" spans="2:19" ht="15.75" x14ac:dyDescent="0.25">
      <c r="B15" s="113"/>
      <c r="C15" s="113"/>
      <c r="D15" s="114"/>
      <c r="E15" s="114"/>
      <c r="F15" s="114"/>
    </row>
    <row r="16" spans="2:19" ht="15.75" x14ac:dyDescent="0.25">
      <c r="B16" s="115" t="s">
        <v>136</v>
      </c>
      <c r="C16" s="116"/>
      <c r="D16" s="117">
        <v>1</v>
      </c>
      <c r="E16" s="117"/>
      <c r="F16" s="118">
        <f>SUM(C16:E16)</f>
        <v>1</v>
      </c>
    </row>
    <row r="17" spans="2:6" ht="15.75" x14ac:dyDescent="0.25">
      <c r="B17" s="115" t="s">
        <v>137</v>
      </c>
      <c r="C17" s="116">
        <v>6</v>
      </c>
      <c r="D17" s="117">
        <v>3</v>
      </c>
      <c r="E17" s="117"/>
      <c r="F17" s="118">
        <f t="shared" ref="F17:F26" si="3">SUM(C17:E17)</f>
        <v>9</v>
      </c>
    </row>
    <row r="18" spans="2:6" ht="15.75" x14ac:dyDescent="0.25">
      <c r="B18" s="115" t="s">
        <v>72</v>
      </c>
      <c r="C18" s="116"/>
      <c r="D18" s="117">
        <v>1</v>
      </c>
      <c r="E18" s="117">
        <v>1</v>
      </c>
      <c r="F18" s="118">
        <f t="shared" si="3"/>
        <v>2</v>
      </c>
    </row>
    <row r="19" spans="2:6" ht="15.75" x14ac:dyDescent="0.25">
      <c r="B19" s="115" t="s">
        <v>79</v>
      </c>
      <c r="C19" s="116"/>
      <c r="D19" s="117">
        <v>1</v>
      </c>
      <c r="E19" s="117"/>
      <c r="F19" s="118">
        <f t="shared" si="3"/>
        <v>1</v>
      </c>
    </row>
    <row r="20" spans="2:6" ht="15.75" x14ac:dyDescent="0.25">
      <c r="B20" s="115" t="s">
        <v>88</v>
      </c>
      <c r="C20" s="116">
        <v>2</v>
      </c>
      <c r="D20" s="117"/>
      <c r="E20" s="117"/>
      <c r="F20" s="118">
        <f t="shared" si="3"/>
        <v>2</v>
      </c>
    </row>
    <row r="21" spans="2:6" ht="15.75" x14ac:dyDescent="0.25">
      <c r="B21" s="115" t="s">
        <v>138</v>
      </c>
      <c r="C21" s="116"/>
      <c r="D21" s="117">
        <v>1</v>
      </c>
      <c r="E21" s="117"/>
      <c r="F21" s="118">
        <f t="shared" si="3"/>
        <v>1</v>
      </c>
    </row>
    <row r="22" spans="2:6" ht="15.75" x14ac:dyDescent="0.25">
      <c r="B22" s="115" t="s">
        <v>132</v>
      </c>
      <c r="C22" s="116">
        <v>1</v>
      </c>
      <c r="D22" s="117">
        <v>1</v>
      </c>
      <c r="E22" s="117">
        <v>1</v>
      </c>
      <c r="F22" s="118">
        <f t="shared" si="3"/>
        <v>3</v>
      </c>
    </row>
    <row r="23" spans="2:6" ht="15.75" x14ac:dyDescent="0.25">
      <c r="B23" s="115" t="s">
        <v>100</v>
      </c>
      <c r="C23" s="116">
        <v>4</v>
      </c>
      <c r="D23" s="117">
        <v>7</v>
      </c>
      <c r="E23" s="117">
        <v>6</v>
      </c>
      <c r="F23" s="118">
        <f t="shared" si="3"/>
        <v>17</v>
      </c>
    </row>
    <row r="24" spans="2:6" ht="15.75" x14ac:dyDescent="0.25">
      <c r="B24" s="115" t="s">
        <v>101</v>
      </c>
      <c r="C24" s="116">
        <v>1</v>
      </c>
      <c r="D24" s="117"/>
      <c r="E24" s="117">
        <v>1</v>
      </c>
      <c r="F24" s="118">
        <f t="shared" si="3"/>
        <v>2</v>
      </c>
    </row>
    <row r="25" spans="2:6" ht="15.75" x14ac:dyDescent="0.25">
      <c r="B25" s="115" t="s">
        <v>139</v>
      </c>
      <c r="C25" s="116">
        <v>1</v>
      </c>
      <c r="D25" s="117"/>
      <c r="E25" s="117"/>
      <c r="F25" s="118">
        <f t="shared" si="3"/>
        <v>1</v>
      </c>
    </row>
    <row r="26" spans="2:6" ht="15.75" x14ac:dyDescent="0.25">
      <c r="B26" s="115" t="s">
        <v>140</v>
      </c>
      <c r="C26" s="116"/>
      <c r="D26" s="117"/>
      <c r="E26" s="117">
        <v>1</v>
      </c>
      <c r="F26" s="118">
        <f t="shared" si="3"/>
        <v>1</v>
      </c>
    </row>
    <row r="27" spans="2:6" ht="16.5" thickBot="1" x14ac:dyDescent="0.3">
      <c r="B27" s="121" t="s">
        <v>32</v>
      </c>
      <c r="C27" s="122">
        <f>SUM(C16:C26)</f>
        <v>15</v>
      </c>
      <c r="D27" s="123">
        <f>SUM(D16:D26)</f>
        <v>15</v>
      </c>
      <c r="E27" s="123">
        <f>SUM(E16:E26)</f>
        <v>10</v>
      </c>
      <c r="F27" s="124">
        <f>SUM(F16:F26)</f>
        <v>40</v>
      </c>
    </row>
    <row r="35" spans="2:18" ht="15.75" x14ac:dyDescent="0.25">
      <c r="B35" s="63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64"/>
      <c r="Q35" s="64"/>
      <c r="R35" s="64"/>
    </row>
  </sheetData>
  <mergeCells count="6">
    <mergeCell ref="B4:S4"/>
    <mergeCell ref="C5:F5"/>
    <mergeCell ref="G5:J5"/>
    <mergeCell ref="K5:N5"/>
    <mergeCell ref="O5:R5"/>
    <mergeCell ref="S5:S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S37"/>
  <sheetViews>
    <sheetView showGridLines="0" view="pageBreakPreview" zoomScale="55" zoomScaleNormal="30" zoomScaleSheetLayoutView="55" workbookViewId="0">
      <selection activeCell="S8" sqref="S8:S37"/>
    </sheetView>
  </sheetViews>
  <sheetFormatPr baseColWidth="10" defaultColWidth="11.42578125" defaultRowHeight="15" x14ac:dyDescent="0.25"/>
  <cols>
    <col min="2" max="2" width="123.710937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63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5"/>
    </row>
    <row r="6" spans="2:19" ht="15.75" x14ac:dyDescent="0.25">
      <c r="B6" s="143" t="s">
        <v>126</v>
      </c>
      <c r="C6" s="168" t="s">
        <v>0</v>
      </c>
      <c r="D6" s="168"/>
      <c r="E6" s="168"/>
      <c r="F6" s="168"/>
      <c r="G6" s="168" t="s">
        <v>1</v>
      </c>
      <c r="H6" s="168"/>
      <c r="I6" s="168"/>
      <c r="J6" s="168"/>
      <c r="K6" s="168" t="s">
        <v>2</v>
      </c>
      <c r="L6" s="168"/>
      <c r="M6" s="168"/>
      <c r="N6" s="168"/>
      <c r="O6" s="168" t="s">
        <v>3</v>
      </c>
      <c r="P6" s="168"/>
      <c r="Q6" s="168"/>
      <c r="R6" s="168"/>
      <c r="S6" s="161" t="s">
        <v>4</v>
      </c>
    </row>
    <row r="7" spans="2:19" ht="16.5" thickBot="1" x14ac:dyDescent="0.3">
      <c r="B7" s="144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62"/>
    </row>
    <row r="8" spans="2:19" ht="15.75" x14ac:dyDescent="0.25">
      <c r="B8" s="151" t="s">
        <v>141</v>
      </c>
      <c r="C8" s="39"/>
      <c r="D8" s="39"/>
      <c r="E8" s="39">
        <v>1</v>
      </c>
      <c r="F8" s="11">
        <f>C8+D8+E8</f>
        <v>1</v>
      </c>
      <c r="G8" s="22"/>
      <c r="H8" s="22"/>
      <c r="I8" s="22"/>
      <c r="J8" s="23"/>
      <c r="K8" s="10"/>
      <c r="L8" s="10"/>
      <c r="M8" s="10"/>
      <c r="N8" s="11"/>
      <c r="O8" s="10"/>
      <c r="P8" s="10"/>
      <c r="Q8" s="16"/>
      <c r="R8" s="10"/>
      <c r="S8" s="11"/>
    </row>
    <row r="9" spans="2:19" ht="15.75" x14ac:dyDescent="0.25">
      <c r="B9" s="152" t="s">
        <v>142</v>
      </c>
      <c r="C9" s="40"/>
      <c r="D9" s="40">
        <v>1</v>
      </c>
      <c r="E9" s="40"/>
      <c r="F9" s="11">
        <f t="shared" ref="F9:F36" si="0">C9+D9+E9</f>
        <v>1</v>
      </c>
      <c r="G9" s="24"/>
      <c r="H9" s="24"/>
      <c r="I9" s="24"/>
      <c r="J9" s="23"/>
      <c r="K9" s="10"/>
      <c r="L9" s="10"/>
      <c r="M9" s="10"/>
      <c r="N9" s="11"/>
      <c r="O9" s="10"/>
      <c r="P9" s="10"/>
      <c r="Q9" s="9"/>
      <c r="R9" s="10"/>
      <c r="S9" s="18"/>
    </row>
    <row r="10" spans="2:19" ht="15.75" x14ac:dyDescent="0.25">
      <c r="B10" s="152" t="s">
        <v>143</v>
      </c>
      <c r="C10" s="40"/>
      <c r="D10" s="40">
        <v>1</v>
      </c>
      <c r="E10" s="40"/>
      <c r="F10" s="11">
        <f t="shared" si="0"/>
        <v>1</v>
      </c>
      <c r="G10" s="24"/>
      <c r="H10" s="24"/>
      <c r="I10" s="24"/>
      <c r="J10" s="23"/>
      <c r="K10" s="10"/>
      <c r="L10" s="10"/>
      <c r="M10" s="10"/>
      <c r="N10" s="11"/>
      <c r="O10" s="10"/>
      <c r="P10" s="10"/>
      <c r="Q10" s="9"/>
      <c r="R10" s="10"/>
      <c r="S10" s="18"/>
    </row>
    <row r="11" spans="2:19" ht="15.75" x14ac:dyDescent="0.25">
      <c r="B11" s="152" t="s">
        <v>144</v>
      </c>
      <c r="C11" s="40"/>
      <c r="D11" s="40">
        <v>3</v>
      </c>
      <c r="E11" s="40">
        <v>4</v>
      </c>
      <c r="F11" s="11">
        <f t="shared" si="0"/>
        <v>7</v>
      </c>
      <c r="G11" s="24"/>
      <c r="H11" s="24"/>
      <c r="I11" s="24"/>
      <c r="J11" s="23"/>
      <c r="K11" s="10"/>
      <c r="L11" s="10"/>
      <c r="M11" s="10"/>
      <c r="N11" s="11"/>
      <c r="O11" s="10"/>
      <c r="P11" s="10"/>
      <c r="Q11" s="9"/>
      <c r="R11" s="10"/>
      <c r="S11" s="18"/>
    </row>
    <row r="12" spans="2:19" ht="15.75" x14ac:dyDescent="0.25">
      <c r="B12" s="152" t="s">
        <v>145</v>
      </c>
      <c r="C12" s="40"/>
      <c r="D12" s="40"/>
      <c r="E12" s="40">
        <v>1</v>
      </c>
      <c r="F12" s="11">
        <f t="shared" si="0"/>
        <v>1</v>
      </c>
      <c r="G12" s="24"/>
      <c r="H12" s="24"/>
      <c r="I12" s="24"/>
      <c r="J12" s="23"/>
      <c r="K12" s="10"/>
      <c r="L12" s="10"/>
      <c r="M12" s="10"/>
      <c r="N12" s="11"/>
      <c r="O12" s="10"/>
      <c r="P12" s="10"/>
      <c r="Q12" s="9"/>
      <c r="R12" s="10"/>
      <c r="S12" s="18"/>
    </row>
    <row r="13" spans="2:19" ht="15.75" x14ac:dyDescent="0.25">
      <c r="B13" s="152" t="s">
        <v>146</v>
      </c>
      <c r="C13" s="40"/>
      <c r="D13" s="40"/>
      <c r="E13" s="40">
        <v>1</v>
      </c>
      <c r="F13" s="11">
        <f t="shared" si="0"/>
        <v>1</v>
      </c>
      <c r="G13" s="24"/>
      <c r="H13" s="24"/>
      <c r="I13" s="24"/>
      <c r="J13" s="23"/>
      <c r="K13" s="10"/>
      <c r="L13" s="10"/>
      <c r="M13" s="10"/>
      <c r="N13" s="11"/>
      <c r="O13" s="10"/>
      <c r="P13" s="10"/>
      <c r="Q13" s="9"/>
      <c r="R13" s="10"/>
      <c r="S13" s="18"/>
    </row>
    <row r="14" spans="2:19" ht="15.75" x14ac:dyDescent="0.25">
      <c r="B14" s="152" t="s">
        <v>147</v>
      </c>
      <c r="C14" s="40"/>
      <c r="D14" s="40">
        <v>1</v>
      </c>
      <c r="E14" s="40"/>
      <c r="F14" s="11">
        <f t="shared" si="0"/>
        <v>1</v>
      </c>
      <c r="G14" s="24"/>
      <c r="H14" s="24"/>
      <c r="I14" s="24"/>
      <c r="J14" s="23"/>
      <c r="K14" s="10"/>
      <c r="L14" s="10"/>
      <c r="M14" s="10"/>
      <c r="N14" s="11"/>
      <c r="O14" s="10"/>
      <c r="P14" s="10"/>
      <c r="Q14" s="9"/>
      <c r="R14" s="10"/>
      <c r="S14" s="18"/>
    </row>
    <row r="15" spans="2:19" ht="15.75" x14ac:dyDescent="0.25">
      <c r="B15" s="152" t="s">
        <v>148</v>
      </c>
      <c r="C15" s="40"/>
      <c r="D15" s="40"/>
      <c r="E15" s="40">
        <v>1</v>
      </c>
      <c r="F15" s="11">
        <f t="shared" si="0"/>
        <v>1</v>
      </c>
      <c r="G15" s="24"/>
      <c r="H15" s="24"/>
      <c r="I15" s="24"/>
      <c r="J15" s="23"/>
      <c r="K15" s="10"/>
      <c r="L15" s="10"/>
      <c r="M15" s="10"/>
      <c r="N15" s="11"/>
      <c r="O15" s="10"/>
      <c r="P15" s="10"/>
      <c r="Q15" s="9"/>
      <c r="R15" s="10"/>
      <c r="S15" s="18"/>
    </row>
    <row r="16" spans="2:19" ht="15.75" x14ac:dyDescent="0.25">
      <c r="B16" s="152" t="s">
        <v>149</v>
      </c>
      <c r="C16" s="40"/>
      <c r="D16" s="40"/>
      <c r="E16" s="40">
        <v>2</v>
      </c>
      <c r="F16" s="11">
        <f t="shared" si="0"/>
        <v>2</v>
      </c>
      <c r="G16" s="24"/>
      <c r="H16" s="24"/>
      <c r="I16" s="24"/>
      <c r="J16" s="23"/>
      <c r="K16" s="10"/>
      <c r="L16" s="10"/>
      <c r="M16" s="10"/>
      <c r="N16" s="11"/>
      <c r="O16" s="10"/>
      <c r="P16" s="10"/>
      <c r="Q16" s="9"/>
      <c r="R16" s="10"/>
      <c r="S16" s="18"/>
    </row>
    <row r="17" spans="2:19" ht="15.75" x14ac:dyDescent="0.25">
      <c r="B17" s="152" t="s">
        <v>150</v>
      </c>
      <c r="C17" s="40"/>
      <c r="D17" s="40">
        <v>1</v>
      </c>
      <c r="E17" s="40"/>
      <c r="F17" s="11">
        <f t="shared" si="0"/>
        <v>1</v>
      </c>
      <c r="G17" s="24"/>
      <c r="H17" s="24"/>
      <c r="I17" s="24"/>
      <c r="J17" s="23"/>
      <c r="K17" s="10"/>
      <c r="L17" s="10"/>
      <c r="M17" s="10"/>
      <c r="N17" s="11"/>
      <c r="O17" s="10"/>
      <c r="P17" s="10"/>
      <c r="Q17" s="9"/>
      <c r="R17" s="10"/>
      <c r="S17" s="18"/>
    </row>
    <row r="18" spans="2:19" ht="15.75" x14ac:dyDescent="0.25">
      <c r="B18" s="152" t="s">
        <v>151</v>
      </c>
      <c r="C18" s="40">
        <v>1</v>
      </c>
      <c r="D18" s="40">
        <v>1</v>
      </c>
      <c r="E18" s="40">
        <v>2</v>
      </c>
      <c r="F18" s="11">
        <f t="shared" si="0"/>
        <v>4</v>
      </c>
      <c r="G18" s="24"/>
      <c r="H18" s="24"/>
      <c r="I18" s="24"/>
      <c r="J18" s="23"/>
      <c r="K18" s="10"/>
      <c r="L18" s="10"/>
      <c r="M18" s="10"/>
      <c r="N18" s="11"/>
      <c r="O18" s="10"/>
      <c r="P18" s="10"/>
      <c r="Q18" s="9"/>
      <c r="R18" s="10"/>
      <c r="S18" s="18"/>
    </row>
    <row r="19" spans="2:19" ht="15.75" x14ac:dyDescent="0.25">
      <c r="B19" s="152" t="s">
        <v>152</v>
      </c>
      <c r="C19" s="40">
        <v>5</v>
      </c>
      <c r="D19" s="40"/>
      <c r="E19" s="40"/>
      <c r="F19" s="11">
        <f t="shared" si="0"/>
        <v>5</v>
      </c>
      <c r="G19" s="24"/>
      <c r="H19" s="24"/>
      <c r="I19" s="24"/>
      <c r="J19" s="23"/>
      <c r="K19" s="10"/>
      <c r="L19" s="10"/>
      <c r="M19" s="10"/>
      <c r="N19" s="11"/>
      <c r="O19" s="10"/>
      <c r="P19" s="10"/>
      <c r="Q19" s="9"/>
      <c r="R19" s="10"/>
      <c r="S19" s="18"/>
    </row>
    <row r="20" spans="2:19" ht="15.75" x14ac:dyDescent="0.25">
      <c r="B20" s="152" t="s">
        <v>153</v>
      </c>
      <c r="C20" s="40"/>
      <c r="D20" s="40">
        <v>1</v>
      </c>
      <c r="E20" s="40"/>
      <c r="F20" s="11">
        <f t="shared" si="0"/>
        <v>1</v>
      </c>
      <c r="G20" s="24"/>
      <c r="H20" s="24"/>
      <c r="I20" s="24"/>
      <c r="J20" s="23"/>
      <c r="K20" s="10"/>
      <c r="L20" s="10"/>
      <c r="M20" s="10"/>
      <c r="N20" s="11"/>
      <c r="O20" s="10"/>
      <c r="P20" s="10"/>
      <c r="Q20" s="9"/>
      <c r="R20" s="10"/>
      <c r="S20" s="18"/>
    </row>
    <row r="21" spans="2:19" ht="15.75" x14ac:dyDescent="0.25">
      <c r="B21" s="152" t="s">
        <v>154</v>
      </c>
      <c r="C21" s="40">
        <v>1</v>
      </c>
      <c r="D21" s="40"/>
      <c r="E21" s="40"/>
      <c r="F21" s="11">
        <f t="shared" si="0"/>
        <v>1</v>
      </c>
      <c r="G21" s="24"/>
      <c r="H21" s="24"/>
      <c r="I21" s="24"/>
      <c r="J21" s="23"/>
      <c r="K21" s="10"/>
      <c r="L21" s="10"/>
      <c r="M21" s="10"/>
      <c r="N21" s="11"/>
      <c r="O21" s="10"/>
      <c r="P21" s="10"/>
      <c r="Q21" s="9"/>
      <c r="R21" s="10"/>
      <c r="S21" s="18"/>
    </row>
    <row r="22" spans="2:19" ht="15.75" x14ac:dyDescent="0.25">
      <c r="B22" s="152" t="s">
        <v>155</v>
      </c>
      <c r="C22" s="40"/>
      <c r="D22" s="40">
        <v>1</v>
      </c>
      <c r="E22" s="40"/>
      <c r="F22" s="11">
        <f t="shared" si="0"/>
        <v>1</v>
      </c>
      <c r="G22" s="24"/>
      <c r="H22" s="24"/>
      <c r="I22" s="24"/>
      <c r="J22" s="23"/>
      <c r="K22" s="10"/>
      <c r="L22" s="10"/>
      <c r="M22" s="10"/>
      <c r="N22" s="11"/>
      <c r="O22" s="10"/>
      <c r="P22" s="10"/>
      <c r="Q22" s="9"/>
      <c r="R22" s="10"/>
      <c r="S22" s="18"/>
    </row>
    <row r="23" spans="2:19" ht="15.75" x14ac:dyDescent="0.25">
      <c r="B23" s="153" t="s">
        <v>156</v>
      </c>
      <c r="C23" s="40"/>
      <c r="D23" s="40">
        <v>1</v>
      </c>
      <c r="E23" s="40"/>
      <c r="F23" s="11">
        <f t="shared" si="0"/>
        <v>1</v>
      </c>
      <c r="G23" s="24"/>
      <c r="H23" s="24"/>
      <c r="I23" s="24"/>
      <c r="J23" s="23"/>
      <c r="K23" s="10"/>
      <c r="L23" s="10"/>
      <c r="M23" s="10"/>
      <c r="N23" s="11"/>
      <c r="O23" s="10"/>
      <c r="P23" s="10"/>
      <c r="Q23" s="9"/>
      <c r="R23" s="10"/>
      <c r="S23" s="18"/>
    </row>
    <row r="24" spans="2:19" ht="15.75" x14ac:dyDescent="0.25">
      <c r="B24" s="152" t="s">
        <v>157</v>
      </c>
      <c r="C24" s="40"/>
      <c r="D24" s="40"/>
      <c r="E24" s="40">
        <v>1</v>
      </c>
      <c r="F24" s="11">
        <f t="shared" si="0"/>
        <v>1</v>
      </c>
      <c r="G24" s="24"/>
      <c r="H24" s="24"/>
      <c r="I24" s="24"/>
      <c r="J24" s="23"/>
      <c r="K24" s="10"/>
      <c r="L24" s="10"/>
      <c r="M24" s="10"/>
      <c r="N24" s="11"/>
      <c r="O24" s="10"/>
      <c r="P24" s="10"/>
      <c r="Q24" s="9"/>
      <c r="R24" s="10"/>
      <c r="S24" s="18"/>
    </row>
    <row r="25" spans="2:19" ht="15.75" x14ac:dyDescent="0.25">
      <c r="B25" s="152" t="s">
        <v>158</v>
      </c>
      <c r="C25" s="40">
        <v>2</v>
      </c>
      <c r="D25" s="40"/>
      <c r="E25" s="40"/>
      <c r="F25" s="11">
        <f t="shared" si="0"/>
        <v>2</v>
      </c>
      <c r="G25" s="24"/>
      <c r="H25" s="24"/>
      <c r="I25" s="24"/>
      <c r="J25" s="23"/>
      <c r="K25" s="10"/>
      <c r="L25" s="10"/>
      <c r="M25" s="10"/>
      <c r="N25" s="11"/>
      <c r="O25" s="10"/>
      <c r="P25" s="10"/>
      <c r="Q25" s="9"/>
      <c r="R25" s="10"/>
      <c r="S25" s="18"/>
    </row>
    <row r="26" spans="2:19" ht="15.75" x14ac:dyDescent="0.25">
      <c r="B26" s="152" t="s">
        <v>159</v>
      </c>
      <c r="C26" s="40"/>
      <c r="D26" s="40">
        <v>1</v>
      </c>
      <c r="E26" s="40"/>
      <c r="F26" s="11">
        <f t="shared" si="0"/>
        <v>1</v>
      </c>
      <c r="G26" s="24"/>
      <c r="H26" s="24"/>
      <c r="I26" s="24"/>
      <c r="J26" s="23"/>
      <c r="K26" s="10"/>
      <c r="L26" s="10"/>
      <c r="M26" s="10"/>
      <c r="N26" s="11"/>
      <c r="O26" s="10"/>
      <c r="P26" s="10"/>
      <c r="Q26" s="9"/>
      <c r="R26" s="10"/>
      <c r="S26" s="18"/>
    </row>
    <row r="27" spans="2:19" ht="15.75" x14ac:dyDescent="0.25">
      <c r="B27" s="152" t="s">
        <v>160</v>
      </c>
      <c r="C27" s="40">
        <v>6</v>
      </c>
      <c r="D27" s="40">
        <v>5</v>
      </c>
      <c r="E27" s="40"/>
      <c r="F27" s="11">
        <f t="shared" si="0"/>
        <v>11</v>
      </c>
      <c r="G27" s="24"/>
      <c r="H27" s="24"/>
      <c r="I27" s="24"/>
      <c r="J27" s="23"/>
      <c r="K27" s="10"/>
      <c r="L27" s="10"/>
      <c r="M27" s="10"/>
      <c r="N27" s="11"/>
      <c r="O27" s="10"/>
      <c r="P27" s="10"/>
      <c r="Q27" s="9"/>
      <c r="R27" s="10"/>
      <c r="S27" s="18"/>
    </row>
    <row r="28" spans="2:19" ht="15.75" x14ac:dyDescent="0.25">
      <c r="B28" s="152" t="s">
        <v>161</v>
      </c>
      <c r="C28" s="40"/>
      <c r="D28" s="40">
        <v>2</v>
      </c>
      <c r="E28" s="40"/>
      <c r="F28" s="11">
        <f t="shared" si="0"/>
        <v>2</v>
      </c>
      <c r="G28" s="24"/>
      <c r="H28" s="24"/>
      <c r="I28" s="24"/>
      <c r="J28" s="23"/>
      <c r="K28" s="10"/>
      <c r="L28" s="10"/>
      <c r="M28" s="10"/>
      <c r="N28" s="11"/>
      <c r="O28" s="10"/>
      <c r="P28" s="10"/>
      <c r="Q28" s="9"/>
      <c r="R28" s="10"/>
      <c r="S28" s="18"/>
    </row>
    <row r="29" spans="2:19" ht="15.75" x14ac:dyDescent="0.25">
      <c r="B29" s="153" t="s">
        <v>162</v>
      </c>
      <c r="C29" s="40">
        <v>2</v>
      </c>
      <c r="D29" s="40"/>
      <c r="E29" s="40"/>
      <c r="F29" s="11">
        <f t="shared" si="0"/>
        <v>2</v>
      </c>
      <c r="G29" s="24"/>
      <c r="H29" s="24"/>
      <c r="I29" s="24"/>
      <c r="J29" s="23"/>
      <c r="K29" s="10"/>
      <c r="L29" s="10"/>
      <c r="M29" s="10"/>
      <c r="N29" s="11"/>
      <c r="O29" s="10"/>
      <c r="P29" s="10"/>
      <c r="Q29" s="9"/>
      <c r="R29" s="10"/>
      <c r="S29" s="18"/>
    </row>
    <row r="30" spans="2:19" ht="15.75" x14ac:dyDescent="0.25">
      <c r="B30" s="154" t="s">
        <v>163</v>
      </c>
      <c r="C30" s="40"/>
      <c r="D30" s="40"/>
      <c r="E30" s="40">
        <v>1</v>
      </c>
      <c r="F30" s="11">
        <f t="shared" si="0"/>
        <v>1</v>
      </c>
      <c r="G30" s="24"/>
      <c r="H30" s="24"/>
      <c r="I30" s="24"/>
      <c r="J30" s="23"/>
      <c r="K30" s="10"/>
      <c r="L30" s="10"/>
      <c r="M30" s="10"/>
      <c r="N30" s="11"/>
      <c r="O30" s="10"/>
      <c r="P30" s="10"/>
      <c r="Q30" s="9"/>
      <c r="R30" s="10"/>
      <c r="S30" s="18"/>
    </row>
    <row r="31" spans="2:19" ht="15.75" x14ac:dyDescent="0.25">
      <c r="B31" s="154" t="s">
        <v>164</v>
      </c>
      <c r="C31" s="40"/>
      <c r="D31" s="40">
        <v>1</v>
      </c>
      <c r="E31" s="40"/>
      <c r="F31" s="11">
        <f t="shared" si="0"/>
        <v>1</v>
      </c>
      <c r="G31" s="24"/>
      <c r="H31" s="24"/>
      <c r="I31" s="24"/>
      <c r="J31" s="23"/>
      <c r="K31" s="10"/>
      <c r="L31" s="10"/>
      <c r="M31" s="10"/>
      <c r="N31" s="11"/>
      <c r="O31" s="10"/>
      <c r="P31" s="10"/>
      <c r="Q31" s="9"/>
      <c r="R31" s="10"/>
      <c r="S31" s="18"/>
    </row>
    <row r="32" spans="2:19" ht="15.75" x14ac:dyDescent="0.25">
      <c r="B32" s="153" t="s">
        <v>165</v>
      </c>
      <c r="C32" s="40"/>
      <c r="D32" s="40"/>
      <c r="E32" s="40">
        <v>1</v>
      </c>
      <c r="F32" s="11">
        <f t="shared" si="0"/>
        <v>1</v>
      </c>
      <c r="G32" s="24"/>
      <c r="H32" s="24"/>
      <c r="I32" s="24"/>
      <c r="J32" s="23"/>
      <c r="K32" s="10"/>
      <c r="L32" s="10"/>
      <c r="M32" s="10"/>
      <c r="N32" s="11"/>
      <c r="O32" s="10"/>
      <c r="P32" s="10"/>
      <c r="Q32" s="9"/>
      <c r="R32" s="10"/>
      <c r="S32" s="18"/>
    </row>
    <row r="33" spans="2:19" ht="15.75" x14ac:dyDescent="0.25">
      <c r="B33" s="153" t="s">
        <v>166</v>
      </c>
      <c r="C33" s="40">
        <v>1</v>
      </c>
      <c r="D33" s="40"/>
      <c r="E33" s="40"/>
      <c r="F33" s="11">
        <f t="shared" si="0"/>
        <v>1</v>
      </c>
      <c r="G33" s="24"/>
      <c r="H33" s="24"/>
      <c r="I33" s="24"/>
      <c r="J33" s="23"/>
      <c r="K33" s="10"/>
      <c r="L33" s="10"/>
      <c r="M33" s="10"/>
      <c r="N33" s="11"/>
      <c r="O33" s="10"/>
      <c r="P33" s="10"/>
      <c r="Q33" s="9"/>
      <c r="R33" s="10"/>
      <c r="S33" s="18"/>
    </row>
    <row r="34" spans="2:19" ht="15.75" x14ac:dyDescent="0.25">
      <c r="B34" s="153" t="s">
        <v>167</v>
      </c>
      <c r="C34" s="40">
        <v>1</v>
      </c>
      <c r="D34" s="40">
        <v>5</v>
      </c>
      <c r="E34" s="40">
        <v>2</v>
      </c>
      <c r="F34" s="11">
        <f t="shared" si="0"/>
        <v>8</v>
      </c>
      <c r="G34" s="24"/>
      <c r="H34" s="24"/>
      <c r="I34" s="24"/>
      <c r="J34" s="23"/>
      <c r="K34" s="10"/>
      <c r="L34" s="10"/>
      <c r="M34" s="10"/>
      <c r="N34" s="11"/>
      <c r="O34" s="10"/>
      <c r="P34" s="10"/>
      <c r="Q34" s="9"/>
      <c r="R34" s="10"/>
      <c r="S34" s="18"/>
    </row>
    <row r="35" spans="2:19" ht="15.75" x14ac:dyDescent="0.25">
      <c r="B35" s="153" t="s">
        <v>168</v>
      </c>
      <c r="C35" s="40"/>
      <c r="D35" s="40"/>
      <c r="E35" s="40">
        <v>1</v>
      </c>
      <c r="F35" s="11">
        <f t="shared" si="0"/>
        <v>1</v>
      </c>
      <c r="G35" s="24"/>
      <c r="H35" s="24"/>
      <c r="I35" s="24"/>
      <c r="J35" s="23"/>
      <c r="K35" s="10"/>
      <c r="L35" s="10"/>
      <c r="M35" s="10"/>
      <c r="N35" s="11"/>
      <c r="O35" s="10"/>
      <c r="P35" s="10"/>
      <c r="Q35" s="9"/>
      <c r="R35" s="10"/>
      <c r="S35" s="18"/>
    </row>
    <row r="36" spans="2:19" ht="15.75" x14ac:dyDescent="0.25">
      <c r="B36" s="153" t="s">
        <v>169</v>
      </c>
      <c r="C36" s="40"/>
      <c r="D36" s="40">
        <v>1</v>
      </c>
      <c r="E36" s="40"/>
      <c r="F36" s="11">
        <f t="shared" si="0"/>
        <v>1</v>
      </c>
      <c r="G36" s="24"/>
      <c r="H36" s="24"/>
      <c r="I36" s="24"/>
      <c r="J36" s="23"/>
      <c r="K36" s="10"/>
      <c r="L36" s="10"/>
      <c r="M36" s="10"/>
      <c r="N36" s="11"/>
      <c r="O36" s="10"/>
      <c r="P36" s="10"/>
      <c r="Q36" s="9"/>
      <c r="R36" s="10"/>
      <c r="S36" s="18"/>
    </row>
    <row r="37" spans="2:19" ht="15.75" x14ac:dyDescent="0.25">
      <c r="B37" s="21" t="s">
        <v>4</v>
      </c>
      <c r="C37" s="15">
        <f t="shared" ref="C37:J37" si="1">SUM(C8:C36)</f>
        <v>19</v>
      </c>
      <c r="D37" s="15">
        <f t="shared" si="1"/>
        <v>26</v>
      </c>
      <c r="E37" s="15">
        <f t="shared" si="1"/>
        <v>18</v>
      </c>
      <c r="F37" s="15">
        <f t="shared" si="1"/>
        <v>63</v>
      </c>
      <c r="G37" s="15">
        <f t="shared" si="1"/>
        <v>0</v>
      </c>
      <c r="H37" s="15">
        <f t="shared" si="1"/>
        <v>0</v>
      </c>
      <c r="I37" s="15">
        <f t="shared" si="1"/>
        <v>0</v>
      </c>
      <c r="J37" s="15">
        <f t="shared" si="1"/>
        <v>0</v>
      </c>
      <c r="K37" s="15">
        <f>SUM(K33:K36)</f>
        <v>0</v>
      </c>
      <c r="L37" s="15">
        <f>SUM(L33:L36)</f>
        <v>0</v>
      </c>
      <c r="M37" s="15">
        <f>SUM(M33:M36)</f>
        <v>0</v>
      </c>
      <c r="N37" s="15">
        <f>SUM(N8:N36)</f>
        <v>0</v>
      </c>
      <c r="O37" s="15">
        <f>SUM(O33:O36)</f>
        <v>0</v>
      </c>
      <c r="P37" s="15">
        <f>SUM(P8:P36)</f>
        <v>0</v>
      </c>
      <c r="Q37" s="15">
        <f>SUM(Q8:Q36)</f>
        <v>0</v>
      </c>
      <c r="R37" s="15">
        <f>SUM(R8:R36)</f>
        <v>0</v>
      </c>
      <c r="S37" s="15"/>
    </row>
  </sheetData>
  <mergeCells count="6">
    <mergeCell ref="S6:S7"/>
    <mergeCell ref="B5:S5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34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S28"/>
  <sheetViews>
    <sheetView showGridLines="0" view="pageBreakPreview" zoomScale="85" zoomScaleNormal="45" zoomScaleSheetLayoutView="85" workbookViewId="0">
      <selection activeCell="K20" sqref="K20"/>
    </sheetView>
  </sheetViews>
  <sheetFormatPr baseColWidth="10" defaultColWidth="11.42578125" defaultRowHeight="15" x14ac:dyDescent="0.25"/>
  <cols>
    <col min="2" max="2" width="31" style="1" bestFit="1" customWidth="1"/>
    <col min="3" max="3" width="11.42578125" customWidth="1"/>
    <col min="4" max="4" width="10" bestFit="1" customWidth="1"/>
    <col min="5" max="5" width="11.42578125" customWidth="1"/>
    <col min="6" max="6" width="15.7109375" bestFit="1" customWidth="1"/>
    <col min="7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63" t="s">
        <v>24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5"/>
    </row>
    <row r="6" spans="2:19" ht="15.75" x14ac:dyDescent="0.25">
      <c r="B6" s="143" t="s">
        <v>126</v>
      </c>
      <c r="C6" s="168" t="s">
        <v>0</v>
      </c>
      <c r="D6" s="168"/>
      <c r="E6" s="168"/>
      <c r="F6" s="168"/>
      <c r="G6" s="168" t="s">
        <v>1</v>
      </c>
      <c r="H6" s="168"/>
      <c r="I6" s="168"/>
      <c r="J6" s="168"/>
      <c r="K6" s="168" t="s">
        <v>2</v>
      </c>
      <c r="L6" s="168"/>
      <c r="M6" s="168"/>
      <c r="N6" s="168"/>
      <c r="O6" s="168" t="s">
        <v>3</v>
      </c>
      <c r="P6" s="168"/>
      <c r="Q6" s="168"/>
      <c r="R6" s="168"/>
      <c r="S6" s="161" t="s">
        <v>4</v>
      </c>
    </row>
    <row r="7" spans="2:19" ht="16.5" thickBot="1" x14ac:dyDescent="0.3">
      <c r="B7" s="144"/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62"/>
    </row>
    <row r="8" spans="2:19" ht="15.75" x14ac:dyDescent="0.25">
      <c r="B8" s="154" t="s">
        <v>170</v>
      </c>
      <c r="C8" s="40">
        <v>11</v>
      </c>
      <c r="D8" s="40">
        <v>13</v>
      </c>
      <c r="E8" s="40">
        <v>16</v>
      </c>
      <c r="F8" s="155">
        <f>SUM(C8:E8)</f>
        <v>40</v>
      </c>
      <c r="G8" s="9"/>
      <c r="H8" s="9"/>
      <c r="I8" s="9"/>
      <c r="J8" s="15"/>
      <c r="K8" s="9"/>
      <c r="L8" s="9"/>
      <c r="M8" s="9"/>
      <c r="N8" s="11"/>
      <c r="O8" s="9"/>
      <c r="P8" s="9"/>
      <c r="Q8" s="9"/>
      <c r="R8" s="25"/>
      <c r="S8" s="15">
        <f>F8+J8+N8+Q8</f>
        <v>40</v>
      </c>
    </row>
    <row r="9" spans="2:19" ht="15.75" x14ac:dyDescent="0.25">
      <c r="B9" s="154" t="s">
        <v>171</v>
      </c>
      <c r="C9" s="40">
        <v>34</v>
      </c>
      <c r="D9" s="40">
        <v>39</v>
      </c>
      <c r="E9" s="40">
        <v>34</v>
      </c>
      <c r="F9" s="155">
        <f t="shared" ref="F9:F12" si="0">SUM(C9:E9)</f>
        <v>107</v>
      </c>
      <c r="G9" s="9"/>
      <c r="H9" s="9"/>
      <c r="I9" s="9"/>
      <c r="J9" s="18"/>
      <c r="K9" s="9"/>
      <c r="L9" s="9"/>
      <c r="M9" s="9"/>
      <c r="N9" s="11"/>
      <c r="O9" s="9"/>
      <c r="P9" s="9"/>
      <c r="Q9" s="9"/>
      <c r="R9" s="25"/>
      <c r="S9" s="15">
        <f t="shared" ref="S9:S10" si="1">F9+J9+N9+Q9</f>
        <v>107</v>
      </c>
    </row>
    <row r="10" spans="2:19" ht="15.75" x14ac:dyDescent="0.25">
      <c r="B10" s="154" t="s">
        <v>172</v>
      </c>
      <c r="C10" s="40">
        <v>2</v>
      </c>
      <c r="D10" s="40">
        <v>1</v>
      </c>
      <c r="E10" s="40">
        <v>0</v>
      </c>
      <c r="F10" s="155">
        <f t="shared" si="0"/>
        <v>3</v>
      </c>
      <c r="G10" s="9"/>
      <c r="H10" s="9"/>
      <c r="I10" s="9"/>
      <c r="J10" s="18"/>
      <c r="K10" s="9"/>
      <c r="L10" s="9"/>
      <c r="M10" s="9"/>
      <c r="N10" s="11"/>
      <c r="O10" s="9"/>
      <c r="P10" s="9"/>
      <c r="Q10" s="9"/>
      <c r="R10" s="25"/>
      <c r="S10" s="15">
        <f t="shared" si="1"/>
        <v>3</v>
      </c>
    </row>
    <row r="11" spans="2:19" ht="15.75" x14ac:dyDescent="0.25">
      <c r="B11" s="154" t="s">
        <v>173</v>
      </c>
      <c r="C11" s="40">
        <v>1</v>
      </c>
      <c r="D11" s="40">
        <v>2</v>
      </c>
      <c r="E11" s="40">
        <v>2</v>
      </c>
      <c r="F11" s="155">
        <f t="shared" si="0"/>
        <v>5</v>
      </c>
      <c r="G11" s="9"/>
      <c r="H11" s="9"/>
      <c r="I11" s="9"/>
      <c r="J11" s="18"/>
      <c r="K11" s="9"/>
      <c r="L11" s="9"/>
      <c r="M11" s="9"/>
      <c r="N11" s="11"/>
      <c r="O11" s="9"/>
      <c r="P11" s="9"/>
      <c r="Q11" s="9"/>
      <c r="R11" s="25"/>
      <c r="S11" s="15">
        <f>R11+N11+J11+F11</f>
        <v>5</v>
      </c>
    </row>
    <row r="12" spans="2:19" ht="15.75" x14ac:dyDescent="0.25">
      <c r="B12" s="154" t="s">
        <v>174</v>
      </c>
      <c r="C12" s="40">
        <v>270</v>
      </c>
      <c r="D12" s="40">
        <v>359</v>
      </c>
      <c r="E12" s="40">
        <v>299</v>
      </c>
      <c r="F12" s="155">
        <f t="shared" si="0"/>
        <v>928</v>
      </c>
      <c r="G12" s="9"/>
      <c r="H12" s="9"/>
      <c r="I12" s="9"/>
      <c r="J12" s="18"/>
      <c r="K12" s="9"/>
      <c r="L12" s="9"/>
      <c r="M12" s="9"/>
      <c r="N12" s="11"/>
      <c r="O12" s="9"/>
      <c r="P12" s="9"/>
      <c r="Q12" s="9"/>
      <c r="R12" s="25"/>
      <c r="S12" s="15">
        <f>R12+N12+J12+F12</f>
        <v>928</v>
      </c>
    </row>
    <row r="13" spans="2:19" ht="15.75" x14ac:dyDescent="0.25">
      <c r="B13" s="21" t="s">
        <v>4</v>
      </c>
      <c r="C13" s="149">
        <f>SUM(C8:C12)</f>
        <v>318</v>
      </c>
      <c r="D13" s="149">
        <f>SUM(D8:D12)</f>
        <v>414</v>
      </c>
      <c r="E13" s="149">
        <f t="shared" ref="E13" si="2">SUM(E8:E12)</f>
        <v>351</v>
      </c>
      <c r="F13" s="149">
        <f>SUM(F8:F12)</f>
        <v>1083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>
        <f>SUM(S8:S12)</f>
        <v>1083</v>
      </c>
    </row>
    <row r="14" spans="2:19" x14ac:dyDescent="0.25">
      <c r="B14"/>
    </row>
    <row r="15" spans="2:19" ht="16.5" thickBot="1" x14ac:dyDescent="0.3"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 ht="16.5" thickBot="1" x14ac:dyDescent="0.3">
      <c r="B16" s="74" t="s">
        <v>107</v>
      </c>
      <c r="C16" s="75"/>
      <c r="D16" s="75"/>
      <c r="E16" s="75"/>
      <c r="F16" s="76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2:19" ht="15.75" x14ac:dyDescent="0.25">
      <c r="B17" s="111" t="s">
        <v>122</v>
      </c>
      <c r="C17" s="111" t="s">
        <v>41</v>
      </c>
      <c r="D17" s="112" t="s">
        <v>42</v>
      </c>
      <c r="E17" s="112" t="s">
        <v>43</v>
      </c>
      <c r="F17" s="112" t="s">
        <v>37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2:19" ht="15.75" x14ac:dyDescent="0.25">
      <c r="B18" s="156" t="s">
        <v>60</v>
      </c>
      <c r="C18" s="157"/>
      <c r="D18" s="158"/>
      <c r="E18" s="158">
        <v>1</v>
      </c>
      <c r="F18" s="159">
        <f>SUM(C18:E18)</f>
        <v>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2:19" ht="15.75" x14ac:dyDescent="0.25">
      <c r="B19" s="156" t="s">
        <v>65</v>
      </c>
      <c r="C19" s="157"/>
      <c r="D19" s="158">
        <v>1</v>
      </c>
      <c r="E19" s="158"/>
      <c r="F19" s="159">
        <f t="shared" ref="F19:F26" si="3">SUM(C19:E19)</f>
        <v>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15.75" x14ac:dyDescent="0.25">
      <c r="B20" s="156" t="s">
        <v>72</v>
      </c>
      <c r="C20" s="157">
        <v>1</v>
      </c>
      <c r="D20" s="158">
        <v>1</v>
      </c>
      <c r="E20" s="158">
        <v>5</v>
      </c>
      <c r="F20" s="118">
        <f t="shared" si="3"/>
        <v>7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15.75" x14ac:dyDescent="0.25">
      <c r="B21" s="156" t="s">
        <v>77</v>
      </c>
      <c r="C21" s="157"/>
      <c r="D21" s="158">
        <v>1</v>
      </c>
      <c r="E21" s="158"/>
      <c r="F21" s="118">
        <f t="shared" si="3"/>
        <v>1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ht="15.75" x14ac:dyDescent="0.25">
      <c r="B22" s="156" t="s">
        <v>78</v>
      </c>
      <c r="C22" s="157">
        <v>1</v>
      </c>
      <c r="D22" s="158"/>
      <c r="E22" s="158"/>
      <c r="F22" s="118">
        <f t="shared" si="3"/>
        <v>1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 ht="15.75" x14ac:dyDescent="0.25">
      <c r="B23" s="156" t="s">
        <v>175</v>
      </c>
      <c r="C23" s="157"/>
      <c r="D23" s="158">
        <v>2</v>
      </c>
      <c r="E23" s="158"/>
      <c r="F23" s="118">
        <f t="shared" si="3"/>
        <v>2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 ht="15.75" x14ac:dyDescent="0.25">
      <c r="B24" s="156" t="s">
        <v>90</v>
      </c>
      <c r="C24" s="157"/>
      <c r="D24" s="158">
        <v>1</v>
      </c>
      <c r="E24" s="158"/>
      <c r="F24" s="118">
        <f t="shared" si="3"/>
        <v>1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ht="15.75" x14ac:dyDescent="0.25">
      <c r="B25" s="156" t="s">
        <v>98</v>
      </c>
      <c r="C25" s="157"/>
      <c r="D25" s="158"/>
      <c r="E25" s="158">
        <v>1</v>
      </c>
      <c r="F25" s="118">
        <f t="shared" si="3"/>
        <v>1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ht="15.75" x14ac:dyDescent="0.25">
      <c r="B26" s="156" t="s">
        <v>100</v>
      </c>
      <c r="C26" s="157">
        <v>316</v>
      </c>
      <c r="D26" s="158">
        <v>408</v>
      </c>
      <c r="E26" s="158">
        <v>344</v>
      </c>
      <c r="F26" s="118">
        <f t="shared" si="3"/>
        <v>1068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ht="16.5" thickBot="1" x14ac:dyDescent="0.3">
      <c r="B27" s="121" t="s">
        <v>32</v>
      </c>
      <c r="C27" s="122">
        <f>SUM(C18:C26)</f>
        <v>318</v>
      </c>
      <c r="D27" s="123">
        <f>SUM(D18:D26)</f>
        <v>414</v>
      </c>
      <c r="E27" s="123">
        <f>SUM(E18:E26)</f>
        <v>351</v>
      </c>
      <c r="F27" s="124">
        <f>SUM(F18:F26)</f>
        <v>1083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ht="15.75" x14ac:dyDescent="0.25"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</sheetData>
  <mergeCells count="6">
    <mergeCell ref="B5:S5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73"/>
  <sheetViews>
    <sheetView showGridLines="0" view="pageBreakPreview" zoomScale="70" zoomScaleNormal="25" zoomScaleSheetLayoutView="70" zoomScalePageLayoutView="95" workbookViewId="0">
      <selection activeCell="F12" sqref="F12"/>
    </sheetView>
  </sheetViews>
  <sheetFormatPr baseColWidth="10" defaultColWidth="11.42578125" defaultRowHeight="15" x14ac:dyDescent="0.25"/>
  <cols>
    <col min="1" max="1" width="3.7109375" customWidth="1"/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63" t="s">
        <v>25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5"/>
    </row>
    <row r="6" spans="2:19" ht="15.75" x14ac:dyDescent="0.25">
      <c r="B6" s="143"/>
      <c r="C6" s="168" t="s">
        <v>0</v>
      </c>
      <c r="D6" s="168"/>
      <c r="E6" s="168"/>
      <c r="F6" s="168"/>
      <c r="G6" s="168" t="s">
        <v>1</v>
      </c>
      <c r="H6" s="168"/>
      <c r="I6" s="168"/>
      <c r="J6" s="168"/>
      <c r="K6" s="168" t="s">
        <v>2</v>
      </c>
      <c r="L6" s="168"/>
      <c r="M6" s="168"/>
      <c r="N6" s="168"/>
      <c r="O6" s="168" t="s">
        <v>3</v>
      </c>
      <c r="P6" s="168"/>
      <c r="Q6" s="168"/>
      <c r="R6" s="168"/>
      <c r="S6" s="161" t="s">
        <v>4</v>
      </c>
    </row>
    <row r="7" spans="2:19" ht="16.5" thickBot="1" x14ac:dyDescent="0.3">
      <c r="B7" s="143" t="s">
        <v>126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  <c r="Q7" s="20" t="s">
        <v>19</v>
      </c>
      <c r="R7" s="20" t="s">
        <v>20</v>
      </c>
      <c r="S7" s="162"/>
    </row>
    <row r="8" spans="2:19" ht="15.75" x14ac:dyDescent="0.25">
      <c r="B8" s="12" t="s">
        <v>26</v>
      </c>
      <c r="C8" s="35">
        <v>213</v>
      </c>
      <c r="D8" s="35">
        <v>526</v>
      </c>
      <c r="E8" s="38">
        <v>751</v>
      </c>
      <c r="F8" s="160">
        <f>SUM(C8:E8)</f>
        <v>1490</v>
      </c>
      <c r="G8" s="26"/>
      <c r="H8" s="26"/>
      <c r="I8" s="26"/>
      <c r="J8" s="5"/>
      <c r="K8" s="19"/>
      <c r="L8" s="16"/>
      <c r="M8" s="16"/>
      <c r="N8" s="11"/>
      <c r="O8" s="35"/>
      <c r="P8" s="35"/>
      <c r="Q8" s="38"/>
      <c r="R8" s="10"/>
      <c r="S8" s="7">
        <f>+SUM(R8,N8,J8,F8)</f>
        <v>1490</v>
      </c>
    </row>
    <row r="9" spans="2:19" ht="15.75" x14ac:dyDescent="0.25">
      <c r="B9" s="27" t="s">
        <v>27</v>
      </c>
      <c r="C9" s="36">
        <v>8757</v>
      </c>
      <c r="D9" s="36">
        <v>6447</v>
      </c>
      <c r="E9" s="36">
        <v>7760</v>
      </c>
      <c r="F9" s="160">
        <f t="shared" ref="F9:F11" si="0">SUM(C9:E9)</f>
        <v>22964</v>
      </c>
      <c r="G9" s="28"/>
      <c r="H9" s="28"/>
      <c r="I9" s="28"/>
      <c r="J9" s="5"/>
      <c r="K9" s="13"/>
      <c r="L9" s="9"/>
      <c r="M9" s="9"/>
      <c r="N9" s="11"/>
      <c r="O9" s="36"/>
      <c r="P9" s="36"/>
      <c r="Q9" s="38"/>
      <c r="R9" s="10"/>
      <c r="S9" s="7">
        <f>R9+N9+J9+F9</f>
        <v>22964</v>
      </c>
    </row>
    <row r="10" spans="2:19" ht="15.75" x14ac:dyDescent="0.25">
      <c r="B10" s="4" t="s">
        <v>28</v>
      </c>
      <c r="C10" s="37">
        <v>462</v>
      </c>
      <c r="D10" s="37">
        <v>253</v>
      </c>
      <c r="E10" s="36">
        <v>242</v>
      </c>
      <c r="F10" s="160">
        <f t="shared" si="0"/>
        <v>957</v>
      </c>
      <c r="G10" s="28"/>
      <c r="H10" s="28"/>
      <c r="I10" s="28"/>
      <c r="J10" s="5"/>
      <c r="K10" s="13"/>
      <c r="L10" s="9"/>
      <c r="M10" s="9"/>
      <c r="N10" s="11"/>
      <c r="O10" s="37"/>
      <c r="P10" s="37"/>
      <c r="Q10" s="35"/>
      <c r="R10" s="10"/>
      <c r="S10" s="7">
        <f>R10+N10+J10+F10</f>
        <v>957</v>
      </c>
    </row>
    <row r="11" spans="2:19" ht="15" customHeight="1" x14ac:dyDescent="0.25">
      <c r="B11" s="27" t="s">
        <v>29</v>
      </c>
      <c r="C11" s="36">
        <v>581</v>
      </c>
      <c r="D11" s="36">
        <v>1193</v>
      </c>
      <c r="E11" s="36">
        <v>518</v>
      </c>
      <c r="F11" s="160">
        <f t="shared" si="0"/>
        <v>2292</v>
      </c>
      <c r="G11" s="28"/>
      <c r="H11" s="28"/>
      <c r="I11" s="28"/>
      <c r="J11" s="5"/>
      <c r="K11" s="13"/>
      <c r="L11" s="9"/>
      <c r="M11" s="9"/>
      <c r="N11" s="11"/>
      <c r="O11" s="36"/>
      <c r="P11" s="37"/>
      <c r="Q11" s="38"/>
      <c r="R11" s="10"/>
      <c r="S11" s="7">
        <f>R11+N11+J11+F11</f>
        <v>2292</v>
      </c>
    </row>
    <row r="12" spans="2:19" ht="15.75" x14ac:dyDescent="0.25">
      <c r="B12" s="21" t="s">
        <v>4</v>
      </c>
      <c r="C12" s="15">
        <f t="shared" ref="C12:J12" si="1">SUM(C8:C11)</f>
        <v>10013</v>
      </c>
      <c r="D12" s="15">
        <f t="shared" si="1"/>
        <v>8419</v>
      </c>
      <c r="E12" s="15">
        <f t="shared" si="1"/>
        <v>9271</v>
      </c>
      <c r="F12" s="149">
        <f t="shared" si="1"/>
        <v>27703</v>
      </c>
      <c r="G12" s="15">
        <f t="shared" si="1"/>
        <v>0</v>
      </c>
      <c r="H12" s="15">
        <f t="shared" si="1"/>
        <v>0</v>
      </c>
      <c r="I12" s="15">
        <f t="shared" si="1"/>
        <v>0</v>
      </c>
      <c r="J12" s="15">
        <f t="shared" si="1"/>
        <v>0</v>
      </c>
      <c r="K12" s="15">
        <f>+SUM(K8)</f>
        <v>0</v>
      </c>
      <c r="L12" s="15">
        <f>+SUM(L8)</f>
        <v>0</v>
      </c>
      <c r="M12" s="15">
        <f>+SUM(M8)</f>
        <v>0</v>
      </c>
      <c r="N12" s="15">
        <f t="shared" ref="N12:S12" si="2">SUM(N8:N11)</f>
        <v>0</v>
      </c>
      <c r="O12" s="15">
        <f t="shared" si="2"/>
        <v>0</v>
      </c>
      <c r="P12" s="15">
        <f t="shared" si="2"/>
        <v>0</v>
      </c>
      <c r="Q12" s="15">
        <f t="shared" si="2"/>
        <v>0</v>
      </c>
      <c r="R12" s="15">
        <f t="shared" si="2"/>
        <v>0</v>
      </c>
      <c r="S12" s="15">
        <f t="shared" si="2"/>
        <v>27703</v>
      </c>
    </row>
    <row r="63" spans="2:26" ht="15" customHeight="1" x14ac:dyDescent="0.25">
      <c r="B63" s="166"/>
      <c r="C63" s="166"/>
      <c r="D63" s="166"/>
      <c r="E63" s="167"/>
      <c r="F63" s="167"/>
      <c r="G63" s="167"/>
      <c r="H63" s="167"/>
      <c r="I63" s="167"/>
      <c r="J63" s="167"/>
      <c r="K63" s="167"/>
      <c r="L63" s="167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spans="2:26" ht="15.75" customHeight="1" x14ac:dyDescent="0.25">
      <c r="B64" s="166"/>
      <c r="C64" s="166"/>
      <c r="D64" s="166"/>
      <c r="E64" s="167"/>
      <c r="F64" s="167"/>
      <c r="G64" s="167"/>
      <c r="H64" s="167"/>
      <c r="I64" s="167"/>
      <c r="J64" s="167"/>
      <c r="K64" s="167"/>
      <c r="L64" s="167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spans="2:26" ht="15" customHeight="1" x14ac:dyDescent="0.25">
      <c r="B65" s="29"/>
      <c r="C65" s="29"/>
      <c r="D65" s="29"/>
      <c r="E65" s="166"/>
      <c r="F65" s="166"/>
      <c r="G65" s="166"/>
      <c r="H65" s="166"/>
      <c r="I65" s="166"/>
      <c r="J65" s="166"/>
      <c r="K65" s="166"/>
      <c r="L65" s="166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</row>
    <row r="66" spans="2:26" ht="15" customHeight="1" x14ac:dyDescent="0.25">
      <c r="B66" s="29"/>
      <c r="C66" s="29"/>
      <c r="D66" s="29"/>
      <c r="E66" s="166"/>
      <c r="F66" s="166"/>
      <c r="G66" s="166"/>
      <c r="H66" s="166"/>
      <c r="I66" s="166"/>
      <c r="J66" s="166"/>
      <c r="K66" s="166"/>
      <c r="L66" s="166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</row>
    <row r="67" spans="2:26" ht="15" customHeight="1" x14ac:dyDescent="0.25">
      <c r="B67" s="29"/>
      <c r="C67" s="29"/>
      <c r="D67" s="29"/>
      <c r="E67" s="166"/>
      <c r="F67" s="166"/>
      <c r="G67" s="166"/>
      <c r="H67" s="166"/>
      <c r="I67" s="166"/>
      <c r="J67" s="166"/>
      <c r="K67" s="166"/>
      <c r="L67" s="166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</row>
    <row r="68" spans="2:26" ht="15" customHeight="1" x14ac:dyDescent="0.25">
      <c r="B68" s="29"/>
      <c r="C68" s="29"/>
      <c r="D68" s="29"/>
      <c r="E68" s="166"/>
      <c r="F68" s="166"/>
      <c r="G68" s="166"/>
      <c r="H68" s="166"/>
      <c r="I68" s="166"/>
      <c r="J68" s="166"/>
      <c r="K68" s="166"/>
      <c r="L68" s="166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</row>
    <row r="69" spans="2:26" ht="15" customHeight="1" x14ac:dyDescent="0.25">
      <c r="B69" s="29"/>
      <c r="C69" s="29"/>
      <c r="D69" s="29"/>
      <c r="E69" s="166"/>
      <c r="F69" s="166"/>
      <c r="G69" s="166"/>
      <c r="H69" s="166"/>
      <c r="I69" s="166"/>
      <c r="J69" s="166"/>
      <c r="K69" s="166"/>
      <c r="L69" s="166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</row>
    <row r="70" spans="2:26" ht="15" customHeight="1" x14ac:dyDescent="0.25">
      <c r="B70" s="29"/>
      <c r="C70" s="29"/>
      <c r="D70" s="29"/>
      <c r="E70" s="166"/>
      <c r="F70" s="166"/>
      <c r="G70" s="166"/>
      <c r="H70" s="166"/>
      <c r="I70" s="166"/>
      <c r="J70" s="166"/>
      <c r="K70" s="166"/>
      <c r="L70" s="166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</row>
    <row r="71" spans="2:26" ht="15.75" customHeight="1" x14ac:dyDescent="0.25">
      <c r="B71" s="29"/>
      <c r="C71" s="29"/>
      <c r="D71" s="29"/>
      <c r="E71" s="166"/>
      <c r="F71" s="166"/>
      <c r="G71" s="166"/>
      <c r="H71" s="166"/>
      <c r="I71" s="166"/>
      <c r="J71" s="166"/>
      <c r="K71" s="166"/>
      <c r="L71" s="166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</row>
    <row r="72" spans="2:26" ht="15" customHeight="1" x14ac:dyDescent="0.25">
      <c r="B72" s="166"/>
      <c r="C72" s="166"/>
      <c r="D72" s="166"/>
      <c r="E72" s="167"/>
      <c r="F72" s="167"/>
      <c r="G72" s="167"/>
      <c r="H72" s="167"/>
      <c r="I72" s="167"/>
      <c r="J72" s="167"/>
      <c r="K72" s="167"/>
      <c r="L72" s="167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</row>
    <row r="73" spans="2:26" ht="15.75" customHeight="1" x14ac:dyDescent="0.25">
      <c r="B73" s="166"/>
      <c r="C73" s="166"/>
      <c r="D73" s="166"/>
      <c r="E73" s="167"/>
      <c r="F73" s="167"/>
      <c r="G73" s="167"/>
      <c r="H73" s="167"/>
      <c r="I73" s="167"/>
      <c r="J73" s="167"/>
      <c r="K73" s="167"/>
      <c r="L73" s="167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</sheetData>
  <mergeCells count="17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782e3a-7f72-481b-8de0-d371d60b6df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F1BBAF988E934A8789A065B3D9441C" ma:contentTypeVersion="11" ma:contentTypeDescription="Crear nuevo documento." ma:contentTypeScope="" ma:versionID="954bce58225d5c3d13244bb4ebd3b7e0">
  <xsd:schema xmlns:xsd="http://www.w3.org/2001/XMLSchema" xmlns:xs="http://www.w3.org/2001/XMLSchema" xmlns:p="http://schemas.microsoft.com/office/2006/metadata/properties" xmlns:ns3="47782e3a-7f72-481b-8de0-d371d60b6df4" targetNamespace="http://schemas.microsoft.com/office/2006/metadata/properties" ma:root="true" ma:fieldsID="9af7e098791827c1ed3971ae4100de89" ns3:_="">
    <xsd:import namespace="47782e3a-7f72-481b-8de0-d371d60b6df4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BillingMetadat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82e3a-7f72-481b-8de0-d371d60b6df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BillingMetadata" ma:index="1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BFA09-0F17-4700-BC76-32F73B761138}">
  <ds:schemaRefs>
    <ds:schemaRef ds:uri="http://purl.org/dc/elements/1.1/"/>
    <ds:schemaRef ds:uri="http://schemas.microsoft.com/office/2006/metadata/properties"/>
    <ds:schemaRef ds:uri="47782e3a-7f72-481b-8de0-d371d60b6df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EDC9EF-107F-4AA6-B8E6-5997DCD46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82e3a-7f72-481b-8de0-d371d60b6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GENERAL</vt:lpstr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Anas Andreina Rodriguez Diaz</cp:lastModifiedBy>
  <cp:revision/>
  <cp:lastPrinted>2024-08-15T13:48:09Z</cp:lastPrinted>
  <dcterms:created xsi:type="dcterms:W3CDTF">2022-12-07T16:03:21Z</dcterms:created>
  <dcterms:modified xsi:type="dcterms:W3CDTF">2026-04-16T18:01:18Z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0x01010072F1BBAF988E934A8789A065B3D9441C</vt:lpwstr>
  </property>
</Properties>
</file>