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.rodriguez\Downloads\Documentos Importantes Centro de Atención al Usuario\Informes Trimestrales\2026\ESTADISTICA INSTITUCIONAL - TRIMESTRAL\"/>
    </mc:Choice>
  </mc:AlternateContent>
  <xr:revisionPtr revIDLastSave="0" documentId="13_ncr:1_{916AFCD6-EE7C-48F0-92FA-A611261610E3}" xr6:coauthVersionLast="47" xr6:coauthVersionMax="47" xr10:uidLastSave="{00000000-0000-0000-0000-000000000000}"/>
  <bookViews>
    <workbookView xWindow="28680" yWindow="-75" windowWidth="29040" windowHeight="15840" firstSheet="3" activeTab="6" xr2:uid="{00000000-000D-0000-FFFF-FFFF00000000}"/>
  </bookViews>
  <sheets>
    <sheet name="INTRANT" sheetId="10" r:id="rId1"/>
    <sheet name="LICENCIAS DE CONDUCIR" sheetId="9" r:id="rId2"/>
    <sheet name="TRANSPORTE DE CARGA " sheetId="2" r:id="rId3"/>
    <sheet name="VEHICULOS DE MOTOR" sheetId="4" r:id="rId4"/>
    <sheet name="TRANSPORTE DE PASAJEROS" sheetId="6" r:id="rId5"/>
    <sheet name="TRÁNSITO Y VIALIDAD" sheetId="8" r:id="rId6"/>
    <sheet name="ENEVIAL" sheetId="5" r:id="rId7"/>
  </sheets>
  <definedNames>
    <definedName name="_xlnm.Print_Area" localSheetId="6">ENEVIAL!$A$1:$AA$78</definedName>
    <definedName name="_xlnm.Print_Area" localSheetId="5">'TRÁNSITO Y VIALIDAD'!$A$1:$T$148</definedName>
    <definedName name="_xlnm.Print_Area" localSheetId="2">'TRANSPORTE DE CARGA '!$A$4:$U$243</definedName>
    <definedName name="_xlnm.Print_Area" localSheetId="4">'TRANSPORTE DE PASAJEROS'!$A$1:$U$81</definedName>
    <definedName name="_xlnm.Print_Area" localSheetId="3">'VEHICULOS DE MOTOR'!$A$1:$T$53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F10" i="5"/>
  <c r="F11" i="5"/>
  <c r="F8" i="5"/>
  <c r="E46" i="8" l="1"/>
  <c r="D46" i="8"/>
  <c r="C46" i="8"/>
  <c r="F45" i="8"/>
  <c r="F44" i="8"/>
  <c r="F43" i="8"/>
  <c r="F42" i="8"/>
  <c r="F41" i="8"/>
  <c r="F40" i="8"/>
  <c r="F39" i="8"/>
  <c r="F38" i="8"/>
  <c r="F37" i="8"/>
  <c r="F9" i="8"/>
  <c r="F10" i="8"/>
  <c r="F11" i="8"/>
  <c r="F12" i="8"/>
  <c r="F8" i="8"/>
  <c r="D13" i="8"/>
  <c r="E13" i="8"/>
  <c r="C13" i="8"/>
  <c r="F16" i="6"/>
  <c r="F17" i="6"/>
  <c r="F18" i="6"/>
  <c r="F19" i="6"/>
  <c r="F20" i="6"/>
  <c r="S20" i="6" s="1"/>
  <c r="F21" i="6"/>
  <c r="S21" i="6" s="1"/>
  <c r="F22" i="6"/>
  <c r="S22" i="6" s="1"/>
  <c r="F11" i="6"/>
  <c r="S11" i="6" s="1"/>
  <c r="F12" i="6"/>
  <c r="S12" i="6" s="1"/>
  <c r="F13" i="6"/>
  <c r="S13" i="6" s="1"/>
  <c r="F14" i="6"/>
  <c r="S14" i="6" s="1"/>
  <c r="F15" i="6"/>
  <c r="S15" i="6" s="1"/>
  <c r="F23" i="6"/>
  <c r="S23" i="6" s="1"/>
  <c r="F24" i="6"/>
  <c r="S24" i="6" s="1"/>
  <c r="F32" i="4"/>
  <c r="F33" i="4"/>
  <c r="F34" i="4"/>
  <c r="F35" i="4"/>
  <c r="F36" i="4"/>
  <c r="F37" i="4"/>
  <c r="F38" i="4"/>
  <c r="F39" i="4"/>
  <c r="F40" i="4"/>
  <c r="F41" i="4"/>
  <c r="F42" i="4"/>
  <c r="E43" i="4"/>
  <c r="D43" i="4"/>
  <c r="C43" i="4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44" i="2"/>
  <c r="F45" i="2"/>
  <c r="F46" i="2"/>
  <c r="F47" i="2"/>
  <c r="F48" i="2"/>
  <c r="F49" i="2"/>
  <c r="F50" i="2"/>
  <c r="F51" i="2"/>
  <c r="F52" i="2"/>
  <c r="F53" i="2"/>
  <c r="F67" i="2"/>
  <c r="F68" i="2"/>
  <c r="E73" i="2"/>
  <c r="D73" i="2"/>
  <c r="C73" i="2"/>
  <c r="F72" i="2"/>
  <c r="F71" i="2"/>
  <c r="F70" i="2"/>
  <c r="F69" i="2"/>
  <c r="F43" i="2"/>
  <c r="E15" i="2"/>
  <c r="D15" i="2"/>
  <c r="C15" i="2"/>
  <c r="F11" i="2"/>
  <c r="F13" i="2"/>
  <c r="F14" i="2"/>
  <c r="F12" i="2"/>
  <c r="J45" i="9"/>
  <c r="F45" i="9"/>
  <c r="B45" i="9"/>
  <c r="E32" i="9"/>
  <c r="E33" i="9"/>
  <c r="E34" i="9"/>
  <c r="E35" i="9"/>
  <c r="E36" i="9"/>
  <c r="E37" i="9"/>
  <c r="E38" i="9"/>
  <c r="E39" i="9"/>
  <c r="E40" i="9"/>
  <c r="E41" i="9"/>
  <c r="E7" i="9"/>
  <c r="E19" i="9"/>
  <c r="E18" i="9"/>
  <c r="E17" i="9"/>
  <c r="E16" i="9"/>
  <c r="E15" i="9"/>
  <c r="E14" i="9"/>
  <c r="E13" i="9"/>
  <c r="E12" i="9"/>
  <c r="E11" i="9"/>
  <c r="E10" i="9"/>
  <c r="E9" i="9"/>
  <c r="D20" i="9"/>
  <c r="C20" i="9"/>
  <c r="B20" i="9"/>
  <c r="E8" i="9"/>
  <c r="E42" i="9"/>
  <c r="E43" i="9"/>
  <c r="E44" i="9"/>
  <c r="C45" i="9"/>
  <c r="D45" i="9"/>
  <c r="C129" i="9"/>
  <c r="D129" i="9"/>
  <c r="E129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G45" i="9"/>
  <c r="H45" i="9"/>
  <c r="G129" i="9"/>
  <c r="H129" i="9"/>
  <c r="I129" i="9"/>
  <c r="J129" i="9"/>
  <c r="C148" i="10"/>
  <c r="Q67" i="10"/>
  <c r="M73" i="10"/>
  <c r="L73" i="10"/>
  <c r="K73" i="10"/>
  <c r="I73" i="10"/>
  <c r="H73" i="10"/>
  <c r="G73" i="10"/>
  <c r="E73" i="10"/>
  <c r="D73" i="10"/>
  <c r="C73" i="10"/>
  <c r="Q72" i="10"/>
  <c r="P72" i="10"/>
  <c r="O72" i="10"/>
  <c r="N72" i="10"/>
  <c r="J72" i="10"/>
  <c r="F72" i="10"/>
  <c r="Q71" i="10"/>
  <c r="P71" i="10"/>
  <c r="O71" i="10"/>
  <c r="N71" i="10"/>
  <c r="J71" i="10"/>
  <c r="F71" i="10"/>
  <c r="Q70" i="10"/>
  <c r="P70" i="10"/>
  <c r="O70" i="10"/>
  <c r="N70" i="10"/>
  <c r="J70" i="10"/>
  <c r="F70" i="10"/>
  <c r="Q69" i="10"/>
  <c r="P69" i="10"/>
  <c r="O69" i="10"/>
  <c r="N69" i="10"/>
  <c r="J69" i="10"/>
  <c r="F69" i="10"/>
  <c r="Q68" i="10"/>
  <c r="P68" i="10"/>
  <c r="O68" i="10"/>
  <c r="N68" i="10"/>
  <c r="J68" i="10"/>
  <c r="F68" i="10"/>
  <c r="P67" i="10"/>
  <c r="O67" i="10"/>
  <c r="N67" i="10"/>
  <c r="J67" i="10"/>
  <c r="F67" i="10"/>
  <c r="E41" i="10"/>
  <c r="D41" i="10"/>
  <c r="C41" i="10"/>
  <c r="F40" i="10"/>
  <c r="F39" i="10"/>
  <c r="F38" i="10"/>
  <c r="F10" i="10"/>
  <c r="F9" i="10"/>
  <c r="F8" i="10"/>
  <c r="F7" i="10"/>
  <c r="F6" i="10"/>
  <c r="F5" i="10"/>
  <c r="F13" i="8" l="1"/>
  <c r="F46" i="8"/>
  <c r="F43" i="4"/>
  <c r="F15" i="2"/>
  <c r="F73" i="2"/>
  <c r="E20" i="9"/>
  <c r="E45" i="9"/>
  <c r="I45" i="9"/>
  <c r="R72" i="10"/>
  <c r="R70" i="10"/>
  <c r="O73" i="10"/>
  <c r="R68" i="10"/>
  <c r="R69" i="10"/>
  <c r="P73" i="10"/>
  <c r="J73" i="10"/>
  <c r="Q73" i="10"/>
  <c r="F73" i="10"/>
  <c r="N73" i="10"/>
  <c r="R71" i="10"/>
  <c r="R67" i="10"/>
  <c r="F41" i="10"/>
  <c r="E11" i="10"/>
  <c r="C11" i="10"/>
  <c r="D11" i="10"/>
  <c r="R73" i="10" l="1"/>
  <c r="F11" i="10"/>
  <c r="P33" i="9"/>
  <c r="P34" i="9"/>
  <c r="P35" i="9"/>
  <c r="P36" i="9"/>
  <c r="P37" i="9"/>
  <c r="P38" i="9"/>
  <c r="P39" i="9"/>
  <c r="P40" i="9"/>
  <c r="P41" i="9"/>
  <c r="P42" i="9"/>
  <c r="P43" i="9"/>
  <c r="P44" i="9"/>
  <c r="O32" i="9"/>
  <c r="M33" i="9"/>
  <c r="M34" i="9"/>
  <c r="M35" i="9"/>
  <c r="M36" i="9"/>
  <c r="M37" i="9"/>
  <c r="M38" i="9"/>
  <c r="M39" i="9"/>
  <c r="M40" i="9"/>
  <c r="M41" i="9"/>
  <c r="M42" i="9"/>
  <c r="M43" i="9"/>
  <c r="M44" i="9"/>
  <c r="M32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O129" i="9" l="1"/>
  <c r="N129" i="9"/>
  <c r="M129" i="9"/>
  <c r="L129" i="9"/>
  <c r="K129" i="9"/>
  <c r="F129" i="9"/>
  <c r="B129" i="9"/>
  <c r="P32" i="9"/>
  <c r="Q32" i="9" s="1"/>
  <c r="O33" i="9"/>
  <c r="Q33" i="9" s="1"/>
  <c r="O34" i="9"/>
  <c r="Q34" i="9" s="1"/>
  <c r="O35" i="9"/>
  <c r="Q35" i="9" s="1"/>
  <c r="O36" i="9"/>
  <c r="Q36" i="9" s="1"/>
  <c r="O37" i="9"/>
  <c r="Q37" i="9" s="1"/>
  <c r="O38" i="9"/>
  <c r="Q38" i="9" s="1"/>
  <c r="O39" i="9"/>
  <c r="Q39" i="9" s="1"/>
  <c r="O40" i="9"/>
  <c r="Q40" i="9" s="1"/>
  <c r="O41" i="9"/>
  <c r="Q41" i="9" s="1"/>
  <c r="O42" i="9"/>
  <c r="Q42" i="9" s="1"/>
  <c r="O43" i="9"/>
  <c r="Q43" i="9" s="1"/>
  <c r="O44" i="9"/>
  <c r="Q44" i="9" s="1"/>
  <c r="K45" i="9"/>
  <c r="L45" i="9"/>
  <c r="S12" i="8"/>
  <c r="M45" i="9" l="1"/>
  <c r="P45" i="9"/>
  <c r="O45" i="9"/>
  <c r="N45" i="9"/>
  <c r="F9" i="6"/>
  <c r="F10" i="6"/>
  <c r="F25" i="6"/>
  <c r="S25" i="6" s="1"/>
  <c r="F26" i="6"/>
  <c r="S26" i="6" s="1"/>
  <c r="F27" i="6"/>
  <c r="F28" i="6"/>
  <c r="F29" i="6"/>
  <c r="F30" i="6"/>
  <c r="F31" i="6"/>
  <c r="F32" i="6"/>
  <c r="F33" i="6"/>
  <c r="F34" i="6"/>
  <c r="F35" i="6"/>
  <c r="F36" i="6"/>
  <c r="F8" i="6"/>
  <c r="Q45" i="9" l="1"/>
  <c r="O10" i="4"/>
  <c r="P10" i="4"/>
  <c r="Q10" i="4"/>
  <c r="N10" i="4"/>
  <c r="M10" i="4"/>
  <c r="K10" i="4"/>
  <c r="L10" i="4"/>
  <c r="S11" i="8"/>
  <c r="S9" i="8"/>
  <c r="S10" i="8"/>
  <c r="S8" i="8"/>
  <c r="S13" i="8" l="1"/>
  <c r="R37" i="6"/>
  <c r="Q37" i="6"/>
  <c r="P37" i="6"/>
  <c r="P12" i="5" l="1"/>
  <c r="P15" i="2" l="1"/>
  <c r="Q15" i="2"/>
  <c r="O15" i="2" l="1"/>
  <c r="R15" i="2"/>
  <c r="Q12" i="5"/>
  <c r="O12" i="5"/>
  <c r="R12" i="5" l="1"/>
  <c r="J37" i="6" l="1"/>
  <c r="I37" i="6"/>
  <c r="H37" i="6"/>
  <c r="G37" i="6"/>
  <c r="N12" i="5" l="1"/>
  <c r="I12" i="5" l="1"/>
  <c r="H12" i="5"/>
  <c r="G12" i="5"/>
  <c r="S10" i="6"/>
  <c r="E12" i="5"/>
  <c r="D12" i="5"/>
  <c r="C12" i="5"/>
  <c r="J12" i="5" l="1"/>
  <c r="F9" i="4"/>
  <c r="F8" i="4"/>
  <c r="S8" i="4" s="1"/>
  <c r="F7" i="4"/>
  <c r="S7" i="4" s="1"/>
  <c r="E10" i="4"/>
  <c r="D10" i="4"/>
  <c r="C10" i="4"/>
  <c r="E37" i="6" l="1"/>
  <c r="D37" i="6"/>
  <c r="C37" i="6"/>
  <c r="S36" i="6"/>
  <c r="S35" i="6"/>
  <c r="S34" i="6"/>
  <c r="S33" i="6"/>
  <c r="S32" i="6"/>
  <c r="S31" i="6"/>
  <c r="S30" i="6"/>
  <c r="S29" i="6"/>
  <c r="S28" i="6"/>
  <c r="S27" i="6"/>
  <c r="S9" i="6"/>
  <c r="S8" i="6"/>
  <c r="T14" i="2"/>
  <c r="T13" i="2"/>
  <c r="T12" i="2"/>
  <c r="T11" i="2"/>
  <c r="S15" i="2"/>
  <c r="K15" i="2"/>
  <c r="L15" i="2"/>
  <c r="M15" i="2"/>
  <c r="K12" i="5"/>
  <c r="L12" i="5"/>
  <c r="M12" i="5"/>
  <c r="S11" i="5"/>
  <c r="S10" i="5"/>
  <c r="S9" i="5"/>
  <c r="S8" i="5" l="1"/>
  <c r="F12" i="5"/>
  <c r="N15" i="2"/>
  <c r="T15" i="2" l="1"/>
  <c r="O37" i="6" l="1"/>
  <c r="N37" i="6"/>
  <c r="M37" i="6"/>
  <c r="L37" i="6"/>
  <c r="K37" i="6"/>
  <c r="F37" i="6"/>
  <c r="S12" i="5" l="1"/>
  <c r="S37" i="6"/>
  <c r="F10" i="4"/>
  <c r="R10" i="4"/>
  <c r="S9" i="4"/>
  <c r="S10" i="4" s="1"/>
</calcChain>
</file>

<file path=xl/sharedStrings.xml><?xml version="1.0" encoding="utf-8"?>
<sst xmlns="http://schemas.openxmlformats.org/spreadsheetml/2006/main" count="453" uniqueCount="176">
  <si>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</si>
  <si>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</si>
  <si>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</si>
  <si>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</si>
  <si>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</si>
  <si>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</si>
  <si>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</si>
  <si>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</si>
  <si>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</si>
  <si>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</si>
  <si>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</si>
  <si>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</si>
  <si>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</si>
  <si>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</si>
  <si>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</si>
  <si>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</si>
  <si>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</si>
  <si>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</si>
  <si>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</si>
  <si>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</si>
  <si>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</si>
  <si>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TOTAL </t>
  </si>
  <si>
    <t xml:space="preserve">SERVICIOS DE TRANSPORTE DE CARGA </t>
  </si>
  <si>
    <t>SERVICIOS DE VEHÍCULOS DE MOTOR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</si>
  <si>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</si>
  <si>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</si>
  <si>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</si>
  <si>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</si>
  <si>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</si>
  <si>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</si>
  <si>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Total 2025</t>
  </si>
  <si>
    <t>Total</t>
  </si>
  <si>
    <t>Total general</t>
  </si>
  <si>
    <t>M</t>
  </si>
  <si>
    <t>F</t>
  </si>
  <si>
    <t>S/I</t>
  </si>
  <si>
    <t xml:space="preserve">Total </t>
  </si>
  <si>
    <t>Total GENERAL</t>
  </si>
  <si>
    <t xml:space="preserve">SERVICIOS LICENCIA DE CONDUCIR </t>
  </si>
  <si>
    <t xml:space="preserve">SERVICIO </t>
  </si>
  <si>
    <t>ANÁLISIS POR DIRECCIONES MISIONALES</t>
  </si>
  <si>
    <t>ENERO</t>
  </si>
  <si>
    <t>FEBRERO</t>
  </si>
  <si>
    <t>MARZO</t>
  </si>
  <si>
    <t>DIRECCION DE LICENCIAS DE CONDUCIR</t>
  </si>
  <si>
    <t>DIRECCIÓN DE TRÁNSITO Y VIALIDAD</t>
  </si>
  <si>
    <t>DIRECCION DE TRANSPORTE DE CARGA</t>
  </si>
  <si>
    <t>DIRECCIÓN VEHÍCULOS DE MOTOR</t>
  </si>
  <si>
    <t>TRANSPORTE DE PASAJEROS</t>
  </si>
  <si>
    <t>ESCUELA NACIONAL DE EDUCACIÓN VIAL</t>
  </si>
  <si>
    <t>TOTAL GENERAL</t>
  </si>
  <si>
    <t>EMPRESA PRIVADA</t>
  </si>
  <si>
    <t>USUARIO</t>
  </si>
  <si>
    <t>USUARIO GUBERNAMENTAL</t>
  </si>
  <si>
    <t>TIPO</t>
  </si>
  <si>
    <t>ANÁLISIS POR TIPO DE USUARIO</t>
  </si>
  <si>
    <t>SERVICIOS DIRECCIONES MISIONALES</t>
  </si>
  <si>
    <t>N/A</t>
  </si>
  <si>
    <t>DIRECCIÓN MISIONAL</t>
  </si>
  <si>
    <t>TOTAL</t>
  </si>
  <si>
    <t>Cambio de Licencia de Conducir  Extranjera a Dominicana (Homologación)</t>
  </si>
  <si>
    <t>Cambio Licencia de Categoría 02 a Categoría 03</t>
  </si>
  <si>
    <t>Cambio Licencia de Categoría 03 a Categoría 04</t>
  </si>
  <si>
    <t>Cambio Licencia de Conducir  de Militar o Policia a Civil</t>
  </si>
  <si>
    <t>Duplicado Licencia de Conducir o Carnet de Aprendizaje por Pérdida</t>
  </si>
  <si>
    <t>Emisión Licencia de Conducir Diplomática</t>
  </si>
  <si>
    <t>Emisión Nueva Licencia de Conducir Categoría 1</t>
  </si>
  <si>
    <t>Emisión Nueva Licencia de Conducir Categoría 2 a Militares</t>
  </si>
  <si>
    <t>Emisión Permiso Carnet de Aprendizaje</t>
  </si>
  <si>
    <t>Emisión Primera Licencia de Conducir Categoría 2</t>
  </si>
  <si>
    <t>Renovación Carnet o Permiso de Aprendizaje</t>
  </si>
  <si>
    <t>Renovación Licencia de Conducir Categoría 1, 2, 3 y 4</t>
  </si>
  <si>
    <t>Renovación Licencia de Conducir Miembros de la Policía Nacional y Fuerzas Armadas</t>
  </si>
  <si>
    <t>Total 1T 2026</t>
  </si>
  <si>
    <t>AZUA</t>
  </si>
  <si>
    <t>BAHORUCO</t>
  </si>
  <si>
    <t>BARAHONA</t>
  </si>
  <si>
    <t>DAJABON</t>
  </si>
  <si>
    <t>DUARTE</t>
  </si>
  <si>
    <t>EL SEIBO</t>
  </si>
  <si>
    <t>EL SEYBO</t>
  </si>
  <si>
    <t>ELIAS PIÑA</t>
  </si>
  <si>
    <t>ESPAILLAT</t>
  </si>
  <si>
    <t>HATO MAYOR</t>
  </si>
  <si>
    <t>HERMANAS MIRABAL</t>
  </si>
  <si>
    <t>INDEPENDENCIA</t>
  </si>
  <si>
    <t>LA ALTAGRACIA</t>
  </si>
  <si>
    <t xml:space="preserve">LA ALTAGRACIA </t>
  </si>
  <si>
    <t xml:space="preserve">LA ALTAGRACIA  </t>
  </si>
  <si>
    <t>LA ROMANA</t>
  </si>
  <si>
    <t xml:space="preserve">LA ROMANA </t>
  </si>
  <si>
    <t>LA VEGA</t>
  </si>
  <si>
    <t>MARIA TRINIDAD SANCHEZ</t>
  </si>
  <si>
    <t xml:space="preserve">MOCA </t>
  </si>
  <si>
    <t>MONSEÑOR NOUEL</t>
  </si>
  <si>
    <t>MONTE CRISTI</t>
  </si>
  <si>
    <t>MONTE PLATA</t>
  </si>
  <si>
    <t>NEW YORK</t>
  </si>
  <si>
    <t>PEDERNALES</t>
  </si>
  <si>
    <t xml:space="preserve">PEDERNALES </t>
  </si>
  <si>
    <t>PEDRO BRAND</t>
  </si>
  <si>
    <t>PERAVIA</t>
  </si>
  <si>
    <t>PUERTO PLATA</t>
  </si>
  <si>
    <t>SAMANA</t>
  </si>
  <si>
    <t>SAN CRISTOBAL</t>
  </si>
  <si>
    <t xml:space="preserve">SAN CRISTOBAL </t>
  </si>
  <si>
    <t>SAN JOSE DE OCOA</t>
  </si>
  <si>
    <t>SAN JUAN DE LA MAGUANA</t>
  </si>
  <si>
    <t>SAN PEDRO DE MACORIS</t>
  </si>
  <si>
    <t xml:space="preserve">SAN PEDRO DE MACORIS </t>
  </si>
  <si>
    <t>SANCHEZ RAMIREZ</t>
  </si>
  <si>
    <t xml:space="preserve">SANCHEZ RAMIREZ </t>
  </si>
  <si>
    <t>SANTIAGO CABALLEROS</t>
  </si>
  <si>
    <t>SANTIAGO RODRIGUEZ</t>
  </si>
  <si>
    <t>SANTO DOMINGO</t>
  </si>
  <si>
    <t xml:space="preserve">SANTO DOMINGO </t>
  </si>
  <si>
    <t>SOSUA</t>
  </si>
  <si>
    <t>VALVERDE</t>
  </si>
  <si>
    <t>(en blanco)</t>
  </si>
  <si>
    <t>Segmentación Provincial de los Servicios</t>
  </si>
  <si>
    <t>PROVINCIA</t>
  </si>
  <si>
    <t>BOCA CHICA</t>
  </si>
  <si>
    <t>MONTE  CRISTI</t>
  </si>
  <si>
    <t>SAN FRANCISCO DE MACORIS</t>
  </si>
  <si>
    <t>DIRECCIÓN LICENCIAS DE CONDUCIR</t>
  </si>
  <si>
    <t>SERVICIOS</t>
  </si>
  <si>
    <t>FORMULARIO REGISTRO DE TRANSPORTE DE CARGA</t>
  </si>
  <si>
    <t>PERMISOS DE CARGA DE DIAS FERIADO</t>
  </si>
  <si>
    <t>PERMISOS DE CARGA ZONA ACCESO RESTRINGIDO (ZONA ZAR)</t>
  </si>
  <si>
    <t>SOLICITUDES DE PERMISOS DOBLE COLA</t>
  </si>
  <si>
    <t>SAN JUAN</t>
  </si>
  <si>
    <t>SANTIAGO</t>
  </si>
  <si>
    <t>ACTUALIZACION DEL NÚMERO CHASIS</t>
  </si>
  <si>
    <t>ASIGNACIÓN DE NÚMERO DE CHASIS</t>
  </si>
  <si>
    <t>TRANSFORMACION DE VEHÍCULO DE MOTOR</t>
  </si>
  <si>
    <t>Período: 2026</t>
  </si>
  <si>
    <t>BANI</t>
  </si>
  <si>
    <t>HIGUEY</t>
  </si>
  <si>
    <t>SAN FRANCISCO</t>
  </si>
  <si>
    <t xml:space="preserve">SANTO DOMINGO ESTE </t>
  </si>
  <si>
    <t>TERRENAS</t>
  </si>
  <si>
    <t xml:space="preserve">SOLICITUD DE EXCLUSION EN LICENCIA DE OPERACIÓN DE AUTOBUSES Y MINIBUSES </t>
  </si>
  <si>
    <t>SOLICITUD DE EXCLUSION EN LICENCIA DE OPERACIÓN DE TRANSPORTE DE JEEP SAFARI</t>
  </si>
  <si>
    <t>SOLICITUD DE INCLUSION EN LICENCIA DE OPERACIÓN DE ALQUILER DE VEHICULOS DE LUJO</t>
  </si>
  <si>
    <t xml:space="preserve">SOLICITUD DE INCLUSION EN LICENCIA DE OPERACIÓN DE AUTOBUSES Y MINIBUSES </t>
  </si>
  <si>
    <t xml:space="preserve">SOLICITUD DE INCLUSION EN LICENCIA DE OPERACIÓN DE FOUR WHEEL </t>
  </si>
  <si>
    <t>SOLICITUD DE INCLUSION EN LICENCIA DE OPERACIÓN DE PERSONAL</t>
  </si>
  <si>
    <t>SOLICITUD DE INCLUSION EN LICENCIA DE OPERACIÓN DE TRANSPORTE DE JEEP SAFARI</t>
  </si>
  <si>
    <t>SOLICITUD DE INCLUSION EN LICENCIA DE OPERACIÓN DE TRANSPORTE DE PERSONAL</t>
  </si>
  <si>
    <t>SOLICITUD DE INCLUSION EN LICENCIA DE OPERACIÓN DE TRANSPORTE DE TAXI TURISTICO</t>
  </si>
  <si>
    <t xml:space="preserve">SOLICITUD DE LICENCIA DE OPERACIÓN DE ALQUILER DE TRANSPORTE ESCOLAR </t>
  </si>
  <si>
    <t>SOLICITUD DE LICENCIA DE OPERACIÓN DE ALQUILER DE VEHICULOS DE LUJO</t>
  </si>
  <si>
    <t xml:space="preserve">SOLICITUD DE LICENCIA DE OPERACIÓN DE AUTOBUSES Y MINIBUSES </t>
  </si>
  <si>
    <t>SOLICITUD DE LICENCIA DE OPERACIÓN DE BICICLETAS ELECTRICAS</t>
  </si>
  <si>
    <t xml:space="preserve">SOLICITUD DE LICENCIA DE OPERACIÓN DE BUGGY </t>
  </si>
  <si>
    <t>SOLICITUD DE LICENCIA DE OPERACIÓN DE FOUR WHEEL</t>
  </si>
  <si>
    <t>SOLICITUD DE LICENCIA DE OPERACIÓN DE FOUR WHEEL Y BUGGY</t>
  </si>
  <si>
    <t>SOLICITUD DE LICENCIA DE OPERACIÓN DE PERSONAL</t>
  </si>
  <si>
    <t xml:space="preserve">SOLICITUD DE LICENCIA DE OPERACIÓN DE TAXI TURISTICO </t>
  </si>
  <si>
    <t>SOLICITUD DE LICENCIA DE OPERACIÓN DE TRANSPORTE DE JEEP SAFARI</t>
  </si>
  <si>
    <t xml:space="preserve">SOLICITUD DE LICENCIA DE OPERACIÓN DE TRANSPORTE DE PERSONAL </t>
  </si>
  <si>
    <t>SOLICITUD DE LICENCIA DE OPERACIÓN DE TRANSPORTE DE TAXI TURISTICO</t>
  </si>
  <si>
    <t>SOLICITUD DE LICENCIA DE OPERACIÓN DE TRANSPORTE ESCOLAR</t>
  </si>
  <si>
    <t>SOLICITUD DE LLICENCIA DE OPERACIÓN DE TRANSPORTE DE PERSONAL</t>
  </si>
  <si>
    <t xml:space="preserve">SOLICITUD DE RENOVACION DE LICENCIA DE OPERACIÓN DE ALQUILER DE TRANSPORTE ESCOLAR </t>
  </si>
  <si>
    <t>SOLICITUD DE RENOVACION DE LICENCIA DE OPERACIÓN DE TRANSPORTE DE PERSONAL</t>
  </si>
  <si>
    <t>SOLICITUD DE SUSTITUCION EN LICENCIA DE OPERACIÓN DE ALQUILER DE VEHICULOS DE LUJO</t>
  </si>
  <si>
    <t xml:space="preserve">SOLICITUD DE SUSTITUCION EN LICENCIA DE OPERACIÓN DE AUTOBUSES Y MINIBUSES </t>
  </si>
  <si>
    <t>SOLICITUD DE SUSTITUCION EN LICENCIA DE OPERACIÓN DE PERSONAL</t>
  </si>
  <si>
    <t xml:space="preserve">SOLICITUD DE SUSTITUCION EN LICENCIA DE OPERACIÓN DE TRANSPORTE DE PERSONAL </t>
  </si>
  <si>
    <t>ACTIVIDAD EN LA VIA PÚBLICA</t>
  </si>
  <si>
    <t>CARGA Y DESCARGA</t>
  </si>
  <si>
    <t>FILMACION</t>
  </si>
  <si>
    <t>INTERVENCION EN LA VIA</t>
  </si>
  <si>
    <t>VACIADO DE HORMIGON</t>
  </si>
  <si>
    <t>PUNTA 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</si>
</sst>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"/>
    <numFmt numFmtId="165" formatCode="#,##0;[Red]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24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1" fillId="2" borderId="2" xfId="0" applyFont="1" applyFill="1" applyBorder="1"/>
    <xf numFmtId="0" fontId="11" fillId="2" borderId="13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7" xfId="0" applyFont="1" applyBorder="1"/>
    <xf numFmtId="0" fontId="13" fillId="0" borderId="12" xfId="0" applyFont="1" applyBorder="1" applyAlignment="1">
      <alignment wrapText="1"/>
    </xf>
    <xf numFmtId="164" fontId="13" fillId="0" borderId="32" xfId="13" applyNumberFormat="1" applyFont="1" applyBorder="1" applyAlignment="1">
      <alignment horizontal="center"/>
    </xf>
    <xf numFmtId="164" fontId="13" fillId="0" borderId="34" xfId="13" applyNumberFormat="1" applyFont="1" applyBorder="1" applyAlignment="1">
      <alignment horizontal="center"/>
    </xf>
    <xf numFmtId="164" fontId="13" fillId="0" borderId="33" xfId="13" applyNumberFormat="1" applyFont="1" applyBorder="1" applyAlignment="1">
      <alignment horizontal="right"/>
    </xf>
    <xf numFmtId="164" fontId="15" fillId="0" borderId="30" xfId="13" applyNumberFormat="1" applyFont="1" applyBorder="1" applyAlignment="1">
      <alignment horizontal="right" vertical="top" wrapText="1" readingOrder="1"/>
    </xf>
    <xf numFmtId="164" fontId="14" fillId="0" borderId="14" xfId="13" applyNumberFormat="1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13" fillId="0" borderId="0" xfId="13" applyFont="1" applyAlignment="1">
      <alignment horizontal="center" vertical="center" wrapText="1"/>
    </xf>
    <xf numFmtId="0" fontId="13" fillId="0" borderId="0" xfId="0" applyFont="1"/>
    <xf numFmtId="164" fontId="14" fillId="0" borderId="0" xfId="13" applyNumberFormat="1" applyFont="1" applyAlignment="1">
      <alignment horizontal="center" vertical="top" wrapText="1" readingOrder="1"/>
    </xf>
    <xf numFmtId="164" fontId="15" fillId="0" borderId="0" xfId="13" applyNumberFormat="1" applyFont="1" applyAlignment="1">
      <alignment horizontal="right" vertical="top" wrapText="1" readingOrder="1"/>
    </xf>
    <xf numFmtId="0" fontId="13" fillId="0" borderId="0" xfId="0" applyFont="1" applyAlignment="1">
      <alignment wrapText="1"/>
    </xf>
    <xf numFmtId="164" fontId="13" fillId="0" borderId="0" xfId="13" applyNumberFormat="1" applyFont="1" applyAlignment="1">
      <alignment horizontal="center"/>
    </xf>
    <xf numFmtId="164" fontId="13" fillId="0" borderId="0" xfId="13" applyNumberFormat="1" applyFont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0" xfId="0" applyFont="1" applyBorder="1"/>
    <xf numFmtId="0" fontId="4" fillId="0" borderId="41" xfId="0" applyFont="1" applyBorder="1" applyAlignment="1">
      <alignment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2" fontId="0" fillId="2" borderId="0" xfId="0" applyNumberFormat="1" applyFill="1"/>
    <xf numFmtId="2" fontId="0" fillId="0" borderId="0" xfId="0" applyNumberFormat="1"/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 wrapText="1" readingOrder="1"/>
    </xf>
    <xf numFmtId="0" fontId="17" fillId="0" borderId="1" xfId="13" applyFont="1" applyBorder="1" applyAlignment="1">
      <alignment horizontal="left" vertical="center" wrapText="1" readingOrder="1"/>
    </xf>
    <xf numFmtId="0" fontId="17" fillId="0" borderId="17" xfId="0" applyFont="1" applyBorder="1" applyAlignment="1">
      <alignment horizontal="left"/>
    </xf>
    <xf numFmtId="0" fontId="17" fillId="0" borderId="12" xfId="0" applyFont="1" applyBorder="1" applyAlignment="1">
      <alignment horizontal="left" wrapText="1"/>
    </xf>
    <xf numFmtId="165" fontId="0" fillId="0" borderId="0" xfId="0" applyNumberFormat="1" applyAlignment="1">
      <alignment horizontal="center" vertical="center"/>
    </xf>
    <xf numFmtId="165" fontId="4" fillId="0" borderId="4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13" fillId="0" borderId="0" xfId="13" applyNumberFormat="1" applyFont="1" applyAlignment="1">
      <alignment horizontal="center" vertical="center" wrapText="1"/>
    </xf>
    <xf numFmtId="165" fontId="14" fillId="0" borderId="0" xfId="13" applyNumberFormat="1" applyFont="1" applyAlignment="1">
      <alignment horizontal="center" vertical="top" wrapText="1" readingOrder="1"/>
    </xf>
    <xf numFmtId="165" fontId="13" fillId="0" borderId="0" xfId="13" applyNumberFormat="1" applyFont="1" applyAlignment="1">
      <alignment horizontal="center"/>
    </xf>
    <xf numFmtId="165" fontId="16" fillId="0" borderId="0" xfId="0" applyNumberFormat="1" applyFont="1" applyAlignment="1">
      <alignment horizontal="center" vertical="center"/>
    </xf>
    <xf numFmtId="165" fontId="13" fillId="0" borderId="47" xfId="13" applyNumberFormat="1" applyFont="1" applyBorder="1" applyAlignment="1">
      <alignment horizontal="center" vertical="center" wrapText="1"/>
    </xf>
    <xf numFmtId="165" fontId="14" fillId="0" borderId="46" xfId="13" applyNumberFormat="1" applyFont="1" applyBorder="1" applyAlignment="1">
      <alignment horizontal="center" vertical="top" wrapText="1" readingOrder="1"/>
    </xf>
    <xf numFmtId="165" fontId="13" fillId="0" borderId="34" xfId="13" applyNumberFormat="1" applyFont="1" applyBorder="1" applyAlignment="1">
      <alignment horizontal="center"/>
    </xf>
    <xf numFmtId="165" fontId="17" fillId="0" borderId="1" xfId="13" applyNumberFormat="1" applyFont="1" applyBorder="1" applyAlignment="1">
      <alignment horizontal="center" vertical="center" wrapText="1"/>
    </xf>
    <xf numFmtId="165" fontId="14" fillId="0" borderId="45" xfId="13" applyNumberFormat="1" applyFont="1" applyBorder="1" applyAlignment="1">
      <alignment horizontal="center" vertical="top" wrapText="1" readingOrder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3" fillId="0" borderId="12" xfId="13" applyFont="1" applyBorder="1" applyAlignment="1">
      <alignment horizontal="center" vertical="center"/>
    </xf>
    <xf numFmtId="0" fontId="13" fillId="0" borderId="35" xfId="13" applyFont="1" applyBorder="1" applyAlignment="1">
      <alignment horizontal="center" vertical="center"/>
    </xf>
    <xf numFmtId="0" fontId="13" fillId="0" borderId="13" xfId="13" applyFont="1" applyBorder="1" applyAlignment="1">
      <alignment horizontal="center" vertical="center"/>
    </xf>
    <xf numFmtId="0" fontId="13" fillId="0" borderId="0" xfId="13" applyFont="1" applyAlignment="1">
      <alignment horizontal="center" vertical="center"/>
    </xf>
    <xf numFmtId="0" fontId="13" fillId="0" borderId="0" xfId="13" applyFont="1" applyAlignment="1">
      <alignment horizontal="left" vertical="center" wrapText="1" readingOrder="1"/>
    </xf>
    <xf numFmtId="0" fontId="13" fillId="0" borderId="0" xfId="13" applyFont="1" applyAlignment="1">
      <alignment horizontal="center" vertical="center" wrapText="1" readingOrder="1"/>
    </xf>
    <xf numFmtId="0" fontId="4" fillId="0" borderId="3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13" fillId="0" borderId="36" xfId="13" applyFont="1" applyBorder="1" applyAlignment="1">
      <alignment horizontal="center" vertical="center" wrapText="1" readingOrder="1"/>
    </xf>
    <xf numFmtId="0" fontId="13" fillId="0" borderId="37" xfId="13" applyFont="1" applyBorder="1" applyAlignment="1">
      <alignment horizontal="center" vertical="center" wrapText="1" readingOrder="1"/>
    </xf>
    <xf numFmtId="0" fontId="13" fillId="0" borderId="10" xfId="13" applyFont="1" applyBorder="1" applyAlignment="1">
      <alignment horizontal="center" vertical="center" wrapText="1" readingOrder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13" fillId="0" borderId="48" xfId="13" applyFont="1" applyBorder="1" applyAlignment="1">
      <alignment horizontal="center" vertical="center"/>
    </xf>
    <xf numFmtId="0" fontId="13" fillId="0" borderId="49" xfId="13" applyFont="1" applyBorder="1" applyAlignment="1">
      <alignment horizontal="center" vertical="center"/>
    </xf>
    <xf numFmtId="0" fontId="13" fillId="0" borderId="50" xfId="13" applyFont="1" applyBorder="1" applyAlignment="1">
      <alignment horizontal="center" vertical="center"/>
    </xf>
    <xf numFmtId="0" fontId="13" fillId="0" borderId="47" xfId="13" applyFont="1" applyBorder="1" applyAlignment="1">
      <alignment horizontal="center" vertical="center" wrapText="1" readingOrder="1"/>
    </xf>
    <xf numFmtId="0" fontId="13" fillId="0" borderId="51" xfId="13" applyFont="1" applyBorder="1" applyAlignment="1">
      <alignment horizontal="center" vertical="center" wrapText="1" readingOrder="1"/>
    </xf>
    <xf numFmtId="0" fontId="13" fillId="0" borderId="2" xfId="13" applyFont="1" applyBorder="1" applyAlignment="1">
      <alignment horizontal="center" vertical="center" wrapText="1" readingOrder="1"/>
    </xf>
    <xf numFmtId="0" fontId="17" fillId="0" borderId="17" xfId="0" applyFont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/>
    </xf>
    <xf numFmtId="0" fontId="4" fillId="0" borderId="68" xfId="0" applyFont="1" applyBorder="1" applyAlignment="1">
      <alignment horizontal="center" vertical="center"/>
    </xf>
    <xf numFmtId="165" fontId="5" fillId="0" borderId="64" xfId="0" applyNumberFormat="1" applyFont="1" applyBorder="1" applyAlignment="1">
      <alignment horizontal="center" vertical="center" wrapText="1"/>
    </xf>
    <xf numFmtId="165" fontId="5" fillId="0" borderId="64" xfId="0" applyNumberFormat="1" applyFont="1" applyBorder="1" applyAlignment="1">
      <alignment horizontal="center" vertical="center"/>
    </xf>
    <xf numFmtId="165" fontId="4" fillId="0" borderId="65" xfId="0" applyNumberFormat="1" applyFont="1" applyBorder="1" applyAlignment="1">
      <alignment horizontal="center" vertical="center"/>
    </xf>
    <xf numFmtId="165" fontId="5" fillId="0" borderId="66" xfId="0" applyNumberFormat="1" applyFont="1" applyBorder="1" applyAlignment="1">
      <alignment horizontal="center" vertical="center"/>
    </xf>
    <xf numFmtId="165" fontId="4" fillId="0" borderId="69" xfId="0" applyNumberFormat="1" applyFont="1" applyBorder="1" applyAlignment="1">
      <alignment horizontal="center" vertical="center" wrapText="1"/>
    </xf>
    <xf numFmtId="165" fontId="4" fillId="0" borderId="69" xfId="0" applyNumberFormat="1" applyFont="1" applyBorder="1" applyAlignment="1">
      <alignment horizontal="center" vertical="center"/>
    </xf>
    <xf numFmtId="165" fontId="4" fillId="0" borderId="67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0" borderId="3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40" xfId="0" applyFont="1" applyBorder="1"/>
    <xf numFmtId="0" fontId="5" fillId="0" borderId="42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0" borderId="5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5" fillId="0" borderId="5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right"/>
    </xf>
    <xf numFmtId="0" fontId="0" fillId="0" borderId="0" xfId="0" applyBorder="1"/>
    <xf numFmtId="0" fontId="4" fillId="0" borderId="60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3" fontId="1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0" borderId="40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</cellXfs>
  <cellStyles count="14">
    <cellStyle name="Normal" xfId="0" builtinId="0"/>
    <cellStyle name="Normal 10" xfId="12" xr:uid="{1BB6837D-E6B5-48F0-9222-59AEB4544665}"/>
    <cellStyle name="Normal 2" xfId="3" xr:uid="{00000000-0005-0000-0000-000001000000}"/>
    <cellStyle name="Normal 2 2" xfId="2" xr:uid="{00000000-0005-0000-0000-000002000000}"/>
    <cellStyle name="Normal 2 3" xfId="13" xr:uid="{4088F02C-6C35-444E-96A2-2845EA42C0A4}"/>
    <cellStyle name="Normal 2_Hoja1" xfId="4" xr:uid="{1760E185-F164-452B-B8DA-337C69376CB3}"/>
    <cellStyle name="Normal 3" xfId="5" xr:uid="{9520C7AF-C62F-4622-BC2D-4A4DACDDA620}"/>
    <cellStyle name="Normal 4" xfId="6" xr:uid="{95F132E0-EDD2-4CF2-A1EB-D2300E140829}"/>
    <cellStyle name="Normal 5" xfId="7" xr:uid="{FDC62969-FFF4-4829-829A-E2EC442B6A32}"/>
    <cellStyle name="Normal 6" xfId="8" xr:uid="{26B1549C-09DB-47A8-AC8F-C1649D23F624}"/>
    <cellStyle name="Normal 7" xfId="9" xr:uid="{0251E2BF-597A-4DFC-8182-C1DE14F2EDFE}"/>
    <cellStyle name="Normal 8" xfId="10" xr:uid="{72ABF898-EE0D-42BE-9077-8DF456E12A3D}"/>
    <cellStyle name="Normal 9" xfId="11" xr:uid="{6F1179D3-5AC9-4809-AC46-87EA1006C4A9}"/>
    <cellStyle name="Porcentual 2 5" xfId="1" xr:uid="{00000000-0005-0000-0000-000003000000}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DIRECCIONES</a:t>
            </a:r>
            <a:r>
              <a:rPr lang="es-DO" baseline="0"/>
              <a:t> MISIONALES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INTRANT!$C$2:$C$4</c:f>
              <c:strCache>
                <c:ptCount val="3"/>
                <c:pt idx="0">
                  <c:v>ANÁLISIS POR DIRECCIONES MISIONALES</c:v>
                </c:pt>
                <c:pt idx="1">
                  <c:v>ENERO</c:v>
                </c:pt>
                <c:pt idx="2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INTRANT!$B$5:$B$10</c:f>
              <c:strCache>
                <c:ptCount val="6"/>
                <c:pt idx="0">
                  <c:v>DIRECCION DE LICENCIAS DE CONDUCIR</c:v>
                </c:pt>
                <c:pt idx="1">
                  <c:v>DIRECCIÓN DE TRÁNSITO Y VIALIDAD</c:v>
                </c:pt>
                <c:pt idx="2">
                  <c:v>DIRECCION DE TRANSPORTE DE CARGA</c:v>
                </c:pt>
                <c:pt idx="3">
                  <c:v>DIRECCIÓN VEHÍCULOS DE MOTOR</c:v>
                </c:pt>
                <c:pt idx="4">
                  <c:v>ESCUELA NACIONAL DE EDUCACIÓN VIAL</c:v>
                </c:pt>
                <c:pt idx="5">
                  <c:v>TRANSPORTE DE PASAJEROS</c:v>
                </c:pt>
              </c:strCache>
            </c:strRef>
          </c:cat>
          <c:val>
            <c:numRef>
              <c:f>INTRANT!$C$5:$C$10</c:f>
              <c:numCache>
                <c:formatCode>#,##0;[Red]#,##0</c:formatCode>
                <c:ptCount val="6"/>
                <c:pt idx="0">
                  <c:v>19252</c:v>
                </c:pt>
                <c:pt idx="1">
                  <c:v>318</c:v>
                </c:pt>
                <c:pt idx="2">
                  <c:v>18085</c:v>
                </c:pt>
                <c:pt idx="3">
                  <c:v>15</c:v>
                </c:pt>
                <c:pt idx="4">
                  <c:v>7628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1-47FB-ABC3-854902574D5F}"/>
            </c:ext>
          </c:extLst>
        </c:ser>
        <c:ser>
          <c:idx val="1"/>
          <c:order val="1"/>
          <c:tx>
            <c:strRef>
              <c:f>INTRANT!$D$2:$D$4</c:f>
              <c:strCache>
                <c:ptCount val="3"/>
                <c:pt idx="0">
                  <c:v>ANÁLISIS POR DIRECCIONES MISIONALES</c:v>
                </c:pt>
                <c:pt idx="1">
                  <c:v>FEBRERO</c:v>
                </c:pt>
                <c:pt idx="2">
                  <c:v>Total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INTRANT!$B$5:$B$10</c:f>
              <c:strCache>
                <c:ptCount val="6"/>
                <c:pt idx="0">
                  <c:v>DIRECCION DE LICENCIAS DE CONDUCIR</c:v>
                </c:pt>
                <c:pt idx="1">
                  <c:v>DIRECCIÓN DE TRÁNSITO Y VIALIDAD</c:v>
                </c:pt>
                <c:pt idx="2">
                  <c:v>DIRECCION DE TRANSPORTE DE CARGA</c:v>
                </c:pt>
                <c:pt idx="3">
                  <c:v>DIRECCIÓN VEHÍCULOS DE MOTOR</c:v>
                </c:pt>
                <c:pt idx="4">
                  <c:v>ESCUELA NACIONAL DE EDUCACIÓN VIAL</c:v>
                </c:pt>
                <c:pt idx="5">
                  <c:v>TRANSPORTE DE PASAJEROS</c:v>
                </c:pt>
              </c:strCache>
            </c:strRef>
          </c:cat>
          <c:val>
            <c:numRef>
              <c:f>INTRANT!$D$5:$D$10</c:f>
              <c:numCache>
                <c:formatCode>#,##0</c:formatCode>
                <c:ptCount val="6"/>
                <c:pt idx="0">
                  <c:v>14475</c:v>
                </c:pt>
                <c:pt idx="1">
                  <c:v>414</c:v>
                </c:pt>
                <c:pt idx="2">
                  <c:v>16773</c:v>
                </c:pt>
                <c:pt idx="3">
                  <c:v>15</c:v>
                </c:pt>
                <c:pt idx="4">
                  <c:v>5942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1-47FB-ABC3-854902574D5F}"/>
            </c:ext>
          </c:extLst>
        </c:ser>
        <c:ser>
          <c:idx val="2"/>
          <c:order val="2"/>
          <c:tx>
            <c:strRef>
              <c:f>INTRANT!$E$2:$E$4</c:f>
              <c:strCache>
                <c:ptCount val="3"/>
                <c:pt idx="0">
                  <c:v>ANÁLISIS POR DIRECCIONES MISIONALES</c:v>
                </c:pt>
                <c:pt idx="1">
                  <c:v>MARZO</c:v>
                </c:pt>
                <c:pt idx="2">
                  <c:v>TOTAL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INTRANT!$B$5:$B$10</c:f>
              <c:strCache>
                <c:ptCount val="6"/>
                <c:pt idx="0">
                  <c:v>DIRECCION DE LICENCIAS DE CONDUCIR</c:v>
                </c:pt>
                <c:pt idx="1">
                  <c:v>DIRECCIÓN DE TRÁNSITO Y VIALIDAD</c:v>
                </c:pt>
                <c:pt idx="2">
                  <c:v>DIRECCION DE TRANSPORTE DE CARGA</c:v>
                </c:pt>
                <c:pt idx="3">
                  <c:v>DIRECCIÓN VEHÍCULOS DE MOTOR</c:v>
                </c:pt>
                <c:pt idx="4">
                  <c:v>ESCUELA NACIONAL DE EDUCACIÓN VIAL</c:v>
                </c:pt>
                <c:pt idx="5">
                  <c:v>TRANSPORTE DE PASAJEROS</c:v>
                </c:pt>
              </c:strCache>
            </c:strRef>
          </c:cat>
          <c:val>
            <c:numRef>
              <c:f>INTRANT!$E$5:$E$10</c:f>
              <c:numCache>
                <c:formatCode>#,##0</c:formatCode>
                <c:ptCount val="6"/>
                <c:pt idx="0">
                  <c:v>59353</c:v>
                </c:pt>
                <c:pt idx="1">
                  <c:v>351</c:v>
                </c:pt>
                <c:pt idx="2">
                  <c:v>40416</c:v>
                </c:pt>
                <c:pt idx="3">
                  <c:v>10</c:v>
                </c:pt>
                <c:pt idx="4">
                  <c:v>14133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81-47FB-ABC3-854902574D5F}"/>
            </c:ext>
          </c:extLst>
        </c:ser>
        <c:ser>
          <c:idx val="3"/>
          <c:order val="3"/>
          <c:tx>
            <c:strRef>
              <c:f>INTRANT!$F$2:$F$4</c:f>
              <c:strCache>
                <c:ptCount val="3"/>
                <c:pt idx="0">
                  <c:v>ANÁLISIS POR DIRECCIONES MISIONALES</c:v>
                </c:pt>
                <c:pt idx="1">
                  <c:v>TOTAL GENERAL</c:v>
                </c:pt>
                <c:pt idx="2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INTRANT!$B$5:$B$10</c:f>
              <c:strCache>
                <c:ptCount val="6"/>
                <c:pt idx="0">
                  <c:v>DIRECCION DE LICENCIAS DE CONDUCIR</c:v>
                </c:pt>
                <c:pt idx="1">
                  <c:v>DIRECCIÓN DE TRÁNSITO Y VIALIDAD</c:v>
                </c:pt>
                <c:pt idx="2">
                  <c:v>DIRECCION DE TRANSPORTE DE CARGA</c:v>
                </c:pt>
                <c:pt idx="3">
                  <c:v>DIRECCIÓN VEHÍCULOS DE MOTOR</c:v>
                </c:pt>
                <c:pt idx="4">
                  <c:v>ESCUELA NACIONAL DE EDUCACIÓN VIAL</c:v>
                </c:pt>
                <c:pt idx="5">
                  <c:v>TRANSPORTE DE PASAJEROS</c:v>
                </c:pt>
              </c:strCache>
            </c:strRef>
          </c:cat>
          <c:val>
            <c:numRef>
              <c:f>INTRANT!$F$5:$F$10</c:f>
              <c:numCache>
                <c:formatCode>#,##0</c:formatCode>
                <c:ptCount val="6"/>
                <c:pt idx="0">
                  <c:v>93080</c:v>
                </c:pt>
                <c:pt idx="1">
                  <c:v>1083</c:v>
                </c:pt>
                <c:pt idx="2">
                  <c:v>75274</c:v>
                </c:pt>
                <c:pt idx="3">
                  <c:v>40</c:v>
                </c:pt>
                <c:pt idx="4">
                  <c:v>27703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81-47FB-ABC3-854902574D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34650640"/>
        <c:axId val="834651000"/>
      </c:barChart>
      <c:catAx>
        <c:axId val="83465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34651000"/>
        <c:crosses val="autoZero"/>
        <c:auto val="1"/>
        <c:lblAlgn val="ctr"/>
        <c:lblOffset val="100"/>
        <c:noMultiLvlLbl val="0"/>
      </c:catAx>
      <c:valAx>
        <c:axId val="834651000"/>
        <c:scaling>
          <c:orientation val="minMax"/>
        </c:scaling>
        <c:delete val="1"/>
        <c:axPos val="l"/>
        <c:numFmt formatCode="#,##0;[Red]#,##0" sourceLinked="1"/>
        <c:majorTickMark val="none"/>
        <c:minorTickMark val="none"/>
        <c:tickLblPos val="nextTo"/>
        <c:crossAx val="83465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10800000" scaled="1"/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10800000" scaled="1"/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10800000" scaled="1"/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ENERO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0"/>
              <c:pt idx="0">
                <c:v>AZUA</c:v>
              </c:pt>
              <c:pt idx="1">
                <c:v>BAHORUCO</c:v>
              </c:pt>
              <c:pt idx="2">
                <c:v>BARAHONA</c:v>
              </c:pt>
              <c:pt idx="3">
                <c:v>DAJABON</c:v>
              </c:pt>
              <c:pt idx="4">
                <c:v>DUARTE</c:v>
              </c:pt>
              <c:pt idx="5">
                <c:v>EL SEIBO</c:v>
              </c:pt>
              <c:pt idx="6">
                <c:v>ELIAS PIÑA</c:v>
              </c:pt>
              <c:pt idx="7">
                <c:v>HATO MAYOR</c:v>
              </c:pt>
              <c:pt idx="8">
                <c:v>HERMANAS MIRABAL</c:v>
              </c:pt>
              <c:pt idx="9">
                <c:v>LA ALTAGRACIA</c:v>
              </c:pt>
              <c:pt idx="10">
                <c:v>LA ROMANA</c:v>
              </c:pt>
              <c:pt idx="11">
                <c:v>LA VEGA</c:v>
              </c:pt>
              <c:pt idx="12">
                <c:v>MARIA TRINIDAD SANCHEZ</c:v>
              </c:pt>
              <c:pt idx="13">
                <c:v>MONSEÑOR NOUEL</c:v>
              </c:pt>
              <c:pt idx="14">
                <c:v>MONTE CRISTI</c:v>
              </c:pt>
              <c:pt idx="15">
                <c:v>MONTE PLATA</c:v>
              </c:pt>
              <c:pt idx="16">
                <c:v>N/A</c:v>
              </c:pt>
              <c:pt idx="17">
                <c:v>PEDERNALES</c:v>
              </c:pt>
              <c:pt idx="18">
                <c:v>PERAVIA</c:v>
              </c:pt>
              <c:pt idx="19">
                <c:v>PUERTO PLATA</c:v>
              </c:pt>
              <c:pt idx="20">
                <c:v>SAMANA</c:v>
              </c:pt>
              <c:pt idx="21">
                <c:v>SAN CRISTOBAL</c:v>
              </c:pt>
              <c:pt idx="22">
                <c:v>SAN JOSE DE OCOA</c:v>
              </c:pt>
              <c:pt idx="23">
                <c:v>SAN JUAN</c:v>
              </c:pt>
              <c:pt idx="24">
                <c:v>SAN PEDRO DE MACORIS</c:v>
              </c:pt>
              <c:pt idx="25">
                <c:v>SANCHEZ RAMIREZ</c:v>
              </c:pt>
              <c:pt idx="26">
                <c:v>SANTIAGO</c:v>
              </c:pt>
              <c:pt idx="27">
                <c:v>SANTIAGO RODRIGUEZ</c:v>
              </c:pt>
              <c:pt idx="28">
                <c:v>SANTO DOMINGO</c:v>
              </c:pt>
              <c:pt idx="29">
                <c:v>VALVERDE</c:v>
              </c:pt>
            </c:strLit>
          </c:cat>
          <c:val>
            <c:numLit>
              <c:formatCode>General</c:formatCode>
              <c:ptCount val="30"/>
              <c:pt idx="0">
                <c:v>19</c:v>
              </c:pt>
              <c:pt idx="1">
                <c:v>0</c:v>
              </c:pt>
              <c:pt idx="2">
                <c:v>0</c:v>
              </c:pt>
              <c:pt idx="3">
                <c:v>5</c:v>
              </c:pt>
              <c:pt idx="4">
                <c:v>3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7</c:v>
              </c:pt>
              <c:pt idx="10">
                <c:v>153</c:v>
              </c:pt>
              <c:pt idx="11">
                <c:v>48</c:v>
              </c:pt>
              <c:pt idx="12">
                <c:v>0</c:v>
              </c:pt>
              <c:pt idx="13">
                <c:v>9</c:v>
              </c:pt>
              <c:pt idx="14">
                <c:v>0</c:v>
              </c:pt>
              <c:pt idx="15">
                <c:v>0</c:v>
              </c:pt>
              <c:pt idx="16">
                <c:v>738</c:v>
              </c:pt>
              <c:pt idx="17">
                <c:v>0</c:v>
              </c:pt>
              <c:pt idx="18">
                <c:v>28</c:v>
              </c:pt>
              <c:pt idx="19">
                <c:v>0</c:v>
              </c:pt>
              <c:pt idx="20">
                <c:v>0</c:v>
              </c:pt>
              <c:pt idx="21">
                <c:v>480</c:v>
              </c:pt>
              <c:pt idx="22">
                <c:v>0</c:v>
              </c:pt>
              <c:pt idx="23">
                <c:v>0</c:v>
              </c:pt>
              <c:pt idx="24">
                <c:v>39</c:v>
              </c:pt>
              <c:pt idx="25">
                <c:v>8</c:v>
              </c:pt>
              <c:pt idx="26">
                <c:v>104</c:v>
              </c:pt>
              <c:pt idx="27">
                <c:v>2</c:v>
              </c:pt>
              <c:pt idx="28">
                <c:v>16438</c:v>
              </c:pt>
              <c:pt idx="2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249-4F07-A39F-DD98D3C9F8FB}"/>
            </c:ext>
          </c:extLst>
        </c:ser>
        <c:ser>
          <c:idx val="1"/>
          <c:order val="1"/>
          <c:tx>
            <c:v>FEBRERO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0"/>
              <c:pt idx="0">
                <c:v>AZUA</c:v>
              </c:pt>
              <c:pt idx="1">
                <c:v>BAHORUCO</c:v>
              </c:pt>
              <c:pt idx="2">
                <c:v>BARAHONA</c:v>
              </c:pt>
              <c:pt idx="3">
                <c:v>DAJABON</c:v>
              </c:pt>
              <c:pt idx="4">
                <c:v>DUARTE</c:v>
              </c:pt>
              <c:pt idx="5">
                <c:v>EL SEIBO</c:v>
              </c:pt>
              <c:pt idx="6">
                <c:v>ELIAS PIÑA</c:v>
              </c:pt>
              <c:pt idx="7">
                <c:v>HATO MAYOR</c:v>
              </c:pt>
              <c:pt idx="8">
                <c:v>HERMANAS MIRABAL</c:v>
              </c:pt>
              <c:pt idx="9">
                <c:v>LA ALTAGRACIA</c:v>
              </c:pt>
              <c:pt idx="10">
                <c:v>LA ROMANA</c:v>
              </c:pt>
              <c:pt idx="11">
                <c:v>LA VEGA</c:v>
              </c:pt>
              <c:pt idx="12">
                <c:v>MARIA TRINIDAD SANCHEZ</c:v>
              </c:pt>
              <c:pt idx="13">
                <c:v>MONSEÑOR NOUEL</c:v>
              </c:pt>
              <c:pt idx="14">
                <c:v>MONTE CRISTI</c:v>
              </c:pt>
              <c:pt idx="15">
                <c:v>MONTE PLATA</c:v>
              </c:pt>
              <c:pt idx="16">
                <c:v>N/A</c:v>
              </c:pt>
              <c:pt idx="17">
                <c:v>PEDERNALES</c:v>
              </c:pt>
              <c:pt idx="18">
                <c:v>PERAVIA</c:v>
              </c:pt>
              <c:pt idx="19">
                <c:v>PUERTO PLATA</c:v>
              </c:pt>
              <c:pt idx="20">
                <c:v>SAMANA</c:v>
              </c:pt>
              <c:pt idx="21">
                <c:v>SAN CRISTOBAL</c:v>
              </c:pt>
              <c:pt idx="22">
                <c:v>SAN JOSE DE OCOA</c:v>
              </c:pt>
              <c:pt idx="23">
                <c:v>SAN JUAN</c:v>
              </c:pt>
              <c:pt idx="24">
                <c:v>SAN PEDRO DE MACORIS</c:v>
              </c:pt>
              <c:pt idx="25">
                <c:v>SANCHEZ RAMIREZ</c:v>
              </c:pt>
              <c:pt idx="26">
                <c:v>SANTIAGO</c:v>
              </c:pt>
              <c:pt idx="27">
                <c:v>SANTIAGO RODRIGUEZ</c:v>
              </c:pt>
              <c:pt idx="28">
                <c:v>SANTO DOMINGO</c:v>
              </c:pt>
              <c:pt idx="29">
                <c:v>VALVERDE</c:v>
              </c:pt>
            </c:strLit>
          </c:cat>
          <c:val>
            <c:numLit>
              <c:formatCode>General</c:formatCode>
              <c:ptCount val="30"/>
              <c:pt idx="0">
                <c:v>17</c:v>
              </c:pt>
              <c:pt idx="1">
                <c:v>0</c:v>
              </c:pt>
              <c:pt idx="2">
                <c:v>0</c:v>
              </c:pt>
              <c:pt idx="3">
                <c:v>4</c:v>
              </c:pt>
              <c:pt idx="4">
                <c:v>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155</c:v>
              </c:pt>
              <c:pt idx="11">
                <c:v>36</c:v>
              </c:pt>
              <c:pt idx="12">
                <c:v>0</c:v>
              </c:pt>
              <c:pt idx="13">
                <c:v>4</c:v>
              </c:pt>
              <c:pt idx="14">
                <c:v>0</c:v>
              </c:pt>
              <c:pt idx="15">
                <c:v>0</c:v>
              </c:pt>
              <c:pt idx="16">
                <c:v>961</c:v>
              </c:pt>
              <c:pt idx="17">
                <c:v>0</c:v>
              </c:pt>
              <c:pt idx="18">
                <c:v>14</c:v>
              </c:pt>
              <c:pt idx="19">
                <c:v>0</c:v>
              </c:pt>
              <c:pt idx="20">
                <c:v>0</c:v>
              </c:pt>
              <c:pt idx="21">
                <c:v>449</c:v>
              </c:pt>
              <c:pt idx="22">
                <c:v>0</c:v>
              </c:pt>
              <c:pt idx="23">
                <c:v>2</c:v>
              </c:pt>
              <c:pt idx="24">
                <c:v>37</c:v>
              </c:pt>
              <c:pt idx="25">
                <c:v>1</c:v>
              </c:pt>
              <c:pt idx="26">
                <c:v>99</c:v>
              </c:pt>
              <c:pt idx="27">
                <c:v>0</c:v>
              </c:pt>
              <c:pt idx="28">
                <c:v>14987</c:v>
              </c:pt>
              <c:pt idx="2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249-4F07-A39F-DD98D3C9F8FB}"/>
            </c:ext>
          </c:extLst>
        </c:ser>
        <c:ser>
          <c:idx val="2"/>
          <c:order val="2"/>
          <c:tx>
            <c:v>MARZO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0"/>
              <c:pt idx="0">
                <c:v>AZUA</c:v>
              </c:pt>
              <c:pt idx="1">
                <c:v>BAHORUCO</c:v>
              </c:pt>
              <c:pt idx="2">
                <c:v>BARAHONA</c:v>
              </c:pt>
              <c:pt idx="3">
                <c:v>DAJABON</c:v>
              </c:pt>
              <c:pt idx="4">
                <c:v>DUARTE</c:v>
              </c:pt>
              <c:pt idx="5">
                <c:v>EL SEIBO</c:v>
              </c:pt>
              <c:pt idx="6">
                <c:v>ELIAS PIÑA</c:v>
              </c:pt>
              <c:pt idx="7">
                <c:v>HATO MAYOR</c:v>
              </c:pt>
              <c:pt idx="8">
                <c:v>HERMANAS MIRABAL</c:v>
              </c:pt>
              <c:pt idx="9">
                <c:v>LA ALTAGRACIA</c:v>
              </c:pt>
              <c:pt idx="10">
                <c:v>LA ROMANA</c:v>
              </c:pt>
              <c:pt idx="11">
                <c:v>LA VEGA</c:v>
              </c:pt>
              <c:pt idx="12">
                <c:v>MARIA TRINIDAD SANCHEZ</c:v>
              </c:pt>
              <c:pt idx="13">
                <c:v>MONSEÑOR NOUEL</c:v>
              </c:pt>
              <c:pt idx="14">
                <c:v>MONTE CRISTI</c:v>
              </c:pt>
              <c:pt idx="15">
                <c:v>MONTE PLATA</c:v>
              </c:pt>
              <c:pt idx="16">
                <c:v>N/A</c:v>
              </c:pt>
              <c:pt idx="17">
                <c:v>PEDERNALES</c:v>
              </c:pt>
              <c:pt idx="18">
                <c:v>PERAVIA</c:v>
              </c:pt>
              <c:pt idx="19">
                <c:v>PUERTO PLATA</c:v>
              </c:pt>
              <c:pt idx="20">
                <c:v>SAMANA</c:v>
              </c:pt>
              <c:pt idx="21">
                <c:v>SAN CRISTOBAL</c:v>
              </c:pt>
              <c:pt idx="22">
                <c:v>SAN JOSE DE OCOA</c:v>
              </c:pt>
              <c:pt idx="23">
                <c:v>SAN JUAN</c:v>
              </c:pt>
              <c:pt idx="24">
                <c:v>SAN PEDRO DE MACORIS</c:v>
              </c:pt>
              <c:pt idx="25">
                <c:v>SANCHEZ RAMIREZ</c:v>
              </c:pt>
              <c:pt idx="26">
                <c:v>SANTIAGO</c:v>
              </c:pt>
              <c:pt idx="27">
                <c:v>SANTIAGO RODRIGUEZ</c:v>
              </c:pt>
              <c:pt idx="28">
                <c:v>SANTO DOMINGO</c:v>
              </c:pt>
              <c:pt idx="29">
                <c:v>VALVERDE</c:v>
              </c:pt>
            </c:strLit>
          </c:cat>
          <c:val>
            <c:numLit>
              <c:formatCode>General</c:formatCode>
              <c:ptCount val="30"/>
              <c:pt idx="0">
                <c:v>76</c:v>
              </c:pt>
              <c:pt idx="1">
                <c:v>8</c:v>
              </c:pt>
              <c:pt idx="2">
                <c:v>20</c:v>
              </c:pt>
              <c:pt idx="3">
                <c:v>13</c:v>
              </c:pt>
              <c:pt idx="4">
                <c:v>49</c:v>
              </c:pt>
              <c:pt idx="5">
                <c:v>6</c:v>
              </c:pt>
              <c:pt idx="6">
                <c:v>2</c:v>
              </c:pt>
              <c:pt idx="7">
                <c:v>14</c:v>
              </c:pt>
              <c:pt idx="8">
                <c:v>31</c:v>
              </c:pt>
              <c:pt idx="9">
                <c:v>133</c:v>
              </c:pt>
              <c:pt idx="10">
                <c:v>193</c:v>
              </c:pt>
              <c:pt idx="11">
                <c:v>275</c:v>
              </c:pt>
              <c:pt idx="12">
                <c:v>32</c:v>
              </c:pt>
              <c:pt idx="13">
                <c:v>31</c:v>
              </c:pt>
              <c:pt idx="14">
                <c:v>36</c:v>
              </c:pt>
              <c:pt idx="15">
                <c:v>5</c:v>
              </c:pt>
              <c:pt idx="16">
                <c:v>19480</c:v>
              </c:pt>
              <c:pt idx="17">
                <c:v>4</c:v>
              </c:pt>
              <c:pt idx="18">
                <c:v>39</c:v>
              </c:pt>
              <c:pt idx="19">
                <c:v>48</c:v>
              </c:pt>
              <c:pt idx="20">
                <c:v>5</c:v>
              </c:pt>
              <c:pt idx="21">
                <c:v>599</c:v>
              </c:pt>
              <c:pt idx="22">
                <c:v>20</c:v>
              </c:pt>
              <c:pt idx="23">
                <c:v>49</c:v>
              </c:pt>
              <c:pt idx="24">
                <c:v>81</c:v>
              </c:pt>
              <c:pt idx="25">
                <c:v>35</c:v>
              </c:pt>
              <c:pt idx="26">
                <c:v>336</c:v>
              </c:pt>
              <c:pt idx="27">
                <c:v>10</c:v>
              </c:pt>
              <c:pt idx="28">
                <c:v>18722</c:v>
              </c:pt>
              <c:pt idx="29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2-B249-4F07-A39F-DD98D3C9F8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7788432"/>
        <c:axId val="697795152"/>
      </c:barChart>
      <c:catAx>
        <c:axId val="69778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97795152"/>
        <c:crosses val="autoZero"/>
        <c:auto val="1"/>
        <c:lblAlgn val="ctr"/>
        <c:lblOffset val="100"/>
        <c:noMultiLvlLbl val="0"/>
      </c:catAx>
      <c:valAx>
        <c:axId val="697795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9778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'VEHICULOS DE MOTOR'!$B$7</c:f>
              <c:strCache>
                <c:ptCount val="1"/>
                <c:pt idx="0">
                  <c:v>ACTUALIZACION DEL NÚMERO CHASIS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'VEHICULOS DE MOTOR'!$C$6:$E$6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'VEHICULOS DE MOTOR'!$C$7:$E$7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E-4164-92BD-C218BE9EEF46}"/>
            </c:ext>
          </c:extLst>
        </c:ser>
        <c:ser>
          <c:idx val="1"/>
          <c:order val="1"/>
          <c:tx>
            <c:strRef>
              <c:f>'VEHICULOS DE MOTOR'!$B$8</c:f>
              <c:strCache>
                <c:ptCount val="1"/>
                <c:pt idx="0">
                  <c:v>ASIGNACIÓN DE NÚMERO DE CHASIS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'VEHICULOS DE MOTOR'!$C$6:$E$6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'VEHICULOS DE MOTOR'!$C$8:$E$8</c:f>
              <c:numCache>
                <c:formatCode>General</c:formatCode>
                <c:ptCount val="3"/>
                <c:pt idx="0">
                  <c:v>14</c:v>
                </c:pt>
                <c:pt idx="1">
                  <c:v>12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E-4164-92BD-C218BE9EEF46}"/>
            </c:ext>
          </c:extLst>
        </c:ser>
        <c:ser>
          <c:idx val="2"/>
          <c:order val="2"/>
          <c:tx>
            <c:strRef>
              <c:f>'VEHICULOS DE MOTOR'!$B$9</c:f>
              <c:strCache>
                <c:ptCount val="1"/>
                <c:pt idx="0">
                  <c:v>TRANSFORMACION DE VEHÍCULO DE MOTOR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'VEHICULOS DE MOTOR'!$C$6:$E$6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'VEHICULOS DE MOTOR'!$C$9:$E$9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3E-4164-92BD-C218BE9EEF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96214367"/>
        <c:axId val="1696214847"/>
      </c:barChart>
      <c:catAx>
        <c:axId val="169621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6214847"/>
        <c:crosses val="autoZero"/>
        <c:auto val="1"/>
        <c:lblAlgn val="ctr"/>
        <c:lblOffset val="100"/>
        <c:noMultiLvlLbl val="0"/>
      </c:catAx>
      <c:valAx>
        <c:axId val="16962148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9621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'VEHICULOS DE MOTOR'!$C$30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'VEHICULOS DE MOTOR'!$B$31:$B$42</c:f>
              <c:strCache>
                <c:ptCount val="12"/>
                <c:pt idx="1">
                  <c:v>BANI</c:v>
                </c:pt>
                <c:pt idx="2">
                  <c:v>HIGUEY</c:v>
                </c:pt>
                <c:pt idx="3">
                  <c:v>LA ALTAGRACIA</c:v>
                </c:pt>
                <c:pt idx="4">
                  <c:v>MOCA </c:v>
                </c:pt>
                <c:pt idx="5">
                  <c:v>PUERTO PLATA</c:v>
                </c:pt>
                <c:pt idx="6">
                  <c:v>SAN FRANCISCO</c:v>
                </c:pt>
                <c:pt idx="7">
                  <c:v>SANTIAGO</c:v>
                </c:pt>
                <c:pt idx="8">
                  <c:v>SANTO DOMINGO</c:v>
                </c:pt>
                <c:pt idx="9">
                  <c:v>SANTO DOMINGO </c:v>
                </c:pt>
                <c:pt idx="10">
                  <c:v>SANTO DOMINGO ESTE </c:v>
                </c:pt>
                <c:pt idx="11">
                  <c:v>TERRENAS</c:v>
                </c:pt>
              </c:strCache>
            </c:strRef>
          </c:cat>
          <c:val>
            <c:numRef>
              <c:f>'VEHICULOS DE MOTOR'!$C$31:$C$42</c:f>
              <c:numCache>
                <c:formatCode>#,##0;[Red]#,##0</c:formatCode>
                <c:ptCount val="12"/>
                <c:pt idx="2">
                  <c:v>6</c:v>
                </c:pt>
                <c:pt idx="5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7-45F7-892A-8FC7FE368F36}"/>
            </c:ext>
          </c:extLst>
        </c:ser>
        <c:ser>
          <c:idx val="1"/>
          <c:order val="1"/>
          <c:tx>
            <c:strRef>
              <c:f>'VEHICULOS DE MOTOR'!$D$30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'VEHICULOS DE MOTOR'!$B$31:$B$42</c:f>
              <c:strCache>
                <c:ptCount val="12"/>
                <c:pt idx="1">
                  <c:v>BANI</c:v>
                </c:pt>
                <c:pt idx="2">
                  <c:v>HIGUEY</c:v>
                </c:pt>
                <c:pt idx="3">
                  <c:v>LA ALTAGRACIA</c:v>
                </c:pt>
                <c:pt idx="4">
                  <c:v>MOCA </c:v>
                </c:pt>
                <c:pt idx="5">
                  <c:v>PUERTO PLATA</c:v>
                </c:pt>
                <c:pt idx="6">
                  <c:v>SAN FRANCISCO</c:v>
                </c:pt>
                <c:pt idx="7">
                  <c:v>SANTIAGO</c:v>
                </c:pt>
                <c:pt idx="8">
                  <c:v>SANTO DOMINGO</c:v>
                </c:pt>
                <c:pt idx="9">
                  <c:v>SANTO DOMINGO </c:v>
                </c:pt>
                <c:pt idx="10">
                  <c:v>SANTO DOMINGO ESTE </c:v>
                </c:pt>
                <c:pt idx="11">
                  <c:v>TERRENAS</c:v>
                </c:pt>
              </c:strCache>
            </c:strRef>
          </c:cat>
          <c:val>
            <c:numRef>
              <c:f>'VEHICULOS DE MOTOR'!$D$31:$D$42</c:f>
              <c:numCache>
                <c:formatCode>#,##0;[Red]#,##0</c:formatCode>
                <c:ptCount val="12"/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7-45F7-892A-8FC7FE368F36}"/>
            </c:ext>
          </c:extLst>
        </c:ser>
        <c:ser>
          <c:idx val="2"/>
          <c:order val="2"/>
          <c:tx>
            <c:strRef>
              <c:f>'VEHICULOS DE MOTOR'!$E$30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'VEHICULOS DE MOTOR'!$B$31:$B$42</c:f>
              <c:strCache>
                <c:ptCount val="12"/>
                <c:pt idx="1">
                  <c:v>BANI</c:v>
                </c:pt>
                <c:pt idx="2">
                  <c:v>HIGUEY</c:v>
                </c:pt>
                <c:pt idx="3">
                  <c:v>LA ALTAGRACIA</c:v>
                </c:pt>
                <c:pt idx="4">
                  <c:v>MOCA </c:v>
                </c:pt>
                <c:pt idx="5">
                  <c:v>PUERTO PLATA</c:v>
                </c:pt>
                <c:pt idx="6">
                  <c:v>SAN FRANCISCO</c:v>
                </c:pt>
                <c:pt idx="7">
                  <c:v>SANTIAGO</c:v>
                </c:pt>
                <c:pt idx="8">
                  <c:v>SANTO DOMINGO</c:v>
                </c:pt>
                <c:pt idx="9">
                  <c:v>SANTO DOMINGO </c:v>
                </c:pt>
                <c:pt idx="10">
                  <c:v>SANTO DOMINGO ESTE </c:v>
                </c:pt>
                <c:pt idx="11">
                  <c:v>TERRENAS</c:v>
                </c:pt>
              </c:strCache>
            </c:strRef>
          </c:cat>
          <c:val>
            <c:numRef>
              <c:f>'VEHICULOS DE MOTOR'!$E$31:$E$42</c:f>
              <c:numCache>
                <c:formatCode>#,##0;[Red]#,##0</c:formatCode>
                <c:ptCount val="12"/>
                <c:pt idx="3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7-45F7-892A-8FC7FE368F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90985519"/>
        <c:axId val="1690999919"/>
      </c:barChart>
      <c:catAx>
        <c:axId val="1690985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0999919"/>
        <c:crosses val="autoZero"/>
        <c:auto val="1"/>
        <c:lblAlgn val="ctr"/>
        <c:lblOffset val="100"/>
        <c:noMultiLvlLbl val="0"/>
      </c:catAx>
      <c:valAx>
        <c:axId val="16909999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90985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'TRANSPORTE DE PASAJEROS'!$C$7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PASAJEROS'!$B$8:$B$36</c:f>
              <c:strCache>
                <c:ptCount val="29"/>
                <c:pt idx="0">
                  <c:v>SOLICITUD DE EXCLUSION EN LICENCIA DE OPERACIÓN DE AUTOBUSES Y MINIBUSES </c:v>
                </c:pt>
                <c:pt idx="1">
                  <c:v>SOLICITUD DE EXCLUSION EN LICENCIA DE OPERACIÓN DE TRANSPORTE DE JEEP SAFARI</c:v>
                </c:pt>
                <c:pt idx="2">
                  <c:v>SOLICITUD DE INCLUSION EN LICENCIA DE OPERACIÓN DE ALQUILER DE VEHICULOS DE LUJO</c:v>
                </c:pt>
                <c:pt idx="3">
                  <c:v>SOLICITUD DE INCLUSION EN LICENCIA DE OPERACIÓN DE AUTOBUSES Y MINIBUSES </c:v>
                </c:pt>
                <c:pt idx="4">
                  <c:v>SOLICITUD DE INCLUSION EN LICENCIA DE OPERACIÓN DE FOUR WHEEL </c:v>
                </c:pt>
                <c:pt idx="5">
                  <c:v>SOLICITUD DE INCLUSION EN LICENCIA DE OPERACIÓN DE PERSONAL</c:v>
                </c:pt>
                <c:pt idx="6">
                  <c:v>SOLICITUD DE INCLUSION EN LICENCIA DE OPERACIÓN DE TRANSPORTE DE JEEP SAFARI</c:v>
                </c:pt>
                <c:pt idx="7">
                  <c:v>SOLICITUD DE INCLUSION EN LICENCIA DE OPERACIÓN DE TRANSPORTE DE PERSONAL</c:v>
                </c:pt>
                <c:pt idx="8">
                  <c:v>SOLICITUD DE INCLUSION EN LICENCIA DE OPERACIÓN DE TRANSPORTE DE TAXI TURISTICO</c:v>
                </c:pt>
                <c:pt idx="9">
                  <c:v>SOLICITUD DE LICENCIA DE OPERACIÓN DE ALQUILER DE TRANSPORTE ESCOLAR </c:v>
                </c:pt>
                <c:pt idx="10">
                  <c:v>SOLICITUD DE LICENCIA DE OPERACIÓN DE ALQUILER DE VEHICULOS DE LUJO</c:v>
                </c:pt>
                <c:pt idx="11">
                  <c:v>SOLICITUD DE LICENCIA DE OPERACIÓN DE AUTOBUSES Y MINIBUSES </c:v>
                </c:pt>
                <c:pt idx="12">
                  <c:v>SOLICITUD DE LICENCIA DE OPERACIÓN DE BICICLETAS ELECTRICAS</c:v>
                </c:pt>
                <c:pt idx="13">
                  <c:v>SOLICITUD DE LICENCIA DE OPERACIÓN DE BUGGY </c:v>
                </c:pt>
                <c:pt idx="14">
                  <c:v>SOLICITUD DE LICENCIA DE OPERACIÓN DE FOUR WHEEL</c:v>
                </c:pt>
                <c:pt idx="15">
                  <c:v>SOLICITUD DE LICENCIA DE OPERACIÓN DE FOUR WHEEL Y BUGGY</c:v>
                </c:pt>
                <c:pt idx="16">
                  <c:v>SOLICITUD DE LICENCIA DE OPERACIÓN DE PERSONAL</c:v>
                </c:pt>
                <c:pt idx="17">
                  <c:v>SOLICITUD DE LICENCIA DE OPERACIÓN DE TAXI TURISTICO </c:v>
                </c:pt>
                <c:pt idx="18">
                  <c:v>SOLICITUD DE LICENCIA DE OPERACIÓN DE TRANSPORTE DE JEEP SAFARI</c:v>
                </c:pt>
                <c:pt idx="19">
                  <c:v>SOLICITUD DE LICENCIA DE OPERACIÓN DE TRANSPORTE DE PERSONAL </c:v>
                </c:pt>
                <c:pt idx="20">
                  <c:v>SOLICITUD DE LICENCIA DE OPERACIÓN DE TRANSPORTE DE TAXI TURISTICO</c:v>
                </c:pt>
                <c:pt idx="21">
                  <c:v>SOLICITUD DE LICENCIA DE OPERACIÓN DE TRANSPORTE ESCOLAR</c:v>
                </c:pt>
                <c:pt idx="22">
                  <c:v>SOLICITUD DE LLICENCIA DE OPERACIÓN DE TRANSPORTE DE PERSONAL</c:v>
                </c:pt>
                <c:pt idx="23">
                  <c:v>SOLICITUD DE RENOVACION DE LICENCIA DE OPERACIÓN DE ALQUILER DE TRANSPORTE ESCOLAR </c:v>
                </c:pt>
                <c:pt idx="24">
                  <c:v>SOLICITUD DE RENOVACION DE LICENCIA DE OPERACIÓN DE TRANSPORTE DE PERSONAL</c:v>
                </c:pt>
                <c:pt idx="25">
                  <c:v>SOLICITUD DE SUSTITUCION EN LICENCIA DE OPERACIÓN DE ALQUILER DE VEHICULOS DE LUJO</c:v>
                </c:pt>
                <c:pt idx="26">
                  <c:v>SOLICITUD DE SUSTITUCION EN LICENCIA DE OPERACIÓN DE AUTOBUSES Y MINIBUSES </c:v>
                </c:pt>
                <c:pt idx="27">
                  <c:v>SOLICITUD DE SUSTITUCION EN LICENCIA DE OPERACIÓN DE PERSONAL</c:v>
                </c:pt>
                <c:pt idx="28">
                  <c:v>SOLICITUD DE SUSTITUCION EN LICENCIA DE OPERACIÓN DE TRANSPORTE DE PERSONAL </c:v>
                </c:pt>
              </c:strCache>
            </c:strRef>
          </c:cat>
          <c:val>
            <c:numRef>
              <c:f>'TRANSPORTE DE PASAJEROS'!$C$8:$C$36</c:f>
              <c:numCache>
                <c:formatCode>General</c:formatCode>
                <c:ptCount val="29"/>
                <c:pt idx="10">
                  <c:v>1</c:v>
                </c:pt>
                <c:pt idx="11">
                  <c:v>5</c:v>
                </c:pt>
                <c:pt idx="13">
                  <c:v>1</c:v>
                </c:pt>
                <c:pt idx="17">
                  <c:v>2</c:v>
                </c:pt>
                <c:pt idx="19">
                  <c:v>6</c:v>
                </c:pt>
                <c:pt idx="21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D-4F3A-8233-527CA04D37B0}"/>
            </c:ext>
          </c:extLst>
        </c:ser>
        <c:ser>
          <c:idx val="1"/>
          <c:order val="1"/>
          <c:tx>
            <c:strRef>
              <c:f>'TRANSPORTE DE PASAJEROS'!$D$7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PASAJEROS'!$B$8:$B$36</c:f>
              <c:strCache>
                <c:ptCount val="29"/>
                <c:pt idx="0">
                  <c:v>SOLICITUD DE EXCLUSION EN LICENCIA DE OPERACIÓN DE AUTOBUSES Y MINIBUSES </c:v>
                </c:pt>
                <c:pt idx="1">
                  <c:v>SOLICITUD DE EXCLUSION EN LICENCIA DE OPERACIÓN DE TRANSPORTE DE JEEP SAFARI</c:v>
                </c:pt>
                <c:pt idx="2">
                  <c:v>SOLICITUD DE INCLUSION EN LICENCIA DE OPERACIÓN DE ALQUILER DE VEHICULOS DE LUJO</c:v>
                </c:pt>
                <c:pt idx="3">
                  <c:v>SOLICITUD DE INCLUSION EN LICENCIA DE OPERACIÓN DE AUTOBUSES Y MINIBUSES </c:v>
                </c:pt>
                <c:pt idx="4">
                  <c:v>SOLICITUD DE INCLUSION EN LICENCIA DE OPERACIÓN DE FOUR WHEEL </c:v>
                </c:pt>
                <c:pt idx="5">
                  <c:v>SOLICITUD DE INCLUSION EN LICENCIA DE OPERACIÓN DE PERSONAL</c:v>
                </c:pt>
                <c:pt idx="6">
                  <c:v>SOLICITUD DE INCLUSION EN LICENCIA DE OPERACIÓN DE TRANSPORTE DE JEEP SAFARI</c:v>
                </c:pt>
                <c:pt idx="7">
                  <c:v>SOLICITUD DE INCLUSION EN LICENCIA DE OPERACIÓN DE TRANSPORTE DE PERSONAL</c:v>
                </c:pt>
                <c:pt idx="8">
                  <c:v>SOLICITUD DE INCLUSION EN LICENCIA DE OPERACIÓN DE TRANSPORTE DE TAXI TURISTICO</c:v>
                </c:pt>
                <c:pt idx="9">
                  <c:v>SOLICITUD DE LICENCIA DE OPERACIÓN DE ALQUILER DE TRANSPORTE ESCOLAR </c:v>
                </c:pt>
                <c:pt idx="10">
                  <c:v>SOLICITUD DE LICENCIA DE OPERACIÓN DE ALQUILER DE VEHICULOS DE LUJO</c:v>
                </c:pt>
                <c:pt idx="11">
                  <c:v>SOLICITUD DE LICENCIA DE OPERACIÓN DE AUTOBUSES Y MINIBUSES </c:v>
                </c:pt>
                <c:pt idx="12">
                  <c:v>SOLICITUD DE LICENCIA DE OPERACIÓN DE BICICLETAS ELECTRICAS</c:v>
                </c:pt>
                <c:pt idx="13">
                  <c:v>SOLICITUD DE LICENCIA DE OPERACIÓN DE BUGGY </c:v>
                </c:pt>
                <c:pt idx="14">
                  <c:v>SOLICITUD DE LICENCIA DE OPERACIÓN DE FOUR WHEEL</c:v>
                </c:pt>
                <c:pt idx="15">
                  <c:v>SOLICITUD DE LICENCIA DE OPERACIÓN DE FOUR WHEEL Y BUGGY</c:v>
                </c:pt>
                <c:pt idx="16">
                  <c:v>SOLICITUD DE LICENCIA DE OPERACIÓN DE PERSONAL</c:v>
                </c:pt>
                <c:pt idx="17">
                  <c:v>SOLICITUD DE LICENCIA DE OPERACIÓN DE TAXI TURISTICO </c:v>
                </c:pt>
                <c:pt idx="18">
                  <c:v>SOLICITUD DE LICENCIA DE OPERACIÓN DE TRANSPORTE DE JEEP SAFARI</c:v>
                </c:pt>
                <c:pt idx="19">
                  <c:v>SOLICITUD DE LICENCIA DE OPERACIÓN DE TRANSPORTE DE PERSONAL </c:v>
                </c:pt>
                <c:pt idx="20">
                  <c:v>SOLICITUD DE LICENCIA DE OPERACIÓN DE TRANSPORTE DE TAXI TURISTICO</c:v>
                </c:pt>
                <c:pt idx="21">
                  <c:v>SOLICITUD DE LICENCIA DE OPERACIÓN DE TRANSPORTE ESCOLAR</c:v>
                </c:pt>
                <c:pt idx="22">
                  <c:v>SOLICITUD DE LLICENCIA DE OPERACIÓN DE TRANSPORTE DE PERSONAL</c:v>
                </c:pt>
                <c:pt idx="23">
                  <c:v>SOLICITUD DE RENOVACION DE LICENCIA DE OPERACIÓN DE ALQUILER DE TRANSPORTE ESCOLAR </c:v>
                </c:pt>
                <c:pt idx="24">
                  <c:v>SOLICITUD DE RENOVACION DE LICENCIA DE OPERACIÓN DE TRANSPORTE DE PERSONAL</c:v>
                </c:pt>
                <c:pt idx="25">
                  <c:v>SOLICITUD DE SUSTITUCION EN LICENCIA DE OPERACIÓN DE ALQUILER DE VEHICULOS DE LUJO</c:v>
                </c:pt>
                <c:pt idx="26">
                  <c:v>SOLICITUD DE SUSTITUCION EN LICENCIA DE OPERACIÓN DE AUTOBUSES Y MINIBUSES </c:v>
                </c:pt>
                <c:pt idx="27">
                  <c:v>SOLICITUD DE SUSTITUCION EN LICENCIA DE OPERACIÓN DE PERSONAL</c:v>
                </c:pt>
                <c:pt idx="28">
                  <c:v>SOLICITUD DE SUSTITUCION EN LICENCIA DE OPERACIÓN DE TRANSPORTE DE PERSONAL </c:v>
                </c:pt>
              </c:strCache>
            </c:strRef>
          </c:cat>
          <c:val>
            <c:numRef>
              <c:f>'TRANSPORTE DE PASAJEROS'!$D$8:$D$36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6">
                  <c:v>1</c:v>
                </c:pt>
                <c:pt idx="9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1</c:v>
                </c:pt>
                <c:pt idx="15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3">
                  <c:v>1</c:v>
                </c:pt>
                <c:pt idx="26">
                  <c:v>5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D-4F3A-8233-527CA04D37B0}"/>
            </c:ext>
          </c:extLst>
        </c:ser>
        <c:ser>
          <c:idx val="2"/>
          <c:order val="2"/>
          <c:tx>
            <c:strRef>
              <c:f>'TRANSPORTE DE PASAJEROS'!$E$7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PASAJEROS'!$B$8:$B$36</c:f>
              <c:strCache>
                <c:ptCount val="29"/>
                <c:pt idx="0">
                  <c:v>SOLICITUD DE EXCLUSION EN LICENCIA DE OPERACIÓN DE AUTOBUSES Y MINIBUSES </c:v>
                </c:pt>
                <c:pt idx="1">
                  <c:v>SOLICITUD DE EXCLUSION EN LICENCIA DE OPERACIÓN DE TRANSPORTE DE JEEP SAFARI</c:v>
                </c:pt>
                <c:pt idx="2">
                  <c:v>SOLICITUD DE INCLUSION EN LICENCIA DE OPERACIÓN DE ALQUILER DE VEHICULOS DE LUJO</c:v>
                </c:pt>
                <c:pt idx="3">
                  <c:v>SOLICITUD DE INCLUSION EN LICENCIA DE OPERACIÓN DE AUTOBUSES Y MINIBUSES </c:v>
                </c:pt>
                <c:pt idx="4">
                  <c:v>SOLICITUD DE INCLUSION EN LICENCIA DE OPERACIÓN DE FOUR WHEEL </c:v>
                </c:pt>
                <c:pt idx="5">
                  <c:v>SOLICITUD DE INCLUSION EN LICENCIA DE OPERACIÓN DE PERSONAL</c:v>
                </c:pt>
                <c:pt idx="6">
                  <c:v>SOLICITUD DE INCLUSION EN LICENCIA DE OPERACIÓN DE TRANSPORTE DE JEEP SAFARI</c:v>
                </c:pt>
                <c:pt idx="7">
                  <c:v>SOLICITUD DE INCLUSION EN LICENCIA DE OPERACIÓN DE TRANSPORTE DE PERSONAL</c:v>
                </c:pt>
                <c:pt idx="8">
                  <c:v>SOLICITUD DE INCLUSION EN LICENCIA DE OPERACIÓN DE TRANSPORTE DE TAXI TURISTICO</c:v>
                </c:pt>
                <c:pt idx="9">
                  <c:v>SOLICITUD DE LICENCIA DE OPERACIÓN DE ALQUILER DE TRANSPORTE ESCOLAR </c:v>
                </c:pt>
                <c:pt idx="10">
                  <c:v>SOLICITUD DE LICENCIA DE OPERACIÓN DE ALQUILER DE VEHICULOS DE LUJO</c:v>
                </c:pt>
                <c:pt idx="11">
                  <c:v>SOLICITUD DE LICENCIA DE OPERACIÓN DE AUTOBUSES Y MINIBUSES </c:v>
                </c:pt>
                <c:pt idx="12">
                  <c:v>SOLICITUD DE LICENCIA DE OPERACIÓN DE BICICLETAS ELECTRICAS</c:v>
                </c:pt>
                <c:pt idx="13">
                  <c:v>SOLICITUD DE LICENCIA DE OPERACIÓN DE BUGGY </c:v>
                </c:pt>
                <c:pt idx="14">
                  <c:v>SOLICITUD DE LICENCIA DE OPERACIÓN DE FOUR WHEEL</c:v>
                </c:pt>
                <c:pt idx="15">
                  <c:v>SOLICITUD DE LICENCIA DE OPERACIÓN DE FOUR WHEEL Y BUGGY</c:v>
                </c:pt>
                <c:pt idx="16">
                  <c:v>SOLICITUD DE LICENCIA DE OPERACIÓN DE PERSONAL</c:v>
                </c:pt>
                <c:pt idx="17">
                  <c:v>SOLICITUD DE LICENCIA DE OPERACIÓN DE TAXI TURISTICO </c:v>
                </c:pt>
                <c:pt idx="18">
                  <c:v>SOLICITUD DE LICENCIA DE OPERACIÓN DE TRANSPORTE DE JEEP SAFARI</c:v>
                </c:pt>
                <c:pt idx="19">
                  <c:v>SOLICITUD DE LICENCIA DE OPERACIÓN DE TRANSPORTE DE PERSONAL </c:v>
                </c:pt>
                <c:pt idx="20">
                  <c:v>SOLICITUD DE LICENCIA DE OPERACIÓN DE TRANSPORTE DE TAXI TURISTICO</c:v>
                </c:pt>
                <c:pt idx="21">
                  <c:v>SOLICITUD DE LICENCIA DE OPERACIÓN DE TRANSPORTE ESCOLAR</c:v>
                </c:pt>
                <c:pt idx="22">
                  <c:v>SOLICITUD DE LLICENCIA DE OPERACIÓN DE TRANSPORTE DE PERSONAL</c:v>
                </c:pt>
                <c:pt idx="23">
                  <c:v>SOLICITUD DE RENOVACION DE LICENCIA DE OPERACIÓN DE ALQUILER DE TRANSPORTE ESCOLAR </c:v>
                </c:pt>
                <c:pt idx="24">
                  <c:v>SOLICITUD DE RENOVACION DE LICENCIA DE OPERACIÓN DE TRANSPORTE DE PERSONAL</c:v>
                </c:pt>
                <c:pt idx="25">
                  <c:v>SOLICITUD DE SUSTITUCION EN LICENCIA DE OPERACIÓN DE ALQUILER DE VEHICULOS DE LUJO</c:v>
                </c:pt>
                <c:pt idx="26">
                  <c:v>SOLICITUD DE SUSTITUCION EN LICENCIA DE OPERACIÓN DE AUTOBUSES Y MINIBUSES </c:v>
                </c:pt>
                <c:pt idx="27">
                  <c:v>SOLICITUD DE SUSTITUCION EN LICENCIA DE OPERACIÓN DE PERSONAL</c:v>
                </c:pt>
                <c:pt idx="28">
                  <c:v>SOLICITUD DE SUSTITUCION EN LICENCIA DE OPERACIÓN DE TRANSPORTE DE PERSONAL </c:v>
                </c:pt>
              </c:strCache>
            </c:strRef>
          </c:cat>
          <c:val>
            <c:numRef>
              <c:f>'TRANSPORTE DE PASAJEROS'!$E$8:$E$36</c:f>
              <c:numCache>
                <c:formatCode>General</c:formatCode>
                <c:ptCount val="29"/>
                <c:pt idx="0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  <c:pt idx="10">
                  <c:v>2</c:v>
                </c:pt>
                <c:pt idx="16">
                  <c:v>1</c:v>
                </c:pt>
                <c:pt idx="22">
                  <c:v>1</c:v>
                </c:pt>
                <c:pt idx="24">
                  <c:v>1</c:v>
                </c:pt>
                <c:pt idx="26">
                  <c:v>2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D-4F3A-8233-527CA04D37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799857231"/>
        <c:axId val="1799866351"/>
      </c:barChart>
      <c:catAx>
        <c:axId val="1799857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9866351"/>
        <c:crosses val="autoZero"/>
        <c:auto val="1"/>
        <c:lblAlgn val="ctr"/>
        <c:lblOffset val="100"/>
        <c:noMultiLvlLbl val="0"/>
      </c:catAx>
      <c:valAx>
        <c:axId val="179986635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985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'TRÁNSITO Y VIALIDAD'!$C$7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VIALIDAD'!$B$8:$B$12</c:f>
              <c:strCache>
                <c:ptCount val="5"/>
                <c:pt idx="0">
                  <c:v>ACTIVIDAD EN LA VIA PÚBLICA</c:v>
                </c:pt>
                <c:pt idx="1">
                  <c:v>CARGA Y DESCARGA</c:v>
                </c:pt>
                <c:pt idx="2">
                  <c:v>FILMACION</c:v>
                </c:pt>
                <c:pt idx="3">
                  <c:v>INTERVENCION EN LA VIA</c:v>
                </c:pt>
                <c:pt idx="4">
                  <c:v>VACIADO DE HORMIGON</c:v>
                </c:pt>
              </c:strCache>
            </c:strRef>
          </c:cat>
          <c:val>
            <c:numRef>
              <c:f>'TRÁNSITO Y VIALIDAD'!$C$8:$C$12</c:f>
              <c:numCache>
                <c:formatCode>General</c:formatCode>
                <c:ptCount val="5"/>
                <c:pt idx="0">
                  <c:v>11</c:v>
                </c:pt>
                <c:pt idx="1">
                  <c:v>34</c:v>
                </c:pt>
                <c:pt idx="2">
                  <c:v>2</c:v>
                </c:pt>
                <c:pt idx="3">
                  <c:v>1</c:v>
                </c:pt>
                <c:pt idx="4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C-48F2-A0D3-FDF62CEA1123}"/>
            </c:ext>
          </c:extLst>
        </c:ser>
        <c:ser>
          <c:idx val="1"/>
          <c:order val="1"/>
          <c:tx>
            <c:strRef>
              <c:f>'TRÁNSITO Y VIALIDAD'!$D$7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VIALIDAD'!$B$8:$B$12</c:f>
              <c:strCache>
                <c:ptCount val="5"/>
                <c:pt idx="0">
                  <c:v>ACTIVIDAD EN LA VIA PÚBLICA</c:v>
                </c:pt>
                <c:pt idx="1">
                  <c:v>CARGA Y DESCARGA</c:v>
                </c:pt>
                <c:pt idx="2">
                  <c:v>FILMACION</c:v>
                </c:pt>
                <c:pt idx="3">
                  <c:v>INTERVENCION EN LA VIA</c:v>
                </c:pt>
                <c:pt idx="4">
                  <c:v>VACIADO DE HORMIGON</c:v>
                </c:pt>
              </c:strCache>
            </c:strRef>
          </c:cat>
          <c:val>
            <c:numRef>
              <c:f>'TRÁNSITO Y VIALIDAD'!$D$8:$D$12</c:f>
              <c:numCache>
                <c:formatCode>General</c:formatCode>
                <c:ptCount val="5"/>
                <c:pt idx="0">
                  <c:v>13</c:v>
                </c:pt>
                <c:pt idx="1">
                  <c:v>39</c:v>
                </c:pt>
                <c:pt idx="2">
                  <c:v>1</c:v>
                </c:pt>
                <c:pt idx="3">
                  <c:v>2</c:v>
                </c:pt>
                <c:pt idx="4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2C-48F2-A0D3-FDF62CEA1123}"/>
            </c:ext>
          </c:extLst>
        </c:ser>
        <c:ser>
          <c:idx val="2"/>
          <c:order val="2"/>
          <c:tx>
            <c:strRef>
              <c:f>'TRÁNSITO Y VIALIDAD'!$E$7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VIALIDAD'!$B$8:$B$12</c:f>
              <c:strCache>
                <c:ptCount val="5"/>
                <c:pt idx="0">
                  <c:v>ACTIVIDAD EN LA VIA PÚBLICA</c:v>
                </c:pt>
                <c:pt idx="1">
                  <c:v>CARGA Y DESCARGA</c:v>
                </c:pt>
                <c:pt idx="2">
                  <c:v>FILMACION</c:v>
                </c:pt>
                <c:pt idx="3">
                  <c:v>INTERVENCION EN LA VIA</c:v>
                </c:pt>
                <c:pt idx="4">
                  <c:v>VACIADO DE HORMIGON</c:v>
                </c:pt>
              </c:strCache>
            </c:strRef>
          </c:cat>
          <c:val>
            <c:numRef>
              <c:f>'TRÁNSITO Y VIALIDAD'!$E$8:$E$12</c:f>
              <c:numCache>
                <c:formatCode>General</c:formatCode>
                <c:ptCount val="5"/>
                <c:pt idx="0">
                  <c:v>16</c:v>
                </c:pt>
                <c:pt idx="1">
                  <c:v>34</c:v>
                </c:pt>
                <c:pt idx="2">
                  <c:v>0</c:v>
                </c:pt>
                <c:pt idx="3">
                  <c:v>2</c:v>
                </c:pt>
                <c:pt idx="4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C-48F2-A0D3-FDF62CEA11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799864911"/>
        <c:axId val="1799885551"/>
      </c:barChart>
      <c:catAx>
        <c:axId val="1799864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9885551"/>
        <c:crosses val="autoZero"/>
        <c:auto val="1"/>
        <c:lblAlgn val="ctr"/>
        <c:lblOffset val="100"/>
        <c:noMultiLvlLbl val="0"/>
      </c:catAx>
      <c:valAx>
        <c:axId val="179988555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986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'TRÁNSITO Y VIALIDAD'!$C$36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VIALIDAD'!$B$37:$B$45</c:f>
              <c:strCache>
                <c:ptCount val="9"/>
                <c:pt idx="0">
                  <c:v>AZUA</c:v>
                </c:pt>
                <c:pt idx="1">
                  <c:v>EL SEIBO</c:v>
                </c:pt>
                <c:pt idx="2">
                  <c:v>LA ALTAGRACIA</c:v>
                </c:pt>
                <c:pt idx="3">
                  <c:v>LA VEGA</c:v>
                </c:pt>
                <c:pt idx="4">
                  <c:v>MARIA TRINIDAD SANCHEZ</c:v>
                </c:pt>
                <c:pt idx="5">
                  <c:v>PUNTA CANA</c:v>
                </c:pt>
                <c:pt idx="6">
                  <c:v>SAN CRISTOBAL</c:v>
                </c:pt>
                <c:pt idx="7">
                  <c:v>SANTIAGO CABALLEROS</c:v>
                </c:pt>
                <c:pt idx="8">
                  <c:v>SANTO DOMINGO</c:v>
                </c:pt>
              </c:strCache>
            </c:strRef>
          </c:cat>
          <c:val>
            <c:numRef>
              <c:f>'TRÁNSITO Y VIALIDAD'!$C$37:$C$45</c:f>
              <c:numCache>
                <c:formatCode>#,##0;[Red]#,##0</c:formatCode>
                <c:ptCount val="9"/>
                <c:pt idx="2">
                  <c:v>1</c:v>
                </c:pt>
                <c:pt idx="4">
                  <c:v>1</c:v>
                </c:pt>
                <c:pt idx="8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7-4ADA-866D-734C0ED1E896}"/>
            </c:ext>
          </c:extLst>
        </c:ser>
        <c:ser>
          <c:idx val="1"/>
          <c:order val="1"/>
          <c:tx>
            <c:strRef>
              <c:f>'TRÁNSITO Y VIALIDAD'!$D$36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VIALIDAD'!$B$37:$B$45</c:f>
              <c:strCache>
                <c:ptCount val="9"/>
                <c:pt idx="0">
                  <c:v>AZUA</c:v>
                </c:pt>
                <c:pt idx="1">
                  <c:v>EL SEIBO</c:v>
                </c:pt>
                <c:pt idx="2">
                  <c:v>LA ALTAGRACIA</c:v>
                </c:pt>
                <c:pt idx="3">
                  <c:v>LA VEGA</c:v>
                </c:pt>
                <c:pt idx="4">
                  <c:v>MARIA TRINIDAD SANCHEZ</c:v>
                </c:pt>
                <c:pt idx="5">
                  <c:v>PUNTA CANA</c:v>
                </c:pt>
                <c:pt idx="6">
                  <c:v>SAN CRISTOBAL</c:v>
                </c:pt>
                <c:pt idx="7">
                  <c:v>SANTIAGO CABALLEROS</c:v>
                </c:pt>
                <c:pt idx="8">
                  <c:v>SANTO DOMINGO</c:v>
                </c:pt>
              </c:strCache>
            </c:strRef>
          </c:cat>
          <c:val>
            <c:numRef>
              <c:f>'TRÁNSITO Y VIALIDAD'!$D$37:$D$45</c:f>
              <c:numCache>
                <c:formatCode>#,##0;[Red]#,##0</c:formatCode>
                <c:ptCount val="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5">
                  <c:v>2</c:v>
                </c:pt>
                <c:pt idx="6">
                  <c:v>1</c:v>
                </c:pt>
                <c:pt idx="8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7-4ADA-866D-734C0ED1E896}"/>
            </c:ext>
          </c:extLst>
        </c:ser>
        <c:ser>
          <c:idx val="2"/>
          <c:order val="2"/>
          <c:tx>
            <c:strRef>
              <c:f>'TRÁNSITO Y VIALIDAD'!$E$36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VIALIDAD'!$B$37:$B$45</c:f>
              <c:strCache>
                <c:ptCount val="9"/>
                <c:pt idx="0">
                  <c:v>AZUA</c:v>
                </c:pt>
                <c:pt idx="1">
                  <c:v>EL SEIBO</c:v>
                </c:pt>
                <c:pt idx="2">
                  <c:v>LA ALTAGRACIA</c:v>
                </c:pt>
                <c:pt idx="3">
                  <c:v>LA VEGA</c:v>
                </c:pt>
                <c:pt idx="4">
                  <c:v>MARIA TRINIDAD SANCHEZ</c:v>
                </c:pt>
                <c:pt idx="5">
                  <c:v>PUNTA CANA</c:v>
                </c:pt>
                <c:pt idx="6">
                  <c:v>SAN CRISTOBAL</c:v>
                </c:pt>
                <c:pt idx="7">
                  <c:v>SANTIAGO CABALLEROS</c:v>
                </c:pt>
                <c:pt idx="8">
                  <c:v>SANTO DOMINGO</c:v>
                </c:pt>
              </c:strCache>
            </c:strRef>
          </c:cat>
          <c:val>
            <c:numRef>
              <c:f>'TRÁNSITO Y VIALIDAD'!$E$37:$E$45</c:f>
              <c:numCache>
                <c:formatCode>#,##0;[Red]#,##0</c:formatCode>
                <c:ptCount val="9"/>
                <c:pt idx="0">
                  <c:v>1</c:v>
                </c:pt>
                <c:pt idx="2">
                  <c:v>5</c:v>
                </c:pt>
                <c:pt idx="7">
                  <c:v>1</c:v>
                </c:pt>
                <c:pt idx="8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07-4ADA-866D-734C0ED1E8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91005199"/>
        <c:axId val="1691006159"/>
      </c:barChart>
      <c:catAx>
        <c:axId val="1691005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1006159"/>
        <c:crosses val="autoZero"/>
        <c:auto val="1"/>
        <c:lblAlgn val="ctr"/>
        <c:lblOffset val="100"/>
        <c:noMultiLvlLbl val="0"/>
      </c:catAx>
      <c:valAx>
        <c:axId val="1691006159"/>
        <c:scaling>
          <c:orientation val="minMax"/>
        </c:scaling>
        <c:delete val="1"/>
        <c:axPos val="l"/>
        <c:numFmt formatCode="#,##0;[Red]#,##0" sourceLinked="1"/>
        <c:majorTickMark val="none"/>
        <c:minorTickMark val="none"/>
        <c:tickLblPos val="nextTo"/>
        <c:crossAx val="169100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layout>
        <c:manualLayout>
          <c:xMode val="edge"/>
          <c:yMode val="edge"/>
          <c:x val="0.41863472072430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4626121431170736"/>
          <c:w val="0.98649567047038611"/>
          <c:h val="0.71836432760150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ENEVIAL!$C$8:$E$8</c:f>
              <c:numCache>
                <c:formatCode>General</c:formatCode>
                <c:ptCount val="3"/>
                <c:pt idx="0">
                  <c:v>213</c:v>
                </c:pt>
                <c:pt idx="1">
                  <c:v>526</c:v>
                </c:pt>
                <c:pt idx="2" formatCode="#,##0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ENEVIAL!$C$9:$E$9</c:f>
              <c:numCache>
                <c:formatCode>#,##0</c:formatCode>
                <c:ptCount val="3"/>
                <c:pt idx="0">
                  <c:v>8757</c:v>
                </c:pt>
                <c:pt idx="1">
                  <c:v>6447</c:v>
                </c:pt>
                <c:pt idx="2">
                  <c:v>7760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ENEVIAL!$C$10:$E$10</c:f>
              <c:numCache>
                <c:formatCode>General</c:formatCode>
                <c:ptCount val="3"/>
                <c:pt idx="0">
                  <c:v>462</c:v>
                </c:pt>
                <c:pt idx="1">
                  <c:v>253</c:v>
                </c:pt>
                <c:pt idx="2" formatCode="#,##0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ENEVIAL!$C$11:$E$11</c:f>
              <c:numCache>
                <c:formatCode>#,##0</c:formatCode>
                <c:ptCount val="3"/>
                <c:pt idx="0">
                  <c:v>581</c:v>
                </c:pt>
                <c:pt idx="1">
                  <c:v>1193</c:v>
                </c:pt>
                <c:pt idx="2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058081323196725E-2"/>
          <c:y val="7.2098432311098609E-2"/>
          <c:w val="0.81534744526389236"/>
          <c:h val="8.5519806304644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INTRANT!$B$38</c:f>
              <c:strCache>
                <c:ptCount val="1"/>
                <c:pt idx="0">
                  <c:v>EMPRESA 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INTRANT!$C$35:$E$37</c:f>
              <c:multiLvlStrCache>
                <c:ptCount val="3"/>
                <c:lvl>
                  <c:pt idx="0">
                    <c:v>Total </c:v>
                  </c:pt>
                  <c:pt idx="1">
                    <c:v>Total </c:v>
                  </c:pt>
                  <c:pt idx="2">
                    <c:v>TOTAL 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</c:multiLvlStrCache>
            </c:multiLvlStrRef>
          </c:cat>
          <c:val>
            <c:numRef>
              <c:f>INTRANT!$C$38:$E$38</c:f>
              <c:numCache>
                <c:formatCode>#,##0</c:formatCode>
                <c:ptCount val="3"/>
                <c:pt idx="0" formatCode="#,##0;[Red]#,##0">
                  <c:v>18409</c:v>
                </c:pt>
                <c:pt idx="1">
                  <c:v>17205</c:v>
                </c:pt>
                <c:pt idx="2">
                  <c:v>40704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4-43B6-B13F-DE640D448552}"/>
            </c:ext>
          </c:extLst>
        </c:ser>
        <c:ser>
          <c:idx val="1"/>
          <c:order val="1"/>
          <c:tx>
            <c:strRef>
              <c:f>INTRANT!$B$39</c:f>
              <c:strCache>
                <c:ptCount val="1"/>
                <c:pt idx="0">
                  <c:v>USUARIO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INTRANT!$C$35:$E$37</c:f>
              <c:multiLvlStrCache>
                <c:ptCount val="3"/>
                <c:lvl>
                  <c:pt idx="0">
                    <c:v>Total </c:v>
                  </c:pt>
                  <c:pt idx="1">
                    <c:v>Total </c:v>
                  </c:pt>
                  <c:pt idx="2">
                    <c:v>TOTAL 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</c:multiLvlStrCache>
            </c:multiLvlStrRef>
          </c:cat>
          <c:val>
            <c:numRef>
              <c:f>INTRANT!$C$39:$E$39</c:f>
              <c:numCache>
                <c:formatCode>#,##0</c:formatCode>
                <c:ptCount val="3"/>
                <c:pt idx="0" formatCode="#,##0;[Red]#,##0">
                  <c:v>26738</c:v>
                </c:pt>
                <c:pt idx="1">
                  <c:v>20384</c:v>
                </c:pt>
                <c:pt idx="2">
                  <c:v>73573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4-43B6-B13F-DE640D448552}"/>
            </c:ext>
          </c:extLst>
        </c:ser>
        <c:ser>
          <c:idx val="2"/>
          <c:order val="2"/>
          <c:tx>
            <c:strRef>
              <c:f>INTRANT!$B$40</c:f>
              <c:strCache>
                <c:ptCount val="1"/>
                <c:pt idx="0">
                  <c:v>USUARIO GUBERNAMENTAL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INTRANT!$C$35:$E$37</c:f>
              <c:multiLvlStrCache>
                <c:ptCount val="3"/>
                <c:lvl>
                  <c:pt idx="0">
                    <c:v>Total </c:v>
                  </c:pt>
                  <c:pt idx="1">
                    <c:v>Total </c:v>
                  </c:pt>
                  <c:pt idx="2">
                    <c:v>TOTAL 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</c:multiLvlStrCache>
            </c:multiLvlStrRef>
          </c:cat>
          <c:val>
            <c:numRef>
              <c:f>INTRANT!$C$40:$E$40</c:f>
              <c:numCache>
                <c:formatCode>#,##0</c:formatCode>
                <c:ptCount val="3"/>
                <c:pt idx="0" formatCode="#,##0;[Red]#,##0">
                  <c:v>170</c:v>
                </c:pt>
                <c:pt idx="1">
                  <c:v>56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54-43B6-B13F-DE640D448552}"/>
            </c:ext>
          </c:extLst>
        </c:ser>
        <c:ser>
          <c:idx val="3"/>
          <c:order val="3"/>
          <c:tx>
            <c:strRef>
              <c:f>INTRANT!$B$41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INTRANT!$C$35:$E$37</c:f>
              <c:multiLvlStrCache>
                <c:ptCount val="3"/>
                <c:lvl>
                  <c:pt idx="0">
                    <c:v>Total </c:v>
                  </c:pt>
                  <c:pt idx="1">
                    <c:v>Total </c:v>
                  </c:pt>
                  <c:pt idx="2">
                    <c:v>TOTAL 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</c:multiLvlStrCache>
            </c:multiLvlStrRef>
          </c:cat>
          <c:val>
            <c:numRef>
              <c:f>INTRANT!$C$41:$E$41</c:f>
              <c:numCache>
                <c:formatCode>#,##0</c:formatCode>
                <c:ptCount val="3"/>
                <c:pt idx="0" formatCode="#,##0;[Red]#,##0">
                  <c:v>45317</c:v>
                </c:pt>
                <c:pt idx="1">
                  <c:v>37645</c:v>
                </c:pt>
                <c:pt idx="2">
                  <c:v>114281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54-43B6-B13F-DE640D448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0257208"/>
        <c:axId val="150260448"/>
      </c:barChart>
      <c:catAx>
        <c:axId val="150257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0260448"/>
        <c:crosses val="autoZero"/>
        <c:auto val="1"/>
        <c:lblAlgn val="ctr"/>
        <c:lblOffset val="100"/>
        <c:noMultiLvlLbl val="0"/>
      </c:catAx>
      <c:valAx>
        <c:axId val="150260448"/>
        <c:scaling>
          <c:orientation val="minMax"/>
        </c:scaling>
        <c:delete val="1"/>
        <c:axPos val="l"/>
        <c:numFmt formatCode="#,##0;[Red]#,##0" sourceLinked="1"/>
        <c:majorTickMark val="none"/>
        <c:minorTickMark val="none"/>
        <c:tickLblPos val="nextTo"/>
        <c:crossAx val="150257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INTRANT!$B$67</c:f>
              <c:strCache>
                <c:ptCount val="1"/>
                <c:pt idx="0">
                  <c:v>DIRECCION DE LICENCIAS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INTRANT!$O$64:$R$66</c:f>
              <c:multiLvlStrCache>
                <c:ptCount val="4"/>
                <c:lvl>
                  <c:pt idx="0">
                    <c:v>N/A</c:v>
                  </c:pt>
                  <c:pt idx="1">
                    <c:v>F</c:v>
                  </c:pt>
                  <c:pt idx="2">
                    <c:v>M</c:v>
                  </c:pt>
                  <c:pt idx="3">
                    <c:v>TOTAL </c:v>
                  </c:pt>
                </c:lvl>
                <c:lvl>
                  <c:pt idx="0">
                    <c:v>Total GENERAL</c:v>
                  </c:pt>
                </c:lvl>
              </c:multiLvlStrCache>
            </c:multiLvlStrRef>
          </c:cat>
          <c:val>
            <c:numRef>
              <c:f>INTRANT!$O$67:$R$67</c:f>
              <c:numCache>
                <c:formatCode>#,##0</c:formatCode>
                <c:ptCount val="4"/>
                <c:pt idx="0">
                  <c:v>0</c:v>
                </c:pt>
                <c:pt idx="1">
                  <c:v>30469</c:v>
                </c:pt>
                <c:pt idx="2">
                  <c:v>62611</c:v>
                </c:pt>
                <c:pt idx="3">
                  <c:v>93080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9-448E-81EC-D845CF75E585}"/>
            </c:ext>
          </c:extLst>
        </c:ser>
        <c:ser>
          <c:idx val="1"/>
          <c:order val="1"/>
          <c:tx>
            <c:strRef>
              <c:f>INTRANT!$B$68</c:f>
              <c:strCache>
                <c:ptCount val="1"/>
                <c:pt idx="0">
                  <c:v>DIRECCIÓN DE TRÁNSITO Y VIALIDAD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INTRANT!$O$64:$R$66</c:f>
              <c:multiLvlStrCache>
                <c:ptCount val="4"/>
                <c:lvl>
                  <c:pt idx="0">
                    <c:v>N/A</c:v>
                  </c:pt>
                  <c:pt idx="1">
                    <c:v>F</c:v>
                  </c:pt>
                  <c:pt idx="2">
                    <c:v>M</c:v>
                  </c:pt>
                  <c:pt idx="3">
                    <c:v>TOTAL </c:v>
                  </c:pt>
                </c:lvl>
                <c:lvl>
                  <c:pt idx="0">
                    <c:v>Total GENERAL</c:v>
                  </c:pt>
                </c:lvl>
              </c:multiLvlStrCache>
            </c:multiLvlStrRef>
          </c:cat>
          <c:val>
            <c:numRef>
              <c:f>INTRANT!$O$68:$R$68</c:f>
              <c:numCache>
                <c:formatCode>#,##0</c:formatCode>
                <c:ptCount val="4"/>
                <c:pt idx="0">
                  <c:v>1083</c:v>
                </c:pt>
                <c:pt idx="1">
                  <c:v>0</c:v>
                </c:pt>
                <c:pt idx="2">
                  <c:v>0</c:v>
                </c:pt>
                <c:pt idx="3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19-448E-81EC-D845CF75E585}"/>
            </c:ext>
          </c:extLst>
        </c:ser>
        <c:ser>
          <c:idx val="2"/>
          <c:order val="2"/>
          <c:tx>
            <c:strRef>
              <c:f>INTRANT!$B$69</c:f>
              <c:strCache>
                <c:ptCount val="1"/>
                <c:pt idx="0">
                  <c:v>DIRECCION DE TRANSPORTE DE CARGA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INTRANT!$O$64:$R$66</c:f>
              <c:multiLvlStrCache>
                <c:ptCount val="4"/>
                <c:lvl>
                  <c:pt idx="0">
                    <c:v>N/A</c:v>
                  </c:pt>
                  <c:pt idx="1">
                    <c:v>F</c:v>
                  </c:pt>
                  <c:pt idx="2">
                    <c:v>M</c:v>
                  </c:pt>
                  <c:pt idx="3">
                    <c:v>TOTAL </c:v>
                  </c:pt>
                </c:lvl>
                <c:lvl>
                  <c:pt idx="0">
                    <c:v>Total GENERAL</c:v>
                  </c:pt>
                </c:lvl>
              </c:multiLvlStrCache>
            </c:multiLvlStrRef>
          </c:cat>
          <c:val>
            <c:numRef>
              <c:f>INTRANT!$O$69:$R$69</c:f>
              <c:numCache>
                <c:formatCode>#,##0</c:formatCode>
                <c:ptCount val="4"/>
                <c:pt idx="0">
                  <c:v>29696</c:v>
                </c:pt>
                <c:pt idx="1">
                  <c:v>7581</c:v>
                </c:pt>
                <c:pt idx="2">
                  <c:v>37997</c:v>
                </c:pt>
                <c:pt idx="3">
                  <c:v>75274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19-448E-81EC-D845CF75E585}"/>
            </c:ext>
          </c:extLst>
        </c:ser>
        <c:ser>
          <c:idx val="3"/>
          <c:order val="3"/>
          <c:tx>
            <c:strRef>
              <c:f>INTRANT!$B$70</c:f>
              <c:strCache>
                <c:ptCount val="1"/>
                <c:pt idx="0">
                  <c:v>DIRECCIÓN VEHÍCULOS DE MOTOR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INTRANT!$O$64:$R$66</c:f>
              <c:multiLvlStrCache>
                <c:ptCount val="4"/>
                <c:lvl>
                  <c:pt idx="0">
                    <c:v>N/A</c:v>
                  </c:pt>
                  <c:pt idx="1">
                    <c:v>F</c:v>
                  </c:pt>
                  <c:pt idx="2">
                    <c:v>M</c:v>
                  </c:pt>
                  <c:pt idx="3">
                    <c:v>TOTAL </c:v>
                  </c:pt>
                </c:lvl>
                <c:lvl>
                  <c:pt idx="0">
                    <c:v>Total GENERAL</c:v>
                  </c:pt>
                </c:lvl>
              </c:multiLvlStrCache>
            </c:multiLvlStrRef>
          </c:cat>
          <c:val>
            <c:numRef>
              <c:f>INTRANT!$O$70:$R$70</c:f>
              <c:numCache>
                <c:formatCode>#,##0</c:formatCode>
                <c:ptCount val="4"/>
                <c:pt idx="0">
                  <c:v>12</c:v>
                </c:pt>
                <c:pt idx="1">
                  <c:v>4</c:v>
                </c:pt>
                <c:pt idx="2">
                  <c:v>24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19-448E-81EC-D845CF75E585}"/>
            </c:ext>
          </c:extLst>
        </c:ser>
        <c:ser>
          <c:idx val="4"/>
          <c:order val="4"/>
          <c:tx>
            <c:strRef>
              <c:f>INTRANT!$B$71</c:f>
              <c:strCache>
                <c:ptCount val="1"/>
                <c:pt idx="0">
                  <c:v>ESCUELA NACIONAL DE EDUCACIÓN VIAL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INTRANT!$O$64:$R$66</c:f>
              <c:multiLvlStrCache>
                <c:ptCount val="4"/>
                <c:lvl>
                  <c:pt idx="0">
                    <c:v>N/A</c:v>
                  </c:pt>
                  <c:pt idx="1">
                    <c:v>F</c:v>
                  </c:pt>
                  <c:pt idx="2">
                    <c:v>M</c:v>
                  </c:pt>
                  <c:pt idx="3">
                    <c:v>TOTAL </c:v>
                  </c:pt>
                </c:lvl>
                <c:lvl>
                  <c:pt idx="0">
                    <c:v>Total GENERAL</c:v>
                  </c:pt>
                </c:lvl>
              </c:multiLvlStrCache>
            </c:multiLvlStrRef>
          </c:cat>
          <c:val>
            <c:numRef>
              <c:f>INTRANT!$O$71:$R$71</c:f>
              <c:numCache>
                <c:formatCode>#,##0</c:formatCode>
                <c:ptCount val="4"/>
                <c:pt idx="0">
                  <c:v>0</c:v>
                </c:pt>
                <c:pt idx="1">
                  <c:v>9749</c:v>
                </c:pt>
                <c:pt idx="2">
                  <c:v>17954</c:v>
                </c:pt>
                <c:pt idx="3">
                  <c:v>27703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19-448E-81EC-D845CF75E585}"/>
            </c:ext>
          </c:extLst>
        </c:ser>
        <c:ser>
          <c:idx val="5"/>
          <c:order val="5"/>
          <c:tx>
            <c:strRef>
              <c:f>INTRANT!$B$72</c:f>
              <c:strCache>
                <c:ptCount val="1"/>
                <c:pt idx="0">
                  <c:v>TRANSPORTE DE PASAJEROS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INTRANT!$O$64:$R$66</c:f>
              <c:multiLvlStrCache>
                <c:ptCount val="4"/>
                <c:lvl>
                  <c:pt idx="0">
                    <c:v>N/A</c:v>
                  </c:pt>
                  <c:pt idx="1">
                    <c:v>F</c:v>
                  </c:pt>
                  <c:pt idx="2">
                    <c:v>M</c:v>
                  </c:pt>
                  <c:pt idx="3">
                    <c:v>TOTAL </c:v>
                  </c:pt>
                </c:lvl>
                <c:lvl>
                  <c:pt idx="0">
                    <c:v>Total GENERAL</c:v>
                  </c:pt>
                </c:lvl>
              </c:multiLvlStrCache>
            </c:multiLvlStrRef>
          </c:cat>
          <c:val>
            <c:numRef>
              <c:f>INTRANT!$O$72:$R$72</c:f>
              <c:numCache>
                <c:formatCode>#,##0</c:formatCode>
                <c:ptCount val="4"/>
                <c:pt idx="0">
                  <c:v>63</c:v>
                </c:pt>
                <c:pt idx="1">
                  <c:v>0</c:v>
                </c:pt>
                <c:pt idx="2">
                  <c:v>0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19-448E-81EC-D845CF75E585}"/>
            </c:ext>
          </c:extLst>
        </c:ser>
        <c:ser>
          <c:idx val="6"/>
          <c:order val="6"/>
          <c:tx>
            <c:strRef>
              <c:f>INTRANT!$B$73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INTRANT!$O$64:$R$66</c:f>
              <c:multiLvlStrCache>
                <c:ptCount val="4"/>
                <c:lvl>
                  <c:pt idx="0">
                    <c:v>N/A</c:v>
                  </c:pt>
                  <c:pt idx="1">
                    <c:v>F</c:v>
                  </c:pt>
                  <c:pt idx="2">
                    <c:v>M</c:v>
                  </c:pt>
                  <c:pt idx="3">
                    <c:v>TOTAL </c:v>
                  </c:pt>
                </c:lvl>
                <c:lvl>
                  <c:pt idx="0">
                    <c:v>Total GENERAL</c:v>
                  </c:pt>
                </c:lvl>
              </c:multiLvlStrCache>
            </c:multiLvlStrRef>
          </c:cat>
          <c:val>
            <c:numRef>
              <c:f>INTRANT!$O$73:$R$73</c:f>
              <c:numCache>
                <c:formatCode>#,##0</c:formatCode>
                <c:ptCount val="4"/>
                <c:pt idx="0">
                  <c:v>30854</c:v>
                </c:pt>
                <c:pt idx="1">
                  <c:v>47803</c:v>
                </c:pt>
                <c:pt idx="2">
                  <c:v>118586</c:v>
                </c:pt>
                <c:pt idx="3">
                  <c:v>197243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19-448E-81EC-D845CF75E5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61521768"/>
        <c:axId val="1161526448"/>
      </c:barChart>
      <c:catAx>
        <c:axId val="116152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1526448"/>
        <c:crosses val="autoZero"/>
        <c:auto val="1"/>
        <c:lblAlgn val="ctr"/>
        <c:lblOffset val="100"/>
        <c:noMultiLvlLbl val="0"/>
      </c:catAx>
      <c:valAx>
        <c:axId val="11615264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6152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INTRANT!$C$101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INTRANT!$B$102:$B$147</c:f>
              <c:strCache>
                <c:ptCount val="46"/>
                <c:pt idx="0">
                  <c:v>AZUA</c:v>
                </c:pt>
                <c:pt idx="1">
                  <c:v>BAHORUCO</c:v>
                </c:pt>
                <c:pt idx="2">
                  <c:v>BARAHONA</c:v>
                </c:pt>
                <c:pt idx="3">
                  <c:v>DAJABON</c:v>
                </c:pt>
                <c:pt idx="4">
                  <c:v>DUARTE</c:v>
                </c:pt>
                <c:pt idx="5">
                  <c:v>EL SEIBO</c:v>
                </c:pt>
                <c:pt idx="6">
                  <c:v>EL SEYBO</c:v>
                </c:pt>
                <c:pt idx="7">
                  <c:v>ELIAS PIÑA</c:v>
                </c:pt>
                <c:pt idx="8">
                  <c:v>ESPAILLAT</c:v>
                </c:pt>
                <c:pt idx="9">
                  <c:v>HATO MAYOR</c:v>
                </c:pt>
                <c:pt idx="10">
                  <c:v>HERMANAS MIRABAL</c:v>
                </c:pt>
                <c:pt idx="11">
                  <c:v>INDEPENDENCIA</c:v>
                </c:pt>
                <c:pt idx="12">
                  <c:v>LA ALTAGRACIA</c:v>
                </c:pt>
                <c:pt idx="13">
                  <c:v>LA ALTAGRACIA </c:v>
                </c:pt>
                <c:pt idx="14">
                  <c:v>LA ALTAGRACIA  </c:v>
                </c:pt>
                <c:pt idx="15">
                  <c:v>LA ROMANA</c:v>
                </c:pt>
                <c:pt idx="16">
                  <c:v>LA ROMANA </c:v>
                </c:pt>
                <c:pt idx="17">
                  <c:v>LA VEGA</c:v>
                </c:pt>
                <c:pt idx="18">
                  <c:v>MARIA TRINIDAD SANCHEZ</c:v>
                </c:pt>
                <c:pt idx="19">
                  <c:v>MOCA </c:v>
                </c:pt>
                <c:pt idx="20">
                  <c:v>MONSEÑOR NOUEL</c:v>
                </c:pt>
                <c:pt idx="21">
                  <c:v>MONTE CRISTI</c:v>
                </c:pt>
                <c:pt idx="22">
                  <c:v>MONTE PLATA</c:v>
                </c:pt>
                <c:pt idx="23">
                  <c:v>N/A</c:v>
                </c:pt>
                <c:pt idx="24">
                  <c:v>NEW YORK</c:v>
                </c:pt>
                <c:pt idx="25">
                  <c:v>PEDERNALES</c:v>
                </c:pt>
                <c:pt idx="26">
                  <c:v>PEDERNALES </c:v>
                </c:pt>
                <c:pt idx="27">
                  <c:v>PEDRO BRAND</c:v>
                </c:pt>
                <c:pt idx="28">
                  <c:v>PERAVIA</c:v>
                </c:pt>
                <c:pt idx="29">
                  <c:v>PUERTO PLATA</c:v>
                </c:pt>
                <c:pt idx="30">
                  <c:v>SAMANA</c:v>
                </c:pt>
                <c:pt idx="31">
                  <c:v>SAN CRISTOBAL</c:v>
                </c:pt>
                <c:pt idx="32">
                  <c:v>SAN CRISTOBAL </c:v>
                </c:pt>
                <c:pt idx="33">
                  <c:v>SAN JOSE DE OCOA</c:v>
                </c:pt>
                <c:pt idx="34">
                  <c:v>SAN JUAN DE LA MAGUANA</c:v>
                </c:pt>
                <c:pt idx="35">
                  <c:v>SAN PEDRO DE MACORIS</c:v>
                </c:pt>
                <c:pt idx="36">
                  <c:v>SAN PEDRO DE MACORIS </c:v>
                </c:pt>
                <c:pt idx="37">
                  <c:v>SANCHEZ RAMIREZ</c:v>
                </c:pt>
                <c:pt idx="38">
                  <c:v>SANCHEZ RAMIREZ </c:v>
                </c:pt>
                <c:pt idx="39">
                  <c:v>SANTIAGO CABALLEROS</c:v>
                </c:pt>
                <c:pt idx="40">
                  <c:v>SANTIAGO RODRIGUEZ</c:v>
                </c:pt>
                <c:pt idx="41">
                  <c:v>SANTO DOMINGO</c:v>
                </c:pt>
                <c:pt idx="42">
                  <c:v>SANTO DOMINGO </c:v>
                </c:pt>
                <c:pt idx="43">
                  <c:v>SOSUA</c:v>
                </c:pt>
                <c:pt idx="44">
                  <c:v>VALVERDE</c:v>
                </c:pt>
                <c:pt idx="45">
                  <c:v>(en blanco)</c:v>
                </c:pt>
              </c:strCache>
            </c:strRef>
          </c:cat>
          <c:val>
            <c:numRef>
              <c:f>INTRANT!$C$102:$C$147</c:f>
              <c:numCache>
                <c:formatCode>#,##0;[Red]#,##0</c:formatCode>
                <c:ptCount val="46"/>
                <c:pt idx="0">
                  <c:v>2296</c:v>
                </c:pt>
                <c:pt idx="1">
                  <c:v>163</c:v>
                </c:pt>
                <c:pt idx="2">
                  <c:v>1611</c:v>
                </c:pt>
                <c:pt idx="3">
                  <c:v>138</c:v>
                </c:pt>
                <c:pt idx="4">
                  <c:v>2974</c:v>
                </c:pt>
                <c:pt idx="5">
                  <c:v>8</c:v>
                </c:pt>
                <c:pt idx="6">
                  <c:v>159</c:v>
                </c:pt>
                <c:pt idx="7">
                  <c:v>66</c:v>
                </c:pt>
                <c:pt idx="8">
                  <c:v>539</c:v>
                </c:pt>
                <c:pt idx="9">
                  <c:v>266</c:v>
                </c:pt>
                <c:pt idx="10">
                  <c:v>308</c:v>
                </c:pt>
                <c:pt idx="11">
                  <c:v>62</c:v>
                </c:pt>
                <c:pt idx="12">
                  <c:v>3973</c:v>
                </c:pt>
                <c:pt idx="13">
                  <c:v>14</c:v>
                </c:pt>
                <c:pt idx="14">
                  <c:v>1</c:v>
                </c:pt>
                <c:pt idx="15">
                  <c:v>2724</c:v>
                </c:pt>
                <c:pt idx="16">
                  <c:v>2</c:v>
                </c:pt>
                <c:pt idx="17">
                  <c:v>3254</c:v>
                </c:pt>
                <c:pt idx="18">
                  <c:v>1455</c:v>
                </c:pt>
                <c:pt idx="19">
                  <c:v>1</c:v>
                </c:pt>
                <c:pt idx="20">
                  <c:v>1715</c:v>
                </c:pt>
                <c:pt idx="21">
                  <c:v>231</c:v>
                </c:pt>
                <c:pt idx="22">
                  <c:v>427</c:v>
                </c:pt>
                <c:pt idx="23">
                  <c:v>24039</c:v>
                </c:pt>
                <c:pt idx="24">
                  <c:v>103</c:v>
                </c:pt>
                <c:pt idx="25">
                  <c:v>58</c:v>
                </c:pt>
                <c:pt idx="26">
                  <c:v>1</c:v>
                </c:pt>
                <c:pt idx="27">
                  <c:v>340</c:v>
                </c:pt>
                <c:pt idx="28">
                  <c:v>550</c:v>
                </c:pt>
                <c:pt idx="29">
                  <c:v>2522</c:v>
                </c:pt>
                <c:pt idx="30">
                  <c:v>260</c:v>
                </c:pt>
                <c:pt idx="31">
                  <c:v>4592</c:v>
                </c:pt>
                <c:pt idx="32">
                  <c:v>2</c:v>
                </c:pt>
                <c:pt idx="33">
                  <c:v>115</c:v>
                </c:pt>
                <c:pt idx="34">
                  <c:v>1504</c:v>
                </c:pt>
                <c:pt idx="35">
                  <c:v>1241</c:v>
                </c:pt>
                <c:pt idx="36">
                  <c:v>1</c:v>
                </c:pt>
                <c:pt idx="37">
                  <c:v>461</c:v>
                </c:pt>
                <c:pt idx="38">
                  <c:v>1</c:v>
                </c:pt>
                <c:pt idx="39">
                  <c:v>12269</c:v>
                </c:pt>
                <c:pt idx="40">
                  <c:v>109</c:v>
                </c:pt>
                <c:pt idx="41">
                  <c:v>124939</c:v>
                </c:pt>
                <c:pt idx="42">
                  <c:v>17</c:v>
                </c:pt>
                <c:pt idx="43">
                  <c:v>1</c:v>
                </c:pt>
                <c:pt idx="44">
                  <c:v>1730</c:v>
                </c:pt>
                <c:pt idx="4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B-47DC-908D-6F8C1F1DFE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29849096"/>
        <c:axId val="1129851256"/>
      </c:barChart>
      <c:catAx>
        <c:axId val="1129849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29851256"/>
        <c:crosses val="autoZero"/>
        <c:auto val="1"/>
        <c:lblAlgn val="ctr"/>
        <c:lblOffset val="100"/>
        <c:noMultiLvlLbl val="0"/>
      </c:catAx>
      <c:valAx>
        <c:axId val="1129851256"/>
        <c:scaling>
          <c:orientation val="minMax"/>
        </c:scaling>
        <c:delete val="1"/>
        <c:axPos val="l"/>
        <c:numFmt formatCode="#,##0;[Red]#,##0" sourceLinked="1"/>
        <c:majorTickMark val="none"/>
        <c:minorTickMark val="none"/>
        <c:tickLblPos val="nextTo"/>
        <c:crossAx val="112984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Comparación</a:t>
            </a:r>
            <a:r>
              <a:rPr lang="es-DO" baseline="0"/>
              <a:t> </a:t>
            </a:r>
            <a:r>
              <a:rPr lang="es-DO"/>
              <a:t>SERVICIOS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CONDUCIR'!$A$31:$A$44</c:f>
              <c:strCache>
                <c:ptCount val="14"/>
                <c:pt idx="1">
                  <c:v>Cambio de Licencia de Conducir  Extranjera a Dominicana (Homologación)</c:v>
                </c:pt>
                <c:pt idx="2">
                  <c:v>Cambio Licencia de Categoría 02 a Categoría 03</c:v>
                </c:pt>
                <c:pt idx="3">
                  <c:v>Cambio Licencia de Categoría 03 a Categoría 04</c:v>
                </c:pt>
                <c:pt idx="4">
                  <c:v>Cambio Licencia de Conducir  de Militar o Policia a Civil</c:v>
                </c:pt>
                <c:pt idx="5">
                  <c:v>Duplicado Licencia de Conducir o Carnet de Aprendizaje por Pérdida</c:v>
                </c:pt>
                <c:pt idx="6">
                  <c:v>Emisión Licencia de Conducir Diplomática</c:v>
                </c:pt>
                <c:pt idx="7">
                  <c:v>Emisión Nueva Licencia de Conducir Categoría 1</c:v>
                </c:pt>
                <c:pt idx="8">
                  <c:v>Emisión Nueva Licencia de Conducir Categoría 2 a Militares</c:v>
                </c:pt>
                <c:pt idx="9">
                  <c:v>Emisión Permiso Carnet de Aprendizaje</c:v>
                </c:pt>
                <c:pt idx="10">
                  <c:v>Emisión Primera Licencia de Conducir Categoría 2</c:v>
                </c:pt>
                <c:pt idx="11">
                  <c:v>Renovación Carnet o Permiso de Aprendizaje</c:v>
                </c:pt>
                <c:pt idx="12">
                  <c:v>Renovación Licencia de Conducir Categoría 1, 2, 3 y 4</c:v>
                </c:pt>
                <c:pt idx="13">
                  <c:v>Renovación Licencia de Conducir Miembros de la Policía Nacional y Fuerzas Armadas</c:v>
                </c:pt>
              </c:strCache>
            </c:strRef>
          </c:cat>
          <c:val>
            <c:numRef>
              <c:f>'LICENCIAS DE CONDUCIR'!$O$31:$O$44</c:f>
              <c:numCache>
                <c:formatCode>#,##0</c:formatCode>
                <c:ptCount val="14"/>
                <c:pt idx="0" formatCode="General">
                  <c:v>0</c:v>
                </c:pt>
                <c:pt idx="1">
                  <c:v>88</c:v>
                </c:pt>
                <c:pt idx="2">
                  <c:v>0</c:v>
                </c:pt>
                <c:pt idx="3">
                  <c:v>0</c:v>
                </c:pt>
                <c:pt idx="4">
                  <c:v>78</c:v>
                </c:pt>
                <c:pt idx="5">
                  <c:v>1251</c:v>
                </c:pt>
                <c:pt idx="6">
                  <c:v>6</c:v>
                </c:pt>
                <c:pt idx="7">
                  <c:v>205</c:v>
                </c:pt>
                <c:pt idx="8">
                  <c:v>0</c:v>
                </c:pt>
                <c:pt idx="9">
                  <c:v>10282</c:v>
                </c:pt>
                <c:pt idx="10">
                  <c:v>1499</c:v>
                </c:pt>
                <c:pt idx="11">
                  <c:v>632</c:v>
                </c:pt>
                <c:pt idx="12">
                  <c:v>16296</c:v>
                </c:pt>
                <c:pt idx="1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B-43D2-ACF5-90468ACB3CB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CONDUCIR'!$A$31:$A$44</c:f>
              <c:strCache>
                <c:ptCount val="14"/>
                <c:pt idx="1">
                  <c:v>Cambio de Licencia de Conducir  Extranjera a Dominicana (Homologación)</c:v>
                </c:pt>
                <c:pt idx="2">
                  <c:v>Cambio Licencia de Categoría 02 a Categoría 03</c:v>
                </c:pt>
                <c:pt idx="3">
                  <c:v>Cambio Licencia de Categoría 03 a Categoría 04</c:v>
                </c:pt>
                <c:pt idx="4">
                  <c:v>Cambio Licencia de Conducir  de Militar o Policia a Civil</c:v>
                </c:pt>
                <c:pt idx="5">
                  <c:v>Duplicado Licencia de Conducir o Carnet de Aprendizaje por Pérdida</c:v>
                </c:pt>
                <c:pt idx="6">
                  <c:v>Emisión Licencia de Conducir Diplomática</c:v>
                </c:pt>
                <c:pt idx="7">
                  <c:v>Emisión Nueva Licencia de Conducir Categoría 1</c:v>
                </c:pt>
                <c:pt idx="8">
                  <c:v>Emisión Nueva Licencia de Conducir Categoría 2 a Militares</c:v>
                </c:pt>
                <c:pt idx="9">
                  <c:v>Emisión Permiso Carnet de Aprendizaje</c:v>
                </c:pt>
                <c:pt idx="10">
                  <c:v>Emisión Primera Licencia de Conducir Categoría 2</c:v>
                </c:pt>
                <c:pt idx="11">
                  <c:v>Renovación Carnet o Permiso de Aprendizaje</c:v>
                </c:pt>
                <c:pt idx="12">
                  <c:v>Renovación Licencia de Conducir Categoría 1, 2, 3 y 4</c:v>
                </c:pt>
                <c:pt idx="13">
                  <c:v>Renovación Licencia de Conducir Miembros de la Policía Nacional y Fuerzas Armadas</c:v>
                </c:pt>
              </c:strCache>
            </c:strRef>
          </c:cat>
          <c:val>
            <c:numRef>
              <c:f>'LICENCIAS DE CONDUCIR'!$P$31:$P$44</c:f>
              <c:numCache>
                <c:formatCode>#,##0</c:formatCode>
                <c:ptCount val="14"/>
                <c:pt idx="0" formatCode="General">
                  <c:v>0</c:v>
                </c:pt>
                <c:pt idx="1">
                  <c:v>235</c:v>
                </c:pt>
                <c:pt idx="2">
                  <c:v>28</c:v>
                </c:pt>
                <c:pt idx="3">
                  <c:v>4</c:v>
                </c:pt>
                <c:pt idx="4">
                  <c:v>627</c:v>
                </c:pt>
                <c:pt idx="5">
                  <c:v>4434</c:v>
                </c:pt>
                <c:pt idx="6">
                  <c:v>10</c:v>
                </c:pt>
                <c:pt idx="7">
                  <c:v>2015</c:v>
                </c:pt>
                <c:pt idx="8">
                  <c:v>6</c:v>
                </c:pt>
                <c:pt idx="9">
                  <c:v>14468</c:v>
                </c:pt>
                <c:pt idx="10">
                  <c:v>1832</c:v>
                </c:pt>
                <c:pt idx="11">
                  <c:v>582</c:v>
                </c:pt>
                <c:pt idx="12">
                  <c:v>37052</c:v>
                </c:pt>
                <c:pt idx="13">
                  <c:v>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B-4698-A59C-3C90B2FC0099}"/>
            </c:ext>
          </c:extLst>
        </c:ser>
        <c:ser>
          <c:idx val="2"/>
          <c:order val="2"/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CONDUCIR'!$A$31:$A$44</c:f>
              <c:strCache>
                <c:ptCount val="14"/>
                <c:pt idx="1">
                  <c:v>Cambio de Licencia de Conducir  Extranjera a Dominicana (Homologación)</c:v>
                </c:pt>
                <c:pt idx="2">
                  <c:v>Cambio Licencia de Categoría 02 a Categoría 03</c:v>
                </c:pt>
                <c:pt idx="3">
                  <c:v>Cambio Licencia de Categoría 03 a Categoría 04</c:v>
                </c:pt>
                <c:pt idx="4">
                  <c:v>Cambio Licencia de Conducir  de Militar o Policia a Civil</c:v>
                </c:pt>
                <c:pt idx="5">
                  <c:v>Duplicado Licencia de Conducir o Carnet de Aprendizaje por Pérdida</c:v>
                </c:pt>
                <c:pt idx="6">
                  <c:v>Emisión Licencia de Conducir Diplomática</c:v>
                </c:pt>
                <c:pt idx="7">
                  <c:v>Emisión Nueva Licencia de Conducir Categoría 1</c:v>
                </c:pt>
                <c:pt idx="8">
                  <c:v>Emisión Nueva Licencia de Conducir Categoría 2 a Militares</c:v>
                </c:pt>
                <c:pt idx="9">
                  <c:v>Emisión Permiso Carnet de Aprendizaje</c:v>
                </c:pt>
                <c:pt idx="10">
                  <c:v>Emisión Primera Licencia de Conducir Categoría 2</c:v>
                </c:pt>
                <c:pt idx="11">
                  <c:v>Renovación Carnet o Permiso de Aprendizaje</c:v>
                </c:pt>
                <c:pt idx="12">
                  <c:v>Renovación Licencia de Conducir Categoría 1, 2, 3 y 4</c:v>
                </c:pt>
                <c:pt idx="13">
                  <c:v>Renovación Licencia de Conducir Miembros de la Policía Nacional y Fuerzas Armadas</c:v>
                </c:pt>
              </c:strCache>
            </c:strRef>
          </c:cat>
          <c:val>
            <c:numRef>
              <c:f>'LICENCIAS DE CONDUCIR'!$Q$31:$Q$44</c:f>
              <c:numCache>
                <c:formatCode>#,##0</c:formatCode>
                <c:ptCount val="14"/>
                <c:pt idx="0" formatCode="General">
                  <c:v>0</c:v>
                </c:pt>
                <c:pt idx="1">
                  <c:v>323</c:v>
                </c:pt>
                <c:pt idx="2">
                  <c:v>28</c:v>
                </c:pt>
                <c:pt idx="3">
                  <c:v>4</c:v>
                </c:pt>
                <c:pt idx="4">
                  <c:v>705</c:v>
                </c:pt>
                <c:pt idx="5">
                  <c:v>5685</c:v>
                </c:pt>
                <c:pt idx="6">
                  <c:v>16</c:v>
                </c:pt>
                <c:pt idx="7">
                  <c:v>2220</c:v>
                </c:pt>
                <c:pt idx="8">
                  <c:v>6</c:v>
                </c:pt>
                <c:pt idx="9">
                  <c:v>24750</c:v>
                </c:pt>
                <c:pt idx="10">
                  <c:v>3331</c:v>
                </c:pt>
                <c:pt idx="11">
                  <c:v>1214</c:v>
                </c:pt>
                <c:pt idx="12">
                  <c:v>53348</c:v>
                </c:pt>
                <c:pt idx="13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CB-4698-A59C-3C90B2FC00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30619968"/>
        <c:axId val="1130623808"/>
      </c:barChart>
      <c:catAx>
        <c:axId val="113061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0623808"/>
        <c:crosses val="autoZero"/>
        <c:auto val="1"/>
        <c:lblAlgn val="ctr"/>
        <c:lblOffset val="100"/>
        <c:noMultiLvlLbl val="0"/>
      </c:catAx>
      <c:valAx>
        <c:axId val="1130623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3061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CONDUCIR'!$A$94:$A$128</c:f>
              <c:strCache>
                <c:ptCount val="35"/>
                <c:pt idx="0">
                  <c:v>AZUA</c:v>
                </c:pt>
                <c:pt idx="1">
                  <c:v>BAHORUCO</c:v>
                </c:pt>
                <c:pt idx="2">
                  <c:v>BARAHONA</c:v>
                </c:pt>
                <c:pt idx="3">
                  <c:v>BOCA CHICA</c:v>
                </c:pt>
                <c:pt idx="4">
                  <c:v>DAJABON</c:v>
                </c:pt>
                <c:pt idx="5">
                  <c:v>DUARTE</c:v>
                </c:pt>
                <c:pt idx="6">
                  <c:v>EL SEYBO</c:v>
                </c:pt>
                <c:pt idx="7">
                  <c:v>ELIAS PIÑA</c:v>
                </c:pt>
                <c:pt idx="8">
                  <c:v>ESPAILLAT</c:v>
                </c:pt>
                <c:pt idx="9">
                  <c:v>HATO MAYOR</c:v>
                </c:pt>
                <c:pt idx="10">
                  <c:v>HERMANAS MIRABAL</c:v>
                </c:pt>
                <c:pt idx="11">
                  <c:v>INDEPENDENCIA</c:v>
                </c:pt>
                <c:pt idx="12">
                  <c:v>LA ALTAGRACIA</c:v>
                </c:pt>
                <c:pt idx="13">
                  <c:v>LA ROMANA</c:v>
                </c:pt>
                <c:pt idx="14">
                  <c:v>LA VEGA</c:v>
                </c:pt>
                <c:pt idx="15">
                  <c:v>MARIA TRINIDAD SANCHEZ</c:v>
                </c:pt>
                <c:pt idx="16">
                  <c:v>MONSEÑOR NOUEL</c:v>
                </c:pt>
                <c:pt idx="17">
                  <c:v>MONTE  CRISTI</c:v>
                </c:pt>
                <c:pt idx="18">
                  <c:v>MONTE PLATA</c:v>
                </c:pt>
                <c:pt idx="19">
                  <c:v>NEW YORK</c:v>
                </c:pt>
                <c:pt idx="20">
                  <c:v>PEDERNALES</c:v>
                </c:pt>
                <c:pt idx="21">
                  <c:v>PEDRO BRAND</c:v>
                </c:pt>
                <c:pt idx="22">
                  <c:v>PERAVIA</c:v>
                </c:pt>
                <c:pt idx="23">
                  <c:v>PUERTO PLATA</c:v>
                </c:pt>
                <c:pt idx="24">
                  <c:v>SAMANA</c:v>
                </c:pt>
                <c:pt idx="25">
                  <c:v>SAN CRISTOBAL</c:v>
                </c:pt>
                <c:pt idx="26">
                  <c:v>SAN FRANCISCO DE MACORIS</c:v>
                </c:pt>
                <c:pt idx="27">
                  <c:v>SAN JOSE DE OCOA</c:v>
                </c:pt>
                <c:pt idx="28">
                  <c:v>SAN JUAN DE LA MAGUANA</c:v>
                </c:pt>
                <c:pt idx="29">
                  <c:v>SAN PEDRO DE MACORIS</c:v>
                </c:pt>
                <c:pt idx="30">
                  <c:v>SANCHEZ RAMIREZ</c:v>
                </c:pt>
                <c:pt idx="31">
                  <c:v>SANTIAGO CABALLEROS</c:v>
                </c:pt>
                <c:pt idx="32">
                  <c:v>SANTIAGO RODRIGUEZ</c:v>
                </c:pt>
                <c:pt idx="33">
                  <c:v>SANTO DOMINGO</c:v>
                </c:pt>
                <c:pt idx="34">
                  <c:v>VALVERDE</c:v>
                </c:pt>
              </c:strCache>
            </c:strRef>
          </c:cat>
          <c:val>
            <c:numRef>
              <c:f>'LICENCIAS DE CONDUCIR'!$O$94:$O$128</c:f>
              <c:numCache>
                <c:formatCode>[$-10409]#,##0;\(#,##0\)</c:formatCode>
                <c:ptCount val="35"/>
                <c:pt idx="0">
                  <c:v>2183</c:v>
                </c:pt>
                <c:pt idx="1">
                  <c:v>155</c:v>
                </c:pt>
                <c:pt idx="2">
                  <c:v>1591</c:v>
                </c:pt>
                <c:pt idx="3">
                  <c:v>361</c:v>
                </c:pt>
                <c:pt idx="4">
                  <c:v>116</c:v>
                </c:pt>
                <c:pt idx="5">
                  <c:v>2911</c:v>
                </c:pt>
                <c:pt idx="6">
                  <c:v>159</c:v>
                </c:pt>
                <c:pt idx="7">
                  <c:v>62</c:v>
                </c:pt>
                <c:pt idx="8">
                  <c:v>539</c:v>
                </c:pt>
                <c:pt idx="9">
                  <c:v>252</c:v>
                </c:pt>
                <c:pt idx="10">
                  <c:v>277</c:v>
                </c:pt>
                <c:pt idx="11">
                  <c:v>62</c:v>
                </c:pt>
                <c:pt idx="12">
                  <c:v>3797</c:v>
                </c:pt>
                <c:pt idx="13">
                  <c:v>2223</c:v>
                </c:pt>
                <c:pt idx="14">
                  <c:v>2894</c:v>
                </c:pt>
                <c:pt idx="15">
                  <c:v>1422</c:v>
                </c:pt>
                <c:pt idx="16">
                  <c:v>1671</c:v>
                </c:pt>
                <c:pt idx="17">
                  <c:v>195</c:v>
                </c:pt>
                <c:pt idx="18">
                  <c:v>422</c:v>
                </c:pt>
                <c:pt idx="19">
                  <c:v>103</c:v>
                </c:pt>
                <c:pt idx="20">
                  <c:v>53</c:v>
                </c:pt>
                <c:pt idx="21">
                  <c:v>340</c:v>
                </c:pt>
                <c:pt idx="22">
                  <c:v>467</c:v>
                </c:pt>
                <c:pt idx="23">
                  <c:v>2468</c:v>
                </c:pt>
                <c:pt idx="24">
                  <c:v>251</c:v>
                </c:pt>
                <c:pt idx="25">
                  <c:v>3063</c:v>
                </c:pt>
                <c:pt idx="26">
                  <c:v>6</c:v>
                </c:pt>
                <c:pt idx="27">
                  <c:v>95</c:v>
                </c:pt>
                <c:pt idx="28">
                  <c:v>1453</c:v>
                </c:pt>
                <c:pt idx="29">
                  <c:v>1084</c:v>
                </c:pt>
                <c:pt idx="30">
                  <c:v>417</c:v>
                </c:pt>
                <c:pt idx="31">
                  <c:v>11725</c:v>
                </c:pt>
                <c:pt idx="32">
                  <c:v>97</c:v>
                </c:pt>
                <c:pt idx="33">
                  <c:v>48503</c:v>
                </c:pt>
                <c:pt idx="34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1-4E6A-99D2-85A4FB6DF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96265520"/>
        <c:axId val="1162077552"/>
      </c:barChart>
      <c:catAx>
        <c:axId val="99626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2077552"/>
        <c:crosses val="autoZero"/>
        <c:auto val="1"/>
        <c:lblAlgn val="ctr"/>
        <c:lblOffset val="100"/>
        <c:noMultiLvlLbl val="0"/>
      </c:catAx>
      <c:valAx>
        <c:axId val="1162077552"/>
        <c:scaling>
          <c:orientation val="minMax"/>
        </c:scaling>
        <c:delete val="1"/>
        <c:axPos val="l"/>
        <c:numFmt formatCode="[$-10409]#,##0;\(#,##0\)" sourceLinked="1"/>
        <c:majorTickMark val="none"/>
        <c:minorTickMark val="none"/>
        <c:tickLblPos val="nextTo"/>
        <c:crossAx val="99626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'LICENCIAS DE CONDUCIR'!$E$4:$E$5</c:f>
              <c:strCache>
                <c:ptCount val="2"/>
                <c:pt idx="0">
                  <c:v>SERVICIOS</c:v>
                </c:pt>
                <c:pt idx="1">
                  <c:v>Total GENERAL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CONDUCIR'!$A$7:$A$20</c:f>
              <c:strCache>
                <c:ptCount val="14"/>
                <c:pt idx="0">
                  <c:v>Cambio de Licencia de Conducir  Extranjera a Dominicana (Homologación)</c:v>
                </c:pt>
                <c:pt idx="1">
                  <c:v>Cambio Licencia de Categoría 02 a Categoría 03</c:v>
                </c:pt>
                <c:pt idx="2">
                  <c:v>Cambio Licencia de Categoría 03 a Categoría 04</c:v>
                </c:pt>
                <c:pt idx="3">
                  <c:v>Cambio Licencia de Conducir  de Militar o Policia a Civil</c:v>
                </c:pt>
                <c:pt idx="4">
                  <c:v>Duplicado Licencia de Conducir o Carnet de Aprendizaje por Pérdida</c:v>
                </c:pt>
                <c:pt idx="5">
                  <c:v>Emisión Licencia de Conducir Diplomática</c:v>
                </c:pt>
                <c:pt idx="6">
                  <c:v>Emisión Nueva Licencia de Conducir Categoría 1</c:v>
                </c:pt>
                <c:pt idx="7">
                  <c:v>Emisión Nueva Licencia de Conducir Categoría 2 a Militares</c:v>
                </c:pt>
                <c:pt idx="8">
                  <c:v>Emisión Permiso Carnet de Aprendizaje</c:v>
                </c:pt>
                <c:pt idx="9">
                  <c:v>Emisión Primera Licencia de Conducir Categoría 2</c:v>
                </c:pt>
                <c:pt idx="10">
                  <c:v>Renovación Carnet o Permiso de Aprendizaje</c:v>
                </c:pt>
                <c:pt idx="11">
                  <c:v>Renovación Licencia de Conducir Categoría 1, 2, 3 y 4</c:v>
                </c:pt>
                <c:pt idx="12">
                  <c:v>Renovación Licencia de Conducir Miembros de la Policía Nacional y Fuerzas Armadas</c:v>
                </c:pt>
                <c:pt idx="13">
                  <c:v>Total general</c:v>
                </c:pt>
              </c:strCache>
            </c:strRef>
          </c:cat>
          <c:val>
            <c:numRef>
              <c:f>'LICENCIAS DE CONDUCIR'!$E$7:$E$20</c:f>
              <c:numCache>
                <c:formatCode>#,##0;[Red]#,##0</c:formatCode>
                <c:ptCount val="14"/>
                <c:pt idx="0">
                  <c:v>323</c:v>
                </c:pt>
                <c:pt idx="1">
                  <c:v>28</c:v>
                </c:pt>
                <c:pt idx="2">
                  <c:v>4</c:v>
                </c:pt>
                <c:pt idx="3">
                  <c:v>705</c:v>
                </c:pt>
                <c:pt idx="4">
                  <c:v>5685</c:v>
                </c:pt>
                <c:pt idx="5">
                  <c:v>16</c:v>
                </c:pt>
                <c:pt idx="6">
                  <c:v>2220</c:v>
                </c:pt>
                <c:pt idx="7">
                  <c:v>6</c:v>
                </c:pt>
                <c:pt idx="8">
                  <c:v>24750</c:v>
                </c:pt>
                <c:pt idx="9">
                  <c:v>3331</c:v>
                </c:pt>
                <c:pt idx="10">
                  <c:v>1214</c:v>
                </c:pt>
                <c:pt idx="11">
                  <c:v>53348</c:v>
                </c:pt>
                <c:pt idx="12">
                  <c:v>1450</c:v>
                </c:pt>
                <c:pt idx="13">
                  <c:v>93080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C-4D7C-AEE6-B39FD594B2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86792543"/>
        <c:axId val="1449303311"/>
      </c:barChart>
      <c:catAx>
        <c:axId val="138679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9303311"/>
        <c:crosses val="autoZero"/>
        <c:auto val="1"/>
        <c:lblAlgn val="ctr"/>
        <c:lblOffset val="100"/>
        <c:noMultiLvlLbl val="0"/>
      </c:catAx>
      <c:valAx>
        <c:axId val="1449303311"/>
        <c:scaling>
          <c:orientation val="minMax"/>
        </c:scaling>
        <c:delete val="1"/>
        <c:axPos val="l"/>
        <c:numFmt formatCode="#,##0;[Red]#,##0" sourceLinked="1"/>
        <c:majorTickMark val="none"/>
        <c:minorTickMark val="none"/>
        <c:tickLblPos val="nextTo"/>
        <c:crossAx val="1386792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Cambio de Licencia de Conducir  Extranjera a Dominicana (Homologación)</c:v>
              </c:pt>
              <c:pt idx="1">
                <c:v>Cambio Licencia de Categoría 02 a Categoría 03</c:v>
              </c:pt>
              <c:pt idx="2">
                <c:v>Cambio Licencia de Categoría 03 a Categoría 04</c:v>
              </c:pt>
              <c:pt idx="3">
                <c:v>Cambio Licencia de Conducir  de Militar o Policia a Civil</c:v>
              </c:pt>
              <c:pt idx="4">
                <c:v>Duplicado Licencia de Conducir o Carnet de Aprendizaje por Pérdida</c:v>
              </c:pt>
              <c:pt idx="5">
                <c:v>Emisión Licencia de Conducir Diplomática</c:v>
              </c:pt>
              <c:pt idx="6">
                <c:v>Emisión Nueva Licencia de Conducir Categoría 1</c:v>
              </c:pt>
              <c:pt idx="7">
                <c:v>Emisión Nueva Licencia de Conducir Categoría 2 a Militares</c:v>
              </c:pt>
              <c:pt idx="8">
                <c:v>Emisión Permiso Carnet de Aprendizaje</c:v>
              </c:pt>
              <c:pt idx="9">
                <c:v>Emisión Primera Licencia de Conducir Categoría 2</c:v>
              </c:pt>
              <c:pt idx="10">
                <c:v>Renovación Carnet o Permiso de Aprendizaje</c:v>
              </c:pt>
              <c:pt idx="11">
                <c:v>Renovación Licencia de Conducir Categoría 1, 2, 3 y 4</c:v>
              </c:pt>
              <c:pt idx="12">
                <c:v>Renovación Licencia de Conducir Miembros de la Policía Nacional y Fuerzas Armadas</c:v>
              </c:pt>
            </c:strLit>
          </c:cat>
          <c:val>
            <c:numLit>
              <c:formatCode>General</c:formatCode>
              <c:ptCount val="13"/>
              <c:pt idx="0">
                <c:v>176</c:v>
              </c:pt>
              <c:pt idx="1">
                <c:v>28</c:v>
              </c:pt>
              <c:pt idx="2">
                <c:v>4</c:v>
              </c:pt>
              <c:pt idx="3">
                <c:v>395</c:v>
              </c:pt>
              <c:pt idx="4">
                <c:v>4419</c:v>
              </c:pt>
              <c:pt idx="5">
                <c:v>16</c:v>
              </c:pt>
              <c:pt idx="6">
                <c:v>2002</c:v>
              </c:pt>
              <c:pt idx="7">
                <c:v>6</c:v>
              </c:pt>
              <c:pt idx="8">
                <c:v>14780</c:v>
              </c:pt>
              <c:pt idx="9">
                <c:v>3331</c:v>
              </c:pt>
              <c:pt idx="10">
                <c:v>548</c:v>
              </c:pt>
              <c:pt idx="11">
                <c:v>22559</c:v>
              </c:pt>
              <c:pt idx="12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717D-43DF-B38F-DEFA948827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521590239"/>
        <c:axId val="1521591199"/>
      </c:barChart>
      <c:catAx>
        <c:axId val="152159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1591199"/>
        <c:crosses val="autoZero"/>
        <c:auto val="1"/>
        <c:lblAlgn val="ctr"/>
        <c:lblOffset val="100"/>
        <c:noMultiLvlLbl val="0"/>
      </c:catAx>
      <c:valAx>
        <c:axId val="152159119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2159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'TRANSPORTE DE CARGA '!$B$11</c:f>
              <c:strCache>
                <c:ptCount val="1"/>
                <c:pt idx="0">
                  <c:v>FORMULARIO REGISTRO DE TRANSPORTE DE CARGA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'!$C$11:$F$11</c:f>
              <c:numCache>
                <c:formatCode>#,##0</c:formatCode>
                <c:ptCount val="4"/>
                <c:pt idx="0">
                  <c:v>32</c:v>
                </c:pt>
                <c:pt idx="1">
                  <c:v>30</c:v>
                </c:pt>
                <c:pt idx="2">
                  <c:v>2626</c:v>
                </c:pt>
                <c:pt idx="3">
                  <c:v>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F-4FA2-B0D0-2A7328274385}"/>
            </c:ext>
          </c:extLst>
        </c:ser>
        <c:ser>
          <c:idx val="1"/>
          <c:order val="1"/>
          <c:tx>
            <c:strRef>
              <c:f>'TRANSPORTE DE CARGA '!$B$12</c:f>
              <c:strCache>
                <c:ptCount val="1"/>
                <c:pt idx="0">
                  <c:v>PERMISOS DE CARGA DE DIAS FERIADO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'!$C$12:$F$12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18563</c:v>
                </c:pt>
                <c:pt idx="3">
                  <c:v>18563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F-4FA2-B0D0-2A7328274385}"/>
            </c:ext>
          </c:extLst>
        </c:ser>
        <c:ser>
          <c:idx val="2"/>
          <c:order val="2"/>
          <c:tx>
            <c:strRef>
              <c:f>'TRANSPORTE DE CARGA '!$B$13</c:f>
              <c:strCache>
                <c:ptCount val="1"/>
                <c:pt idx="0">
                  <c:v>PERMISOS DE CARGA ZONA ACCESO RESTRINGIDO (ZONA ZAR)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'!$C$13:$F$13</c:f>
              <c:numCache>
                <c:formatCode>#,##0</c:formatCode>
                <c:ptCount val="4"/>
                <c:pt idx="0">
                  <c:v>18045</c:v>
                </c:pt>
                <c:pt idx="1">
                  <c:v>16731</c:v>
                </c:pt>
                <c:pt idx="2">
                  <c:v>19204</c:v>
                </c:pt>
                <c:pt idx="3">
                  <c:v>53980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EF-4FA2-B0D0-2A7328274385}"/>
            </c:ext>
          </c:extLst>
        </c:ser>
        <c:ser>
          <c:idx val="3"/>
          <c:order val="3"/>
          <c:tx>
            <c:strRef>
              <c:f>'TRANSPORTE DE CARGA '!$B$14</c:f>
              <c:strCache>
                <c:ptCount val="1"/>
                <c:pt idx="0">
                  <c:v>SOLICITUDES DE PERMISOS DOBLE COLA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'!$C$14:$F$14</c:f>
              <c:numCache>
                <c:formatCode>#,##0</c:formatCode>
                <c:ptCount val="4"/>
                <c:pt idx="0">
                  <c:v>8</c:v>
                </c:pt>
                <c:pt idx="1">
                  <c:v>12</c:v>
                </c:pt>
                <c:pt idx="2">
                  <c:v>23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F-4FA2-B0D0-2A7328274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1002319"/>
        <c:axId val="1690989359"/>
      </c:barChart>
      <c:catAx>
        <c:axId val="16910023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0989359"/>
        <c:crosses val="autoZero"/>
        <c:auto val="1"/>
        <c:lblAlgn val="ctr"/>
        <c:lblOffset val="100"/>
        <c:noMultiLvlLbl val="0"/>
      </c:catAx>
      <c:valAx>
        <c:axId val="16909893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69100231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12</xdr:row>
      <xdr:rowOff>30691</xdr:rowOff>
    </xdr:from>
    <xdr:to>
      <xdr:col>8</xdr:col>
      <xdr:colOff>449792</xdr:colOff>
      <xdr:row>32</xdr:row>
      <xdr:rowOff>63499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A7D0A17-0E2D-A911-D4BC-F422CD3CB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354542</xdr:colOff>
      <xdr:row>42</xdr:row>
      <xdr:rowOff>152399</xdr:rowOff>
    </xdr:from>
    <xdr:to>
      <xdr:col>5</xdr:col>
      <xdr:colOff>1111251</xdr:colOff>
      <xdr:row>59</xdr:row>
      <xdr:rowOff>148167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A267EB6-CA3A-EF4C-0342-DF8F2435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58208</xdr:colOff>
      <xdr:row>74</xdr:row>
      <xdr:rowOff>35984</xdr:rowOff>
    </xdr:from>
    <xdr:to>
      <xdr:col>8</xdr:col>
      <xdr:colOff>444500</xdr:colOff>
      <xdr:row>95</xdr:row>
      <xdr:rowOff>127000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C16DB8F-DAE0-BCE6-8F34-ED45354ED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407458</xdr:colOff>
      <xdr:row>102</xdr:row>
      <xdr:rowOff>99481</xdr:rowOff>
    </xdr:from>
    <xdr:to>
      <xdr:col>14</xdr:col>
      <xdr:colOff>476249</xdr:colOff>
      <xdr:row>137</xdr:row>
      <xdr:rowOff>31749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33BC721-F402-18BA-829F-E54A586EA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1061357</xdr:colOff>
      <xdr:row>46</xdr:row>
      <xdr:rowOff>50344</xdr:rowOff>
    </xdr:from>
    <xdr:to>
      <xdr:col>16</xdr:col>
      <xdr:colOff>408214</xdr:colOff>
      <xdr:row>84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EDC386-46D4-3741-3673-32435F331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130</xdr:row>
      <xdr:rowOff>131988</xdr:rowOff>
    </xdr:from>
    <xdr:to>
      <xdr:col>12</xdr:col>
      <xdr:colOff>54429</xdr:colOff>
      <xdr:row>163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B087A4-E9F1-0B9B-66CC-70D528A50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387802</xdr:colOff>
      <xdr:row>2</xdr:row>
      <xdr:rowOff>111579</xdr:rowOff>
    </xdr:from>
    <xdr:to>
      <xdr:col>22</xdr:col>
      <xdr:colOff>136071</xdr:colOff>
      <xdr:row>25</xdr:row>
      <xdr:rowOff>122464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A46E946-8324-65C7-B264-9414C28D4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326571</xdr:colOff>
      <xdr:row>137</xdr:row>
      <xdr:rowOff>136072</xdr:rowOff>
    </xdr:from>
    <xdr:to>
      <xdr:col>25</xdr:col>
      <xdr:colOff>693964</xdr:colOff>
      <xdr:row>162</xdr:row>
      <xdr:rowOff>108857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E28808-120B-49D5-97C6-D16FBC3E4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1537607</xdr:colOff>
      <xdr:row>16</xdr:row>
      <xdr:rowOff>27214</xdr:rowOff>
    </xdr:from>
    <xdr:to>
      <xdr:col>10</xdr:col>
      <xdr:colOff>217714</xdr:colOff>
      <xdr:row>35</xdr:row>
      <xdr:rowOff>13607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EB0362-0BB7-8888-DFA3-513B958E7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449036</xdr:colOff>
      <xdr:row>42</xdr:row>
      <xdr:rowOff>54429</xdr:rowOff>
    </xdr:from>
    <xdr:to>
      <xdr:col>19</xdr:col>
      <xdr:colOff>1109664</xdr:colOff>
      <xdr:row>69</xdr:row>
      <xdr:rowOff>122562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533D64A-784B-4CA0-BA86-61EF92E78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25022</xdr:colOff>
      <xdr:row>10</xdr:row>
      <xdr:rowOff>111116</xdr:rowOff>
    </xdr:from>
    <xdr:to>
      <xdr:col>7</xdr:col>
      <xdr:colOff>40821</xdr:colOff>
      <xdr:row>26</xdr:row>
      <xdr:rowOff>108857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61FF4E-79E9-F36B-9B83-5327C1E93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312964</xdr:colOff>
      <xdr:row>27</xdr:row>
      <xdr:rowOff>179614</xdr:rowOff>
    </xdr:from>
    <xdr:to>
      <xdr:col>19</xdr:col>
      <xdr:colOff>13607</xdr:colOff>
      <xdr:row>48</xdr:row>
      <xdr:rowOff>176893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C64A4E-35D2-0144-7F8F-669202039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25975</xdr:colOff>
      <xdr:row>38</xdr:row>
      <xdr:rowOff>65810</xdr:rowOff>
    </xdr:from>
    <xdr:to>
      <xdr:col>12</xdr:col>
      <xdr:colOff>450271</xdr:colOff>
      <xdr:row>73</xdr:row>
      <xdr:rowOff>173182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76E206-6D81-19E8-0353-5CCE349D5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739587</xdr:colOff>
      <xdr:row>13</xdr:row>
      <xdr:rowOff>113177</xdr:rowOff>
    </xdr:from>
    <xdr:to>
      <xdr:col>9</xdr:col>
      <xdr:colOff>358588</xdr:colOff>
      <xdr:row>31</xdr:row>
      <xdr:rowOff>134470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BC1DCE-5C1A-5F5B-E70D-07F3A6814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526676</xdr:colOff>
      <xdr:row>33</xdr:row>
      <xdr:rowOff>169208</xdr:rowOff>
    </xdr:from>
    <xdr:to>
      <xdr:col>14</xdr:col>
      <xdr:colOff>145677</xdr:colOff>
      <xdr:row>50</xdr:row>
      <xdr:rowOff>156881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261854-05E1-9AEC-10B0-61E27DA3B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676956</xdr:colOff>
      <xdr:row>12</xdr:row>
      <xdr:rowOff>149679</xdr:rowOff>
    </xdr:from>
    <xdr:to>
      <xdr:col>15</xdr:col>
      <xdr:colOff>95249</xdr:colOff>
      <xdr:row>43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6968-AE74-D136-07DD-EAAD8E8F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8F8B-B4B3-4C26-9E57-D55E52C10C42}">
  <dimension ref="B1:R148"/>
  <sheetViews>
    <sheetView topLeftCell="A18" zoomScale="60" zoomScaleNormal="60" workbookViewId="0">
      <selection activeCell="A18" sqref="A1:XFD1048576"/>
    </sheetView>
  </sheetViews>
  <sheetFormatPr baseColWidth="10" defaultColWidth="11.42578125" defaultRowHeight="15" x14ac:dyDescent="0.25"/>
  <cols>
    <col min="1" max="1" width="5.28515625" style="41" customWidth="1"/>
    <col min="2" max="2" width="82.85546875" style="44" bestFit="1" customWidth="1"/>
    <col min="3" max="3" width="16.5703125" style="92" customWidth="1"/>
    <col min="4" max="5" width="16.5703125" style="43" customWidth="1"/>
    <col min="6" max="6" width="24.85546875" style="42" bestFit="1" customWidth="1"/>
    <col min="7" max="8" width="11.42578125" style="41"/>
    <col min="9" max="9" width="38.5703125" style="41" bestFit="1" customWidth="1"/>
    <col min="10" max="16384" width="11.42578125" style="41"/>
  </cols>
  <sheetData>
    <row r="1" spans="2:6" ht="15.75" thickBot="1" x14ac:dyDescent="0.3"/>
    <row r="2" spans="2:6" ht="21.75" customHeight="1" thickBot="1" x14ac:dyDescent="0.3">
      <c r="B2" s="108" t="s">
        <v>40</v>
      </c>
      <c r="C2" s="176"/>
      <c r="D2" s="176"/>
      <c r="E2" s="176"/>
      <c r="F2" s="214"/>
    </row>
    <row r="3" spans="2:6" ht="15.75" x14ac:dyDescent="0.25">
      <c r="B3" s="210" t="s">
        <v>39</v>
      </c>
      <c r="C3" s="216" t="s">
        <v>41</v>
      </c>
      <c r="D3" s="217" t="s">
        <v>42</v>
      </c>
      <c r="E3" s="217" t="s">
        <v>43</v>
      </c>
      <c r="F3" s="218" t="s">
        <v>50</v>
      </c>
    </row>
    <row r="4" spans="2:6" ht="15.75" x14ac:dyDescent="0.25">
      <c r="B4" s="211"/>
      <c r="C4" s="219" t="s">
        <v>36</v>
      </c>
      <c r="D4" s="178" t="s">
        <v>36</v>
      </c>
      <c r="E4" s="178" t="s">
        <v>21</v>
      </c>
      <c r="F4" s="220" t="s">
        <v>21</v>
      </c>
    </row>
    <row r="5" spans="2:6" ht="15.75" x14ac:dyDescent="0.25">
      <c r="B5" s="212" t="s">
        <v>44</v>
      </c>
      <c r="C5" s="219">
        <v>19252</v>
      </c>
      <c r="D5" s="177">
        <v>14475</v>
      </c>
      <c r="E5" s="177">
        <v>59353</v>
      </c>
      <c r="F5" s="179">
        <f t="shared" ref="F5:F10" si="0">SUM(C5:E5)</f>
        <v>93080</v>
      </c>
    </row>
    <row r="6" spans="2:6" ht="15.75" x14ac:dyDescent="0.25">
      <c r="B6" s="212" t="s">
        <v>45</v>
      </c>
      <c r="C6" s="219">
        <v>318</v>
      </c>
      <c r="D6" s="177">
        <v>414</v>
      </c>
      <c r="E6" s="177">
        <v>351</v>
      </c>
      <c r="F6" s="179">
        <f t="shared" si="0"/>
        <v>1083</v>
      </c>
    </row>
    <row r="7" spans="2:6" ht="15.75" x14ac:dyDescent="0.25">
      <c r="B7" s="212" t="s">
        <v>46</v>
      </c>
      <c r="C7" s="219">
        <v>18085</v>
      </c>
      <c r="D7" s="177">
        <v>16773</v>
      </c>
      <c r="E7" s="177">
        <v>40416</v>
      </c>
      <c r="F7" s="179">
        <f t="shared" si="0"/>
        <v>75274</v>
      </c>
    </row>
    <row r="8" spans="2:6" ht="15.75" x14ac:dyDescent="0.25">
      <c r="B8" s="212" t="s">
        <v>47</v>
      </c>
      <c r="C8" s="219">
        <v>15</v>
      </c>
      <c r="D8" s="177">
        <v>15</v>
      </c>
      <c r="E8" s="177">
        <v>10</v>
      </c>
      <c r="F8" s="179">
        <f t="shared" si="0"/>
        <v>40</v>
      </c>
    </row>
    <row r="9" spans="2:6" ht="15.75" x14ac:dyDescent="0.25">
      <c r="B9" s="212" t="s">
        <v>49</v>
      </c>
      <c r="C9" s="219">
        <v>7628</v>
      </c>
      <c r="D9" s="177">
        <v>5942</v>
      </c>
      <c r="E9" s="177">
        <v>14133</v>
      </c>
      <c r="F9" s="179">
        <f t="shared" si="0"/>
        <v>27703</v>
      </c>
    </row>
    <row r="10" spans="2:6" ht="15.75" x14ac:dyDescent="0.25">
      <c r="B10" s="212" t="s">
        <v>48</v>
      </c>
      <c r="C10" s="219">
        <v>19</v>
      </c>
      <c r="D10" s="177">
        <v>26</v>
      </c>
      <c r="E10" s="177">
        <v>18</v>
      </c>
      <c r="F10" s="179">
        <f t="shared" si="0"/>
        <v>63</v>
      </c>
    </row>
    <row r="11" spans="2:6" ht="16.5" thickBot="1" x14ac:dyDescent="0.3">
      <c r="B11" s="213" t="s">
        <v>32</v>
      </c>
      <c r="C11" s="221">
        <f>SUM(C5:C10)</f>
        <v>45317</v>
      </c>
      <c r="D11" s="222">
        <f>SUM(D5:D10)</f>
        <v>37645</v>
      </c>
      <c r="E11" s="222">
        <f>SUM(E5:E10)</f>
        <v>114281</v>
      </c>
      <c r="F11" s="223">
        <f>SUM(F5:F10)</f>
        <v>197243</v>
      </c>
    </row>
    <row r="12" spans="2:6" ht="15.75" x14ac:dyDescent="0.25">
      <c r="B12" s="64"/>
      <c r="C12" s="95"/>
      <c r="D12" s="65"/>
      <c r="E12" s="65"/>
      <c r="F12" s="65"/>
    </row>
    <row r="13" spans="2:6" ht="15.75" x14ac:dyDescent="0.25">
      <c r="B13" s="64"/>
      <c r="C13" s="95"/>
      <c r="D13" s="65"/>
      <c r="E13" s="65"/>
      <c r="F13" s="65"/>
    </row>
    <row r="16" spans="2:6" x14ac:dyDescent="0.25">
      <c r="B16" s="115"/>
      <c r="C16" s="114"/>
      <c r="D16" s="114"/>
    </row>
    <row r="17" spans="2:4" x14ac:dyDescent="0.25">
      <c r="B17" s="115"/>
      <c r="C17" s="114"/>
      <c r="D17" s="114"/>
    </row>
    <row r="18" spans="2:4" ht="59.25" customHeight="1" x14ac:dyDescent="0.25">
      <c r="B18" s="115"/>
      <c r="C18" s="96"/>
      <c r="D18" s="66"/>
    </row>
    <row r="19" spans="2:4" x14ac:dyDescent="0.25">
      <c r="B19" s="67"/>
      <c r="C19" s="97"/>
      <c r="D19" s="68"/>
    </row>
    <row r="20" spans="2:4" x14ac:dyDescent="0.25">
      <c r="B20" s="67"/>
      <c r="C20" s="97"/>
      <c r="D20" s="68"/>
    </row>
    <row r="21" spans="2:4" x14ac:dyDescent="0.25">
      <c r="B21" s="67"/>
      <c r="C21" s="97"/>
      <c r="D21" s="68"/>
    </row>
    <row r="22" spans="2:4" x14ac:dyDescent="0.25">
      <c r="B22" s="67"/>
      <c r="C22" s="97"/>
      <c r="D22" s="68"/>
    </row>
    <row r="23" spans="2:4" x14ac:dyDescent="0.25">
      <c r="B23" s="67"/>
      <c r="C23" s="97"/>
      <c r="D23" s="68"/>
    </row>
    <row r="24" spans="2:4" x14ac:dyDescent="0.25">
      <c r="B24" s="67"/>
      <c r="C24" s="97"/>
      <c r="D24" s="68"/>
    </row>
    <row r="25" spans="2:4" x14ac:dyDescent="0.25">
      <c r="B25" s="67"/>
      <c r="C25" s="97"/>
      <c r="D25" s="68"/>
    </row>
    <row r="26" spans="2:4" x14ac:dyDescent="0.25">
      <c r="B26" s="67"/>
      <c r="C26" s="97"/>
      <c r="D26" s="68"/>
    </row>
    <row r="27" spans="2:4" x14ac:dyDescent="0.25">
      <c r="B27" s="67"/>
      <c r="C27" s="97"/>
      <c r="D27" s="68"/>
    </row>
    <row r="28" spans="2:4" x14ac:dyDescent="0.25">
      <c r="B28" s="67"/>
      <c r="C28" s="97"/>
      <c r="D28" s="68"/>
    </row>
    <row r="29" spans="2:4" x14ac:dyDescent="0.25">
      <c r="B29" s="67"/>
      <c r="C29" s="97"/>
      <c r="D29" s="68"/>
    </row>
    <row r="30" spans="2:4" x14ac:dyDescent="0.25">
      <c r="B30" s="67"/>
      <c r="C30" s="97"/>
      <c r="D30" s="68"/>
    </row>
    <row r="31" spans="2:4" x14ac:dyDescent="0.25">
      <c r="B31" s="67"/>
      <c r="C31" s="97"/>
      <c r="D31" s="68"/>
    </row>
    <row r="32" spans="2:4" x14ac:dyDescent="0.25">
      <c r="B32" s="67"/>
      <c r="C32" s="97"/>
      <c r="D32" s="68"/>
    </row>
    <row r="33" spans="2:6" x14ac:dyDescent="0.25">
      <c r="B33" s="67"/>
      <c r="C33" s="97"/>
      <c r="D33" s="68"/>
    </row>
    <row r="34" spans="2:6" ht="15.75" thickBot="1" x14ac:dyDescent="0.3">
      <c r="B34" s="67"/>
      <c r="C34" s="97"/>
      <c r="D34" s="68"/>
    </row>
    <row r="35" spans="2:6" ht="16.5" thickBot="1" x14ac:dyDescent="0.3">
      <c r="B35" s="108" t="s">
        <v>55</v>
      </c>
      <c r="C35" s="109"/>
      <c r="D35" s="109"/>
      <c r="E35" s="109"/>
      <c r="F35" s="110"/>
    </row>
    <row r="36" spans="2:6" ht="16.5" thickBot="1" x14ac:dyDescent="0.3">
      <c r="B36" s="117" t="s">
        <v>54</v>
      </c>
      <c r="C36" s="93" t="s">
        <v>41</v>
      </c>
      <c r="D36" s="80" t="s">
        <v>42</v>
      </c>
      <c r="E36" s="80" t="s">
        <v>43</v>
      </c>
      <c r="F36" s="79" t="s">
        <v>50</v>
      </c>
    </row>
    <row r="37" spans="2:6" ht="15.75" x14ac:dyDescent="0.25">
      <c r="B37" s="118"/>
      <c r="C37" s="93" t="s">
        <v>36</v>
      </c>
      <c r="D37" s="86" t="s">
        <v>36</v>
      </c>
      <c r="E37" s="86" t="s">
        <v>21</v>
      </c>
      <c r="F37" s="86" t="s">
        <v>21</v>
      </c>
    </row>
    <row r="38" spans="2:6" ht="15.75" x14ac:dyDescent="0.25">
      <c r="B38" s="76" t="s">
        <v>51</v>
      </c>
      <c r="C38" s="136">
        <v>18409</v>
      </c>
      <c r="D38" s="137">
        <v>17205</v>
      </c>
      <c r="E38" s="137">
        <v>40704</v>
      </c>
      <c r="F38" s="137">
        <f>SUM(C38:E38)</f>
        <v>76318</v>
      </c>
    </row>
    <row r="39" spans="2:6" ht="15.75" x14ac:dyDescent="0.25">
      <c r="B39" s="76" t="s">
        <v>52</v>
      </c>
      <c r="C39" s="136">
        <v>26738</v>
      </c>
      <c r="D39" s="137">
        <v>20384</v>
      </c>
      <c r="E39" s="137">
        <v>73573</v>
      </c>
      <c r="F39" s="138">
        <f>SUM(C39:E39)</f>
        <v>120695</v>
      </c>
    </row>
    <row r="40" spans="2:6" ht="16.5" thickBot="1" x14ac:dyDescent="0.3">
      <c r="B40" s="76" t="s">
        <v>53</v>
      </c>
      <c r="C40" s="136">
        <v>170</v>
      </c>
      <c r="D40" s="137">
        <v>56</v>
      </c>
      <c r="E40" s="137">
        <v>4</v>
      </c>
      <c r="F40" s="137">
        <f>SUM(C40:E40)</f>
        <v>230</v>
      </c>
    </row>
    <row r="41" spans="2:6" ht="16.5" thickBot="1" x14ac:dyDescent="0.3">
      <c r="B41" s="78" t="s">
        <v>32</v>
      </c>
      <c r="C41" s="94">
        <f>SUM(C38:C40)</f>
        <v>45317</v>
      </c>
      <c r="D41" s="62">
        <f>SUM(D38:D40)</f>
        <v>37645</v>
      </c>
      <c r="E41" s="62">
        <f>SUM(E38:E40)</f>
        <v>114281</v>
      </c>
      <c r="F41" s="63">
        <f>SUM(F38:F40)</f>
        <v>197243</v>
      </c>
    </row>
    <row r="42" spans="2:6" x14ac:dyDescent="0.25">
      <c r="B42" s="67"/>
      <c r="C42" s="97"/>
      <c r="D42" s="68"/>
    </row>
    <row r="43" spans="2:6" x14ac:dyDescent="0.25">
      <c r="B43" s="67"/>
      <c r="C43" s="97"/>
      <c r="D43" s="68"/>
    </row>
    <row r="44" spans="2:6" x14ac:dyDescent="0.25">
      <c r="B44" s="67"/>
      <c r="C44" s="97"/>
      <c r="D44" s="68"/>
    </row>
    <row r="45" spans="2:6" x14ac:dyDescent="0.25">
      <c r="B45" s="67"/>
      <c r="C45" s="97"/>
      <c r="D45" s="68"/>
    </row>
    <row r="46" spans="2:6" x14ac:dyDescent="0.25">
      <c r="B46" s="67"/>
      <c r="C46" s="97"/>
      <c r="D46" s="68"/>
    </row>
    <row r="47" spans="2:6" x14ac:dyDescent="0.25">
      <c r="B47" s="67"/>
      <c r="C47" s="97"/>
      <c r="D47" s="68"/>
    </row>
    <row r="48" spans="2:6" x14ac:dyDescent="0.25">
      <c r="B48" s="67"/>
      <c r="C48" s="97"/>
      <c r="D48" s="68"/>
    </row>
    <row r="49" spans="2:18" x14ac:dyDescent="0.25">
      <c r="B49" s="67"/>
      <c r="C49" s="97"/>
      <c r="D49" s="68"/>
    </row>
    <row r="50" spans="2:18" x14ac:dyDescent="0.25">
      <c r="B50" s="67"/>
      <c r="C50" s="97"/>
      <c r="D50" s="68"/>
    </row>
    <row r="51" spans="2:18" x14ac:dyDescent="0.25">
      <c r="B51" s="67"/>
      <c r="C51" s="97"/>
      <c r="D51" s="68"/>
    </row>
    <row r="52" spans="2:18" x14ac:dyDescent="0.25">
      <c r="B52" s="70"/>
      <c r="C52" s="97"/>
      <c r="D52" s="68"/>
    </row>
    <row r="53" spans="2:18" x14ac:dyDescent="0.25">
      <c r="B53" s="67"/>
      <c r="C53" s="97"/>
      <c r="D53" s="68"/>
    </row>
    <row r="54" spans="2:18" x14ac:dyDescent="0.25">
      <c r="B54" s="67"/>
      <c r="C54" s="97"/>
      <c r="D54" s="68"/>
    </row>
    <row r="55" spans="2:18" x14ac:dyDescent="0.25">
      <c r="B55" s="67"/>
      <c r="C55" s="97"/>
      <c r="D55" s="68"/>
    </row>
    <row r="56" spans="2:18" x14ac:dyDescent="0.25">
      <c r="B56" s="67"/>
      <c r="C56" s="98"/>
      <c r="D56" s="71"/>
    </row>
    <row r="57" spans="2:18" x14ac:dyDescent="0.25">
      <c r="C57" s="99"/>
      <c r="D57" s="55"/>
    </row>
    <row r="63" spans="2:18" ht="15.75" thickBot="1" x14ac:dyDescent="0.3"/>
    <row r="64" spans="2:18" ht="16.5" thickBot="1" x14ac:dyDescent="0.3">
      <c r="B64" s="108" t="s">
        <v>56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10"/>
    </row>
    <row r="65" spans="2:18" ht="16.5" thickBot="1" x14ac:dyDescent="0.3">
      <c r="B65" s="122" t="s">
        <v>58</v>
      </c>
      <c r="C65" s="119" t="s">
        <v>41</v>
      </c>
      <c r="D65" s="120"/>
      <c r="E65" s="120"/>
      <c r="F65" s="121"/>
      <c r="G65" s="119" t="s">
        <v>42</v>
      </c>
      <c r="H65" s="120"/>
      <c r="I65" s="120"/>
      <c r="J65" s="121"/>
      <c r="K65" s="119" t="s">
        <v>43</v>
      </c>
      <c r="L65" s="120"/>
      <c r="M65" s="120"/>
      <c r="N65" s="121"/>
      <c r="O65" s="119" t="s">
        <v>37</v>
      </c>
      <c r="P65" s="120"/>
      <c r="Q65" s="120"/>
      <c r="R65" s="121"/>
    </row>
    <row r="66" spans="2:18" ht="15.75" x14ac:dyDescent="0.25">
      <c r="B66" s="123"/>
      <c r="C66" s="73" t="s">
        <v>57</v>
      </c>
      <c r="D66" s="74" t="s">
        <v>34</v>
      </c>
      <c r="E66" s="74" t="s">
        <v>33</v>
      </c>
      <c r="F66" s="75" t="s">
        <v>36</v>
      </c>
      <c r="G66" s="45" t="s">
        <v>57</v>
      </c>
      <c r="H66" s="46" t="s">
        <v>34</v>
      </c>
      <c r="I66" s="46" t="s">
        <v>33</v>
      </c>
      <c r="J66" s="47" t="s">
        <v>36</v>
      </c>
      <c r="K66" s="45" t="s">
        <v>57</v>
      </c>
      <c r="L66" s="46" t="s">
        <v>34</v>
      </c>
      <c r="M66" s="46" t="s">
        <v>33</v>
      </c>
      <c r="N66" s="47" t="s">
        <v>21</v>
      </c>
      <c r="O66" s="45" t="s">
        <v>57</v>
      </c>
      <c r="P66" s="46" t="s">
        <v>34</v>
      </c>
      <c r="Q66" s="46" t="s">
        <v>33</v>
      </c>
      <c r="R66" s="47" t="s">
        <v>21</v>
      </c>
    </row>
    <row r="67" spans="2:18" ht="15.75" x14ac:dyDescent="0.25">
      <c r="B67" s="76" t="s">
        <v>44</v>
      </c>
      <c r="C67" s="56">
        <v>0</v>
      </c>
      <c r="D67" s="57">
        <v>7344</v>
      </c>
      <c r="E67" s="57">
        <v>11908</v>
      </c>
      <c r="F67" s="137">
        <f>C67+D67+E67</f>
        <v>19252</v>
      </c>
      <c r="G67" s="56">
        <v>0</v>
      </c>
      <c r="H67" s="57">
        <v>5256</v>
      </c>
      <c r="I67" s="57">
        <v>9219</v>
      </c>
      <c r="J67" s="137">
        <f>G67+H67+I67</f>
        <v>14475</v>
      </c>
      <c r="K67" s="56">
        <v>0</v>
      </c>
      <c r="L67" s="57">
        <v>17869</v>
      </c>
      <c r="M67" s="57">
        <v>41484</v>
      </c>
      <c r="N67" s="137">
        <f>K67+L67+M67</f>
        <v>59353</v>
      </c>
      <c r="O67" s="56">
        <f t="shared" ref="O67:P72" si="1">+C67+G67+K67</f>
        <v>0</v>
      </c>
      <c r="P67" s="57">
        <f>+D67+H67+L67</f>
        <v>30469</v>
      </c>
      <c r="Q67" s="57">
        <f t="shared" ref="Q67:Q72" si="2">+E67+I67+M67</f>
        <v>62611</v>
      </c>
      <c r="R67" s="137">
        <f>O67+P67+Q67</f>
        <v>93080</v>
      </c>
    </row>
    <row r="68" spans="2:18" ht="15.75" x14ac:dyDescent="0.25">
      <c r="B68" s="76" t="s">
        <v>45</v>
      </c>
      <c r="C68" s="56">
        <v>318</v>
      </c>
      <c r="D68" s="57">
        <v>0</v>
      </c>
      <c r="E68" s="57">
        <v>0</v>
      </c>
      <c r="F68" s="137">
        <f t="shared" ref="F68:F72" si="3">C68+D68+E68</f>
        <v>318</v>
      </c>
      <c r="G68" s="56">
        <v>414</v>
      </c>
      <c r="H68" s="57">
        <v>0</v>
      </c>
      <c r="I68" s="57">
        <v>0</v>
      </c>
      <c r="J68" s="137">
        <f t="shared" ref="J68:J72" si="4">G68+H68+I68</f>
        <v>414</v>
      </c>
      <c r="K68" s="56">
        <v>351</v>
      </c>
      <c r="L68" s="57">
        <v>0</v>
      </c>
      <c r="M68" s="57">
        <v>0</v>
      </c>
      <c r="N68" s="137">
        <f t="shared" ref="N68:N72" si="5">K68+L68+M68</f>
        <v>351</v>
      </c>
      <c r="O68" s="56">
        <f t="shared" si="1"/>
        <v>1083</v>
      </c>
      <c r="P68" s="57">
        <f t="shared" si="1"/>
        <v>0</v>
      </c>
      <c r="Q68" s="57">
        <f t="shared" si="2"/>
        <v>0</v>
      </c>
      <c r="R68" s="137">
        <f t="shared" ref="R68:R72" si="6">O68+P68+Q68</f>
        <v>1083</v>
      </c>
    </row>
    <row r="69" spans="2:18" ht="15.75" x14ac:dyDescent="0.25">
      <c r="B69" s="76" t="s">
        <v>46</v>
      </c>
      <c r="C69" s="56">
        <v>4687</v>
      </c>
      <c r="D69" s="57">
        <v>2223</v>
      </c>
      <c r="E69" s="57">
        <v>11175</v>
      </c>
      <c r="F69" s="137">
        <f t="shared" si="3"/>
        <v>18085</v>
      </c>
      <c r="G69" s="56">
        <v>4793</v>
      </c>
      <c r="H69" s="57">
        <v>2077</v>
      </c>
      <c r="I69" s="57">
        <v>9903</v>
      </c>
      <c r="J69" s="137">
        <f t="shared" si="4"/>
        <v>16773</v>
      </c>
      <c r="K69" s="56">
        <v>20216</v>
      </c>
      <c r="L69" s="57">
        <v>3281</v>
      </c>
      <c r="M69" s="57">
        <v>16919</v>
      </c>
      <c r="N69" s="137">
        <f t="shared" si="5"/>
        <v>40416</v>
      </c>
      <c r="O69" s="56">
        <f t="shared" si="1"/>
        <v>29696</v>
      </c>
      <c r="P69" s="57">
        <f t="shared" si="1"/>
        <v>7581</v>
      </c>
      <c r="Q69" s="57">
        <f t="shared" si="2"/>
        <v>37997</v>
      </c>
      <c r="R69" s="137">
        <f t="shared" si="6"/>
        <v>75274</v>
      </c>
    </row>
    <row r="70" spans="2:18" ht="15.75" x14ac:dyDescent="0.25">
      <c r="B70" s="76" t="s">
        <v>47</v>
      </c>
      <c r="C70" s="56">
        <v>3</v>
      </c>
      <c r="D70" s="60">
        <v>1</v>
      </c>
      <c r="E70" s="60">
        <v>11</v>
      </c>
      <c r="F70" s="137">
        <f t="shared" si="3"/>
        <v>15</v>
      </c>
      <c r="G70" s="61">
        <v>3</v>
      </c>
      <c r="H70" s="60">
        <v>3</v>
      </c>
      <c r="I70" s="87">
        <v>9</v>
      </c>
      <c r="J70" s="137">
        <f t="shared" si="4"/>
        <v>15</v>
      </c>
      <c r="K70" s="56">
        <v>6</v>
      </c>
      <c r="L70" s="60">
        <v>0</v>
      </c>
      <c r="M70" s="60">
        <v>4</v>
      </c>
      <c r="N70" s="137">
        <f t="shared" si="5"/>
        <v>10</v>
      </c>
      <c r="O70" s="56">
        <f t="shared" si="1"/>
        <v>12</v>
      </c>
      <c r="P70" s="57">
        <f t="shared" si="1"/>
        <v>4</v>
      </c>
      <c r="Q70" s="57">
        <f t="shared" si="2"/>
        <v>24</v>
      </c>
      <c r="R70" s="137">
        <f t="shared" si="6"/>
        <v>40</v>
      </c>
    </row>
    <row r="71" spans="2:18" ht="15.75" x14ac:dyDescent="0.25">
      <c r="B71" s="76" t="s">
        <v>49</v>
      </c>
      <c r="C71" s="56">
        <v>0</v>
      </c>
      <c r="D71" s="57">
        <v>2826</v>
      </c>
      <c r="E71" s="57">
        <v>4802</v>
      </c>
      <c r="F71" s="137">
        <f t="shared" si="3"/>
        <v>7628</v>
      </c>
      <c r="G71" s="56">
        <v>0</v>
      </c>
      <c r="H71" s="57">
        <v>2143</v>
      </c>
      <c r="I71" s="57">
        <v>3799</v>
      </c>
      <c r="J71" s="137">
        <f t="shared" si="4"/>
        <v>5942</v>
      </c>
      <c r="K71" s="56">
        <v>0</v>
      </c>
      <c r="L71" s="57">
        <v>4780</v>
      </c>
      <c r="M71" s="57">
        <v>9353</v>
      </c>
      <c r="N71" s="137">
        <f t="shared" si="5"/>
        <v>14133</v>
      </c>
      <c r="O71" s="56">
        <f t="shared" si="1"/>
        <v>0</v>
      </c>
      <c r="P71" s="57">
        <f t="shared" si="1"/>
        <v>9749</v>
      </c>
      <c r="Q71" s="57">
        <f t="shared" si="2"/>
        <v>17954</v>
      </c>
      <c r="R71" s="137">
        <f t="shared" si="6"/>
        <v>27703</v>
      </c>
    </row>
    <row r="72" spans="2:18" ht="16.5" thickBot="1" x14ac:dyDescent="0.3">
      <c r="B72" s="76" t="s">
        <v>48</v>
      </c>
      <c r="C72" s="56">
        <v>19</v>
      </c>
      <c r="D72" s="57">
        <v>0</v>
      </c>
      <c r="E72" s="57">
        <v>0</v>
      </c>
      <c r="F72" s="137">
        <f t="shared" si="3"/>
        <v>19</v>
      </c>
      <c r="G72" s="56">
        <v>26</v>
      </c>
      <c r="H72" s="57">
        <v>0</v>
      </c>
      <c r="I72" s="57">
        <v>0</v>
      </c>
      <c r="J72" s="137">
        <f t="shared" si="4"/>
        <v>26</v>
      </c>
      <c r="K72" s="56">
        <v>18</v>
      </c>
      <c r="L72" s="57">
        <v>0</v>
      </c>
      <c r="M72" s="57">
        <v>0</v>
      </c>
      <c r="N72" s="137">
        <f t="shared" si="5"/>
        <v>18</v>
      </c>
      <c r="O72" s="56">
        <f t="shared" si="1"/>
        <v>63</v>
      </c>
      <c r="P72" s="57">
        <f t="shared" si="1"/>
        <v>0</v>
      </c>
      <c r="Q72" s="57">
        <f t="shared" si="2"/>
        <v>0</v>
      </c>
      <c r="R72" s="137">
        <f t="shared" si="6"/>
        <v>63</v>
      </c>
    </row>
    <row r="73" spans="2:18" ht="16.5" thickBot="1" x14ac:dyDescent="0.3">
      <c r="B73" s="78" t="s">
        <v>32</v>
      </c>
      <c r="C73" s="62">
        <f t="shared" ref="C73:R73" si="7">SUM(C67:C72)</f>
        <v>5027</v>
      </c>
      <c r="D73" s="62">
        <f t="shared" si="7"/>
        <v>12394</v>
      </c>
      <c r="E73" s="62">
        <f t="shared" si="7"/>
        <v>27896</v>
      </c>
      <c r="F73" s="62">
        <f t="shared" si="7"/>
        <v>45317</v>
      </c>
      <c r="G73" s="62">
        <f t="shared" si="7"/>
        <v>5236</v>
      </c>
      <c r="H73" s="62">
        <f t="shared" si="7"/>
        <v>9479</v>
      </c>
      <c r="I73" s="62">
        <f t="shared" si="7"/>
        <v>22930</v>
      </c>
      <c r="J73" s="62">
        <f t="shared" si="7"/>
        <v>37645</v>
      </c>
      <c r="K73" s="62">
        <f t="shared" si="7"/>
        <v>20591</v>
      </c>
      <c r="L73" s="62">
        <f t="shared" si="7"/>
        <v>25930</v>
      </c>
      <c r="M73" s="62">
        <f t="shared" si="7"/>
        <v>67760</v>
      </c>
      <c r="N73" s="62">
        <f t="shared" si="7"/>
        <v>114281</v>
      </c>
      <c r="O73" s="62">
        <f t="shared" si="7"/>
        <v>30854</v>
      </c>
      <c r="P73" s="62">
        <f t="shared" si="7"/>
        <v>47803</v>
      </c>
      <c r="Q73" s="62">
        <f t="shared" si="7"/>
        <v>118586</v>
      </c>
      <c r="R73" s="63">
        <f t="shared" si="7"/>
        <v>197243</v>
      </c>
    </row>
    <row r="101" spans="2:6" ht="27.6" customHeight="1" x14ac:dyDescent="0.25">
      <c r="B101" s="88" t="s">
        <v>119</v>
      </c>
      <c r="C101" s="100" t="s">
        <v>59</v>
      </c>
      <c r="E101" s="42"/>
      <c r="F101" s="41"/>
    </row>
    <row r="102" spans="2:6" x14ac:dyDescent="0.25">
      <c r="B102" s="89" t="s">
        <v>74</v>
      </c>
      <c r="C102" s="103">
        <v>2296</v>
      </c>
      <c r="E102" s="42"/>
      <c r="F102" s="41"/>
    </row>
    <row r="103" spans="2:6" x14ac:dyDescent="0.25">
      <c r="B103" s="89" t="s">
        <v>75</v>
      </c>
      <c r="C103" s="103">
        <v>163</v>
      </c>
      <c r="E103" s="42"/>
      <c r="F103" s="41"/>
    </row>
    <row r="104" spans="2:6" x14ac:dyDescent="0.25">
      <c r="B104" s="89" t="s">
        <v>76</v>
      </c>
      <c r="C104" s="103">
        <v>1611</v>
      </c>
      <c r="E104" s="42"/>
      <c r="F104" s="41"/>
    </row>
    <row r="105" spans="2:6" x14ac:dyDescent="0.25">
      <c r="B105" s="89" t="s">
        <v>77</v>
      </c>
      <c r="C105" s="103">
        <v>138</v>
      </c>
      <c r="E105" s="42"/>
      <c r="F105" s="41"/>
    </row>
    <row r="106" spans="2:6" x14ac:dyDescent="0.25">
      <c r="B106" s="89" t="s">
        <v>78</v>
      </c>
      <c r="C106" s="103">
        <v>2974</v>
      </c>
      <c r="E106" s="42"/>
      <c r="F106" s="41"/>
    </row>
    <row r="107" spans="2:6" x14ac:dyDescent="0.25">
      <c r="B107" s="89" t="s">
        <v>79</v>
      </c>
      <c r="C107" s="103">
        <v>8</v>
      </c>
      <c r="E107" s="42"/>
      <c r="F107" s="41"/>
    </row>
    <row r="108" spans="2:6" x14ac:dyDescent="0.25">
      <c r="B108" s="89" t="s">
        <v>80</v>
      </c>
      <c r="C108" s="103">
        <v>159</v>
      </c>
      <c r="E108" s="42"/>
      <c r="F108" s="41"/>
    </row>
    <row r="109" spans="2:6" x14ac:dyDescent="0.25">
      <c r="B109" s="89" t="s">
        <v>81</v>
      </c>
      <c r="C109" s="103">
        <v>66</v>
      </c>
      <c r="E109" s="42"/>
      <c r="F109" s="41"/>
    </row>
    <row r="110" spans="2:6" x14ac:dyDescent="0.25">
      <c r="B110" s="89" t="s">
        <v>82</v>
      </c>
      <c r="C110" s="103">
        <v>539</v>
      </c>
      <c r="E110" s="42"/>
      <c r="F110" s="41"/>
    </row>
    <row r="111" spans="2:6" x14ac:dyDescent="0.25">
      <c r="B111" s="89" t="s">
        <v>83</v>
      </c>
      <c r="C111" s="103">
        <v>266</v>
      </c>
      <c r="E111" s="42"/>
      <c r="F111" s="41"/>
    </row>
    <row r="112" spans="2:6" x14ac:dyDescent="0.25">
      <c r="B112" s="89" t="s">
        <v>84</v>
      </c>
      <c r="C112" s="103">
        <v>308</v>
      </c>
      <c r="E112" s="42"/>
      <c r="F112" s="41"/>
    </row>
    <row r="113" spans="2:6" x14ac:dyDescent="0.25">
      <c r="B113" s="89" t="s">
        <v>85</v>
      </c>
      <c r="C113" s="103">
        <v>62</v>
      </c>
      <c r="E113" s="42"/>
      <c r="F113" s="41"/>
    </row>
    <row r="114" spans="2:6" x14ac:dyDescent="0.25">
      <c r="B114" s="89" t="s">
        <v>86</v>
      </c>
      <c r="C114" s="103">
        <v>3973</v>
      </c>
      <c r="E114" s="42"/>
      <c r="F114" s="41"/>
    </row>
    <row r="115" spans="2:6" x14ac:dyDescent="0.25">
      <c r="B115" s="89" t="s">
        <v>87</v>
      </c>
      <c r="C115" s="103">
        <v>14</v>
      </c>
      <c r="E115" s="42"/>
      <c r="F115" s="41"/>
    </row>
    <row r="116" spans="2:6" x14ac:dyDescent="0.25">
      <c r="B116" s="89" t="s">
        <v>88</v>
      </c>
      <c r="C116" s="103">
        <v>1</v>
      </c>
      <c r="E116" s="42"/>
      <c r="F116" s="41"/>
    </row>
    <row r="117" spans="2:6" x14ac:dyDescent="0.25">
      <c r="B117" s="89" t="s">
        <v>89</v>
      </c>
      <c r="C117" s="103">
        <v>2724</v>
      </c>
      <c r="E117" s="42"/>
      <c r="F117" s="41"/>
    </row>
    <row r="118" spans="2:6" x14ac:dyDescent="0.25">
      <c r="B118" s="89" t="s">
        <v>90</v>
      </c>
      <c r="C118" s="103">
        <v>2</v>
      </c>
      <c r="E118" s="42"/>
      <c r="F118" s="41"/>
    </row>
    <row r="119" spans="2:6" x14ac:dyDescent="0.25">
      <c r="B119" s="89" t="s">
        <v>91</v>
      </c>
      <c r="C119" s="103">
        <v>3254</v>
      </c>
      <c r="E119" s="42"/>
      <c r="F119" s="41"/>
    </row>
    <row r="120" spans="2:6" x14ac:dyDescent="0.25">
      <c r="B120" s="89" t="s">
        <v>92</v>
      </c>
      <c r="C120" s="103">
        <v>1455</v>
      </c>
      <c r="E120" s="42"/>
      <c r="F120" s="41"/>
    </row>
    <row r="121" spans="2:6" x14ac:dyDescent="0.25">
      <c r="B121" s="89" t="s">
        <v>93</v>
      </c>
      <c r="C121" s="103">
        <v>1</v>
      </c>
      <c r="E121" s="42"/>
      <c r="F121" s="41"/>
    </row>
    <row r="122" spans="2:6" x14ac:dyDescent="0.25">
      <c r="B122" s="89" t="s">
        <v>94</v>
      </c>
      <c r="C122" s="103">
        <v>1715</v>
      </c>
      <c r="E122" s="42"/>
      <c r="F122" s="41"/>
    </row>
    <row r="123" spans="2:6" x14ac:dyDescent="0.25">
      <c r="B123" s="89" t="s">
        <v>95</v>
      </c>
      <c r="C123" s="103">
        <v>231</v>
      </c>
      <c r="E123" s="42"/>
      <c r="F123" s="41"/>
    </row>
    <row r="124" spans="2:6" x14ac:dyDescent="0.25">
      <c r="B124" s="89" t="s">
        <v>96</v>
      </c>
      <c r="C124" s="103">
        <v>427</v>
      </c>
      <c r="E124" s="42"/>
      <c r="F124" s="41"/>
    </row>
    <row r="125" spans="2:6" x14ac:dyDescent="0.25">
      <c r="B125" s="89" t="s">
        <v>57</v>
      </c>
      <c r="C125" s="103">
        <v>24039</v>
      </c>
      <c r="E125" s="42"/>
      <c r="F125" s="41"/>
    </row>
    <row r="126" spans="2:6" x14ac:dyDescent="0.25">
      <c r="B126" s="89" t="s">
        <v>97</v>
      </c>
      <c r="C126" s="103">
        <v>103</v>
      </c>
      <c r="E126" s="42"/>
      <c r="F126" s="41"/>
    </row>
    <row r="127" spans="2:6" x14ac:dyDescent="0.25">
      <c r="B127" s="89" t="s">
        <v>98</v>
      </c>
      <c r="C127" s="103">
        <v>58</v>
      </c>
      <c r="E127" s="42"/>
      <c r="F127" s="41"/>
    </row>
    <row r="128" spans="2:6" x14ac:dyDescent="0.25">
      <c r="B128" s="89" t="s">
        <v>99</v>
      </c>
      <c r="C128" s="103">
        <v>1</v>
      </c>
      <c r="E128" s="42"/>
      <c r="F128" s="41"/>
    </row>
    <row r="129" spans="2:6" x14ac:dyDescent="0.25">
      <c r="B129" s="89" t="s">
        <v>100</v>
      </c>
      <c r="C129" s="103">
        <v>340</v>
      </c>
      <c r="E129" s="42"/>
      <c r="F129" s="41"/>
    </row>
    <row r="130" spans="2:6" x14ac:dyDescent="0.25">
      <c r="B130" s="89" t="s">
        <v>101</v>
      </c>
      <c r="C130" s="103">
        <v>550</v>
      </c>
      <c r="E130" s="42"/>
      <c r="F130" s="41"/>
    </row>
    <row r="131" spans="2:6" x14ac:dyDescent="0.25">
      <c r="B131" s="89" t="s">
        <v>102</v>
      </c>
      <c r="C131" s="103">
        <v>2522</v>
      </c>
      <c r="E131" s="42"/>
      <c r="F131" s="41"/>
    </row>
    <row r="132" spans="2:6" x14ac:dyDescent="0.25">
      <c r="B132" s="89" t="s">
        <v>103</v>
      </c>
      <c r="C132" s="103">
        <v>260</v>
      </c>
      <c r="E132" s="42"/>
      <c r="F132" s="41"/>
    </row>
    <row r="133" spans="2:6" x14ac:dyDescent="0.25">
      <c r="B133" s="90" t="s">
        <v>104</v>
      </c>
      <c r="C133" s="104">
        <v>4592</v>
      </c>
      <c r="E133" s="42"/>
      <c r="F133" s="41"/>
    </row>
    <row r="134" spans="2:6" x14ac:dyDescent="0.25">
      <c r="B134" s="90" t="s">
        <v>105</v>
      </c>
      <c r="C134" s="101">
        <v>2</v>
      </c>
    </row>
    <row r="135" spans="2:6" x14ac:dyDescent="0.25">
      <c r="B135" s="90" t="s">
        <v>106</v>
      </c>
      <c r="C135" s="101">
        <v>115</v>
      </c>
    </row>
    <row r="136" spans="2:6" x14ac:dyDescent="0.25">
      <c r="B136" s="90" t="s">
        <v>107</v>
      </c>
      <c r="C136" s="101">
        <v>1504</v>
      </c>
    </row>
    <row r="137" spans="2:6" x14ac:dyDescent="0.25">
      <c r="B137" s="90" t="s">
        <v>108</v>
      </c>
      <c r="C137" s="101">
        <v>1241</v>
      </c>
    </row>
    <row r="138" spans="2:6" x14ac:dyDescent="0.25">
      <c r="B138" s="90" t="s">
        <v>109</v>
      </c>
      <c r="C138" s="101">
        <v>1</v>
      </c>
    </row>
    <row r="139" spans="2:6" x14ac:dyDescent="0.25">
      <c r="B139" s="90" t="s">
        <v>110</v>
      </c>
      <c r="C139" s="101">
        <v>461</v>
      </c>
    </row>
    <row r="140" spans="2:6" x14ac:dyDescent="0.25">
      <c r="B140" s="90" t="s">
        <v>111</v>
      </c>
      <c r="C140" s="101">
        <v>1</v>
      </c>
    </row>
    <row r="141" spans="2:6" x14ac:dyDescent="0.25">
      <c r="B141" s="90" t="s">
        <v>112</v>
      </c>
      <c r="C141" s="101">
        <v>12269</v>
      </c>
    </row>
    <row r="142" spans="2:6" x14ac:dyDescent="0.25">
      <c r="B142" s="90" t="s">
        <v>113</v>
      </c>
      <c r="C142" s="101">
        <v>109</v>
      </c>
    </row>
    <row r="143" spans="2:6" x14ac:dyDescent="0.25">
      <c r="B143" s="90" t="s">
        <v>114</v>
      </c>
      <c r="C143" s="101">
        <v>124939</v>
      </c>
    </row>
    <row r="144" spans="2:6" x14ac:dyDescent="0.25">
      <c r="B144" s="91" t="s">
        <v>115</v>
      </c>
      <c r="C144" s="101">
        <v>17</v>
      </c>
    </row>
    <row r="145" spans="2:3" x14ac:dyDescent="0.25">
      <c r="B145" s="90" t="s">
        <v>116</v>
      </c>
      <c r="C145" s="101">
        <v>1</v>
      </c>
    </row>
    <row r="146" spans="2:3" x14ac:dyDescent="0.25">
      <c r="B146" s="90" t="s">
        <v>117</v>
      </c>
      <c r="C146" s="101">
        <v>1730</v>
      </c>
    </row>
    <row r="147" spans="2:3" ht="15.75" thickBot="1" x14ac:dyDescent="0.3">
      <c r="B147" s="90" t="s">
        <v>118</v>
      </c>
      <c r="C147" s="101">
        <v>1</v>
      </c>
    </row>
    <row r="148" spans="2:3" ht="15.75" thickBot="1" x14ac:dyDescent="0.3">
      <c r="B148" s="48" t="s">
        <v>73</v>
      </c>
      <c r="C148" s="102">
        <f>SUM(C102:C147)</f>
        <v>197243</v>
      </c>
    </row>
  </sheetData>
  <mergeCells count="12">
    <mergeCell ref="B16:B18"/>
    <mergeCell ref="C16:D17"/>
    <mergeCell ref="B35:F35"/>
    <mergeCell ref="B36:B37"/>
    <mergeCell ref="B2:F2"/>
    <mergeCell ref="B3:B4"/>
    <mergeCell ref="B64:R64"/>
    <mergeCell ref="B65:B66"/>
    <mergeCell ref="C65:F65"/>
    <mergeCell ref="G65:J65"/>
    <mergeCell ref="K65:N65"/>
    <mergeCell ref="O65:R6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7BDEE-BA30-46F3-B15C-C4009F9393B0}">
  <dimension ref="A1:T165"/>
  <sheetViews>
    <sheetView showGridLines="0" topLeftCell="A17" zoomScale="70" zoomScaleNormal="70" workbookViewId="0">
      <selection activeCell="V34" sqref="V34"/>
    </sheetView>
  </sheetViews>
  <sheetFormatPr baseColWidth="10" defaultColWidth="0" defaultRowHeight="15" zeroHeight="1" x14ac:dyDescent="0.25"/>
  <cols>
    <col min="1" max="1" width="85.42578125" style="44" customWidth="1"/>
    <col min="2" max="4" width="10" style="142" customWidth="1"/>
    <col min="5" max="5" width="10" style="143" customWidth="1"/>
    <col min="6" max="8" width="10" style="142" customWidth="1"/>
    <col min="9" max="9" width="10" style="143" customWidth="1"/>
    <col min="10" max="12" width="10" style="142" customWidth="1"/>
    <col min="13" max="13" width="10" style="143" customWidth="1"/>
    <col min="14" max="14" width="10" style="142" customWidth="1"/>
    <col min="15" max="16" width="10" style="41" customWidth="1"/>
    <col min="17" max="17" width="10" style="42" customWidth="1"/>
    <col min="18" max="27" width="11.42578125" style="41" customWidth="1"/>
    <col min="28" max="16384" width="11.42578125" style="41" hidden="1"/>
  </cols>
  <sheetData>
    <row r="1" spans="1:17" x14ac:dyDescent="0.25"/>
    <row r="2" spans="1:17" x14ac:dyDescent="0.25"/>
    <row r="3" spans="1:17" ht="15.75" thickBot="1" x14ac:dyDescent="0.3"/>
    <row r="4" spans="1:17" ht="19.5" thickBot="1" x14ac:dyDescent="0.3">
      <c r="A4" s="180" t="s">
        <v>125</v>
      </c>
      <c r="B4" s="181"/>
      <c r="C4" s="181"/>
      <c r="D4" s="181"/>
      <c r="E4" s="182"/>
      <c r="F4" s="41"/>
      <c r="G4" s="41"/>
      <c r="H4" s="41"/>
      <c r="I4" s="41"/>
      <c r="J4" s="41"/>
      <c r="K4" s="41"/>
      <c r="L4" s="41"/>
      <c r="M4" s="41"/>
      <c r="N4" s="41"/>
      <c r="Q4" s="41"/>
    </row>
    <row r="5" spans="1:17" ht="15.75" customHeight="1" x14ac:dyDescent="0.25">
      <c r="A5" s="183" t="s">
        <v>124</v>
      </c>
      <c r="B5" s="183" t="s">
        <v>41</v>
      </c>
      <c r="C5" s="188" t="s">
        <v>42</v>
      </c>
      <c r="D5" s="188" t="s">
        <v>43</v>
      </c>
      <c r="E5" s="194" t="s">
        <v>37</v>
      </c>
      <c r="F5" s="41"/>
      <c r="G5" s="41"/>
      <c r="H5" s="41"/>
      <c r="I5" s="41"/>
      <c r="J5" s="41"/>
      <c r="K5" s="41"/>
      <c r="L5" s="41"/>
      <c r="M5" s="41"/>
      <c r="N5" s="41"/>
      <c r="Q5" s="41"/>
    </row>
    <row r="6" spans="1:17" ht="15.75" customHeight="1" x14ac:dyDescent="0.25">
      <c r="A6" s="184"/>
      <c r="B6" s="186"/>
      <c r="C6" s="189"/>
      <c r="D6" s="189"/>
      <c r="E6" s="191"/>
      <c r="F6" s="41"/>
      <c r="G6" s="41"/>
      <c r="H6" s="41"/>
      <c r="I6" s="41"/>
      <c r="J6" s="41"/>
      <c r="K6" s="41"/>
      <c r="L6" s="41"/>
      <c r="M6" s="41"/>
      <c r="N6" s="41"/>
      <c r="Q6" s="41"/>
    </row>
    <row r="7" spans="1:17" ht="15.75" customHeight="1" x14ac:dyDescent="0.25">
      <c r="A7" s="192" t="s">
        <v>60</v>
      </c>
      <c r="B7" s="195">
        <v>178</v>
      </c>
      <c r="C7" s="196">
        <v>145</v>
      </c>
      <c r="D7" s="196">
        <v>0</v>
      </c>
      <c r="E7" s="197">
        <f>SUM(B7:D7)</f>
        <v>323</v>
      </c>
      <c r="F7" s="41"/>
      <c r="G7" s="41"/>
      <c r="H7" s="41"/>
      <c r="I7" s="41"/>
      <c r="J7" s="41"/>
      <c r="K7" s="41"/>
      <c r="L7" s="41"/>
      <c r="M7" s="41"/>
      <c r="N7" s="41"/>
      <c r="Q7" s="41"/>
    </row>
    <row r="8" spans="1:17" ht="15.75" customHeight="1" x14ac:dyDescent="0.25">
      <c r="A8" s="192" t="s">
        <v>61</v>
      </c>
      <c r="B8" s="195">
        <v>0</v>
      </c>
      <c r="C8" s="196">
        <v>0</v>
      </c>
      <c r="D8" s="196">
        <v>28</v>
      </c>
      <c r="E8" s="197">
        <f>SUM(B8:D8)</f>
        <v>28</v>
      </c>
      <c r="F8" s="41"/>
      <c r="G8" s="41"/>
      <c r="H8" s="41"/>
      <c r="I8" s="41"/>
      <c r="J8" s="41"/>
      <c r="K8" s="41"/>
      <c r="L8" s="41"/>
      <c r="M8" s="41"/>
      <c r="N8" s="41"/>
      <c r="Q8" s="41"/>
    </row>
    <row r="9" spans="1:17" ht="15.75" customHeight="1" x14ac:dyDescent="0.25">
      <c r="A9" s="192" t="s">
        <v>62</v>
      </c>
      <c r="B9" s="195">
        <v>0</v>
      </c>
      <c r="C9" s="196">
        <v>0</v>
      </c>
      <c r="D9" s="196">
        <v>4</v>
      </c>
      <c r="E9" s="197">
        <f>SUM(B9:D9)</f>
        <v>4</v>
      </c>
      <c r="F9" s="41"/>
      <c r="G9" s="41"/>
      <c r="H9" s="41"/>
      <c r="I9" s="41"/>
      <c r="J9" s="41"/>
      <c r="K9" s="41"/>
      <c r="L9" s="41"/>
      <c r="M9" s="41"/>
      <c r="N9" s="41"/>
      <c r="Q9" s="41"/>
    </row>
    <row r="10" spans="1:17" ht="15.75" customHeight="1" x14ac:dyDescent="0.25">
      <c r="A10" s="192" t="s">
        <v>63</v>
      </c>
      <c r="B10" s="195">
        <v>495</v>
      </c>
      <c r="C10" s="196">
        <v>210</v>
      </c>
      <c r="D10" s="196">
        <v>0</v>
      </c>
      <c r="E10" s="197">
        <f>SUM(B10:D10)</f>
        <v>705</v>
      </c>
      <c r="F10" s="41"/>
      <c r="G10" s="41"/>
      <c r="H10" s="41"/>
      <c r="I10" s="41"/>
      <c r="J10" s="41"/>
      <c r="K10" s="41"/>
      <c r="L10" s="41"/>
      <c r="M10" s="41"/>
      <c r="N10" s="41"/>
      <c r="Q10" s="41"/>
    </row>
    <row r="11" spans="1:17" ht="15.75" customHeight="1" x14ac:dyDescent="0.25">
      <c r="A11" s="192" t="s">
        <v>64</v>
      </c>
      <c r="B11" s="195">
        <v>1698</v>
      </c>
      <c r="C11" s="196">
        <v>968</v>
      </c>
      <c r="D11" s="196">
        <v>3019</v>
      </c>
      <c r="E11" s="197">
        <f>SUM(B11:D11)</f>
        <v>5685</v>
      </c>
      <c r="F11" s="41"/>
      <c r="G11" s="41"/>
      <c r="H11" s="41"/>
      <c r="I11" s="41"/>
      <c r="J11" s="41"/>
      <c r="K11" s="41"/>
      <c r="L11" s="41"/>
      <c r="M11" s="41"/>
      <c r="N11" s="41"/>
      <c r="Q11" s="41"/>
    </row>
    <row r="12" spans="1:17" ht="15.75" customHeight="1" x14ac:dyDescent="0.25">
      <c r="A12" s="192" t="s">
        <v>65</v>
      </c>
      <c r="B12" s="195">
        <v>10</v>
      </c>
      <c r="C12" s="196">
        <v>6</v>
      </c>
      <c r="D12" s="196">
        <v>0</v>
      </c>
      <c r="E12" s="197">
        <f>SUM(B12:D12)</f>
        <v>16</v>
      </c>
      <c r="F12" s="41"/>
      <c r="G12" s="41"/>
      <c r="H12" s="41"/>
      <c r="I12" s="41"/>
      <c r="J12" s="41"/>
      <c r="K12" s="41"/>
      <c r="L12" s="41"/>
      <c r="M12" s="41"/>
      <c r="N12" s="41"/>
      <c r="Q12" s="41"/>
    </row>
    <row r="13" spans="1:17" ht="15.75" customHeight="1" x14ac:dyDescent="0.25">
      <c r="A13" s="192" t="s">
        <v>66</v>
      </c>
      <c r="B13" s="195">
        <v>206</v>
      </c>
      <c r="C13" s="196">
        <v>169</v>
      </c>
      <c r="D13" s="196">
        <v>1845</v>
      </c>
      <c r="E13" s="197">
        <f>SUM(B13:D13)</f>
        <v>2220</v>
      </c>
      <c r="F13" s="41"/>
      <c r="G13" s="41"/>
      <c r="H13" s="41"/>
      <c r="I13" s="41"/>
      <c r="J13" s="41"/>
      <c r="K13" s="41"/>
      <c r="L13" s="41"/>
      <c r="M13" s="41"/>
      <c r="N13" s="41"/>
      <c r="Q13" s="41"/>
    </row>
    <row r="14" spans="1:17" ht="15.75" customHeight="1" x14ac:dyDescent="0.25">
      <c r="A14" s="192" t="s">
        <v>67</v>
      </c>
      <c r="B14" s="195">
        <v>0</v>
      </c>
      <c r="C14" s="196">
        <v>0</v>
      </c>
      <c r="D14" s="196">
        <v>6</v>
      </c>
      <c r="E14" s="197">
        <f>SUM(B14:D14)</f>
        <v>6</v>
      </c>
      <c r="F14" s="41"/>
      <c r="G14" s="41"/>
      <c r="H14" s="41"/>
      <c r="I14" s="41"/>
      <c r="J14" s="41"/>
      <c r="K14" s="41"/>
      <c r="L14" s="41"/>
      <c r="M14" s="41"/>
      <c r="N14" s="41"/>
      <c r="Q14" s="41"/>
    </row>
    <row r="15" spans="1:17" ht="15.75" customHeight="1" x14ac:dyDescent="0.25">
      <c r="A15" s="192" t="s">
        <v>68</v>
      </c>
      <c r="B15" s="195">
        <v>9350</v>
      </c>
      <c r="C15" s="196">
        <v>7206</v>
      </c>
      <c r="D15" s="196">
        <v>8194</v>
      </c>
      <c r="E15" s="197">
        <f>SUM(B15:D15)</f>
        <v>24750</v>
      </c>
      <c r="F15" s="41"/>
      <c r="G15" s="41"/>
      <c r="H15" s="41"/>
      <c r="I15" s="41"/>
      <c r="J15" s="41"/>
      <c r="K15" s="41"/>
      <c r="L15" s="41"/>
      <c r="M15" s="41"/>
      <c r="N15" s="41"/>
      <c r="Q15" s="41"/>
    </row>
    <row r="16" spans="1:17" ht="15.75" customHeight="1" x14ac:dyDescent="0.25">
      <c r="A16" s="192" t="s">
        <v>69</v>
      </c>
      <c r="B16" s="195">
        <v>0</v>
      </c>
      <c r="C16" s="196">
        <v>0</v>
      </c>
      <c r="D16" s="196">
        <v>3331</v>
      </c>
      <c r="E16" s="197">
        <f>SUM(B16:D16)</f>
        <v>3331</v>
      </c>
      <c r="F16" s="41"/>
      <c r="G16" s="41"/>
      <c r="H16" s="41"/>
      <c r="I16" s="41"/>
      <c r="J16" s="41"/>
      <c r="K16" s="41"/>
      <c r="L16" s="41"/>
      <c r="M16" s="41"/>
      <c r="N16" s="41"/>
      <c r="Q16" s="41"/>
    </row>
    <row r="17" spans="1:17" ht="15.75" customHeight="1" x14ac:dyDescent="0.25">
      <c r="A17" s="192" t="s">
        <v>70</v>
      </c>
      <c r="B17" s="195">
        <v>726</v>
      </c>
      <c r="C17" s="196">
        <v>488</v>
      </c>
      <c r="D17" s="196">
        <v>0</v>
      </c>
      <c r="E17" s="197">
        <f>SUM(B17:D17)</f>
        <v>1214</v>
      </c>
      <c r="F17" s="41"/>
      <c r="G17" s="41"/>
      <c r="H17" s="41"/>
      <c r="I17" s="41"/>
      <c r="J17" s="41"/>
      <c r="K17" s="41"/>
      <c r="L17" s="41"/>
      <c r="M17" s="41"/>
      <c r="N17" s="41"/>
      <c r="Q17" s="41"/>
    </row>
    <row r="18" spans="1:17" ht="15.75" customHeight="1" x14ac:dyDescent="0.25">
      <c r="A18" s="192" t="s">
        <v>71</v>
      </c>
      <c r="B18" s="195">
        <v>6348</v>
      </c>
      <c r="C18" s="196">
        <v>5117</v>
      </c>
      <c r="D18" s="196">
        <v>41883</v>
      </c>
      <c r="E18" s="197">
        <f>SUM(B18:D18)</f>
        <v>53348</v>
      </c>
      <c r="F18" s="41"/>
      <c r="G18" s="41"/>
      <c r="H18" s="41"/>
      <c r="I18" s="41"/>
      <c r="J18" s="41"/>
      <c r="K18" s="41"/>
      <c r="L18" s="41"/>
      <c r="M18" s="41"/>
      <c r="N18" s="41"/>
      <c r="Q18" s="41"/>
    </row>
    <row r="19" spans="1:17" ht="15.75" x14ac:dyDescent="0.25">
      <c r="A19" s="193" t="s">
        <v>72</v>
      </c>
      <c r="B19" s="195">
        <v>241</v>
      </c>
      <c r="C19" s="196">
        <v>166</v>
      </c>
      <c r="D19" s="196">
        <v>1043</v>
      </c>
      <c r="E19" s="198">
        <f>SUM(B19:D19)</f>
        <v>1450</v>
      </c>
      <c r="F19" s="41"/>
      <c r="G19" s="41"/>
      <c r="H19" s="41"/>
      <c r="I19" s="41"/>
      <c r="J19" s="41"/>
      <c r="K19" s="41"/>
      <c r="L19" s="41"/>
      <c r="M19" s="41"/>
      <c r="N19" s="41"/>
      <c r="Q19" s="41"/>
    </row>
    <row r="20" spans="1:17" ht="16.5" thickBot="1" x14ac:dyDescent="0.3">
      <c r="A20" s="185" t="s">
        <v>32</v>
      </c>
      <c r="B20" s="199">
        <f>SUM(B7:B19)</f>
        <v>19252</v>
      </c>
      <c r="C20" s="200">
        <f>SUM(C7:C19)</f>
        <v>14475</v>
      </c>
      <c r="D20" s="200">
        <f>SUM(D7:D19)</f>
        <v>59353</v>
      </c>
      <c r="E20" s="201">
        <f>SUM(E7:E19)</f>
        <v>93080</v>
      </c>
      <c r="F20" s="41"/>
      <c r="G20" s="41"/>
      <c r="H20" s="41"/>
      <c r="I20" s="41"/>
      <c r="J20" s="41"/>
      <c r="K20" s="41"/>
      <c r="L20" s="41"/>
      <c r="M20" s="41"/>
      <c r="N20" s="41"/>
      <c r="Q20" s="41"/>
    </row>
    <row r="21" spans="1:17" x14ac:dyDescent="0.25"/>
    <row r="22" spans="1:17" x14ac:dyDescent="0.25"/>
    <row r="23" spans="1:17" x14ac:dyDescent="0.25"/>
    <row r="24" spans="1:17" x14ac:dyDescent="0.25"/>
    <row r="25" spans="1:17" x14ac:dyDescent="0.25"/>
    <row r="26" spans="1:17" x14ac:dyDescent="0.25"/>
    <row r="27" spans="1:17" x14ac:dyDescent="0.25"/>
    <row r="28" spans="1:17" ht="15.75" thickBot="1" x14ac:dyDescent="0.3"/>
    <row r="29" spans="1:17" ht="21.75" customHeight="1" thickBot="1" x14ac:dyDescent="0.3">
      <c r="A29" s="108" t="s">
        <v>38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</row>
    <row r="30" spans="1:17" ht="16.5" thickBot="1" x14ac:dyDescent="0.3">
      <c r="A30" s="117" t="s">
        <v>39</v>
      </c>
      <c r="B30" s="173" t="s">
        <v>41</v>
      </c>
      <c r="C30" s="174"/>
      <c r="D30" s="174"/>
      <c r="E30" s="175"/>
      <c r="F30" s="170" t="s">
        <v>42</v>
      </c>
      <c r="G30" s="171"/>
      <c r="H30" s="171"/>
      <c r="I30" s="172"/>
      <c r="J30" s="144" t="s">
        <v>43</v>
      </c>
      <c r="K30" s="145"/>
      <c r="L30" s="145"/>
      <c r="M30" s="146"/>
      <c r="N30" s="105" t="s">
        <v>59</v>
      </c>
      <c r="O30" s="106"/>
      <c r="P30" s="106"/>
      <c r="Q30" s="107"/>
    </row>
    <row r="31" spans="1:17" ht="15.75" x14ac:dyDescent="0.25">
      <c r="A31" s="118"/>
      <c r="B31" s="147" t="s">
        <v>35</v>
      </c>
      <c r="C31" s="148" t="s">
        <v>34</v>
      </c>
      <c r="D31" s="148" t="s">
        <v>33</v>
      </c>
      <c r="E31" s="149" t="s">
        <v>36</v>
      </c>
      <c r="F31" s="150" t="s">
        <v>35</v>
      </c>
      <c r="G31" s="151" t="s">
        <v>34</v>
      </c>
      <c r="H31" s="151" t="s">
        <v>33</v>
      </c>
      <c r="I31" s="152" t="s">
        <v>36</v>
      </c>
      <c r="J31" s="150" t="s">
        <v>35</v>
      </c>
      <c r="K31" s="151" t="s">
        <v>34</v>
      </c>
      <c r="L31" s="151" t="s">
        <v>33</v>
      </c>
      <c r="M31" s="152" t="s">
        <v>21</v>
      </c>
      <c r="N31" s="150" t="s">
        <v>35</v>
      </c>
      <c r="O31" s="46" t="s">
        <v>34</v>
      </c>
      <c r="P31" s="46" t="s">
        <v>33</v>
      </c>
      <c r="Q31" s="47" t="s">
        <v>21</v>
      </c>
    </row>
    <row r="32" spans="1:17" ht="15.75" x14ac:dyDescent="0.25">
      <c r="A32" s="76" t="s">
        <v>60</v>
      </c>
      <c r="B32" s="153">
        <v>0</v>
      </c>
      <c r="C32" s="154">
        <v>52</v>
      </c>
      <c r="D32" s="154">
        <v>126</v>
      </c>
      <c r="E32" s="155">
        <f>B32+C32+D32</f>
        <v>178</v>
      </c>
      <c r="F32" s="153">
        <v>0</v>
      </c>
      <c r="G32" s="154">
        <v>36</v>
      </c>
      <c r="H32" s="154">
        <v>109</v>
      </c>
      <c r="I32" s="155">
        <f>F32+G32+H32</f>
        <v>145</v>
      </c>
      <c r="J32" s="153">
        <v>0</v>
      </c>
      <c r="K32" s="154">
        <v>0</v>
      </c>
      <c r="L32" s="154">
        <v>0</v>
      </c>
      <c r="M32" s="155">
        <f>J32+K32+L32</f>
        <v>0</v>
      </c>
      <c r="N32" s="156">
        <f>+B32+F32+J32</f>
        <v>0</v>
      </c>
      <c r="O32" s="59">
        <f>+C32+G32+K32</f>
        <v>88</v>
      </c>
      <c r="P32" s="59">
        <f>+D32+H32+L32</f>
        <v>235</v>
      </c>
      <c r="Q32" s="58">
        <f>N32+O32+P32</f>
        <v>323</v>
      </c>
    </row>
    <row r="33" spans="1:17" ht="15.75" x14ac:dyDescent="0.25">
      <c r="A33" s="76" t="s">
        <v>61</v>
      </c>
      <c r="B33" s="153">
        <v>0</v>
      </c>
      <c r="C33" s="154">
        <v>0</v>
      </c>
      <c r="D33" s="154">
        <v>0</v>
      </c>
      <c r="E33" s="155">
        <f>B33+C33+D33</f>
        <v>0</v>
      </c>
      <c r="F33" s="153">
        <v>0</v>
      </c>
      <c r="G33" s="154">
        <v>0</v>
      </c>
      <c r="H33" s="154">
        <v>0</v>
      </c>
      <c r="I33" s="155">
        <f>F33+G33+H33</f>
        <v>0</v>
      </c>
      <c r="J33" s="153">
        <v>0</v>
      </c>
      <c r="K33" s="154">
        <v>0</v>
      </c>
      <c r="L33" s="154">
        <v>28</v>
      </c>
      <c r="M33" s="155">
        <f>J33+K33+L33</f>
        <v>28</v>
      </c>
      <c r="N33" s="156">
        <f>+B33+F33+J33</f>
        <v>0</v>
      </c>
      <c r="O33" s="59">
        <f>+C33+G33+K33</f>
        <v>0</v>
      </c>
      <c r="P33" s="59">
        <f>+D33+H33+L33</f>
        <v>28</v>
      </c>
      <c r="Q33" s="58">
        <f t="shared" ref="Q33:Q44" si="0">N33+O33+P33</f>
        <v>28</v>
      </c>
    </row>
    <row r="34" spans="1:17" ht="15.75" x14ac:dyDescent="0.25">
      <c r="A34" s="76" t="s">
        <v>62</v>
      </c>
      <c r="B34" s="153">
        <v>0</v>
      </c>
      <c r="C34" s="154">
        <v>0</v>
      </c>
      <c r="D34" s="154">
        <v>0</v>
      </c>
      <c r="E34" s="155">
        <f>B34+C34+D34</f>
        <v>0</v>
      </c>
      <c r="F34" s="153">
        <v>0</v>
      </c>
      <c r="G34" s="154">
        <v>0</v>
      </c>
      <c r="H34" s="154">
        <v>0</v>
      </c>
      <c r="I34" s="155">
        <f>F34+G34+H34</f>
        <v>0</v>
      </c>
      <c r="J34" s="153">
        <v>0</v>
      </c>
      <c r="K34" s="154">
        <v>0</v>
      </c>
      <c r="L34" s="154">
        <v>4</v>
      </c>
      <c r="M34" s="155">
        <f>J34+K34+L34</f>
        <v>4</v>
      </c>
      <c r="N34" s="156">
        <f>+B34+F34+J34</f>
        <v>0</v>
      </c>
      <c r="O34" s="59">
        <f>+C34+G34+K34</f>
        <v>0</v>
      </c>
      <c r="P34" s="59">
        <f>+D34+H34+L34</f>
        <v>4</v>
      </c>
      <c r="Q34" s="58">
        <f t="shared" si="0"/>
        <v>4</v>
      </c>
    </row>
    <row r="35" spans="1:17" ht="15.75" x14ac:dyDescent="0.25">
      <c r="A35" s="76" t="s">
        <v>63</v>
      </c>
      <c r="B35" s="153">
        <v>0</v>
      </c>
      <c r="C35" s="157">
        <v>62</v>
      </c>
      <c r="D35" s="157">
        <v>433</v>
      </c>
      <c r="E35" s="155">
        <f>B35+C35+D35</f>
        <v>495</v>
      </c>
      <c r="F35" s="158">
        <v>0</v>
      </c>
      <c r="G35" s="157">
        <v>16</v>
      </c>
      <c r="H35" s="157">
        <v>194</v>
      </c>
      <c r="I35" s="155">
        <f>F35+G35+H35</f>
        <v>210</v>
      </c>
      <c r="J35" s="153">
        <v>0</v>
      </c>
      <c r="K35" s="157">
        <v>0</v>
      </c>
      <c r="L35" s="157">
        <v>0</v>
      </c>
      <c r="M35" s="155">
        <f>J35+K35+L35</f>
        <v>0</v>
      </c>
      <c r="N35" s="156">
        <f>+B35+F35+J35</f>
        <v>0</v>
      </c>
      <c r="O35" s="59">
        <f>+C35+G35+K35</f>
        <v>78</v>
      </c>
      <c r="P35" s="59">
        <f>+D35+H35+L35</f>
        <v>627</v>
      </c>
      <c r="Q35" s="58">
        <f t="shared" si="0"/>
        <v>705</v>
      </c>
    </row>
    <row r="36" spans="1:17" ht="15.75" x14ac:dyDescent="0.25">
      <c r="A36" s="76" t="s">
        <v>64</v>
      </c>
      <c r="B36" s="153">
        <v>0</v>
      </c>
      <c r="C36" s="154">
        <v>371</v>
      </c>
      <c r="D36" s="154">
        <v>1327</v>
      </c>
      <c r="E36" s="155">
        <f>B36+C36+D36</f>
        <v>1698</v>
      </c>
      <c r="F36" s="153">
        <v>0</v>
      </c>
      <c r="G36" s="154">
        <v>189</v>
      </c>
      <c r="H36" s="154">
        <v>779</v>
      </c>
      <c r="I36" s="155">
        <f>F36+G36+H36</f>
        <v>968</v>
      </c>
      <c r="J36" s="153">
        <v>0</v>
      </c>
      <c r="K36" s="157">
        <v>691</v>
      </c>
      <c r="L36" s="157">
        <v>2328</v>
      </c>
      <c r="M36" s="155">
        <f>J36+K36+L36</f>
        <v>3019</v>
      </c>
      <c r="N36" s="156">
        <f>+B36+F36+J36</f>
        <v>0</v>
      </c>
      <c r="O36" s="59">
        <f>+C36+G36+K36</f>
        <v>1251</v>
      </c>
      <c r="P36" s="59">
        <f>+D36+H36+L36</f>
        <v>4434</v>
      </c>
      <c r="Q36" s="58">
        <f t="shared" si="0"/>
        <v>5685</v>
      </c>
    </row>
    <row r="37" spans="1:17" ht="15.75" x14ac:dyDescent="0.25">
      <c r="A37" s="76" t="s">
        <v>65</v>
      </c>
      <c r="B37" s="153">
        <v>0</v>
      </c>
      <c r="C37" s="154">
        <v>4</v>
      </c>
      <c r="D37" s="154">
        <v>6</v>
      </c>
      <c r="E37" s="155">
        <f>B37+C37+D37</f>
        <v>10</v>
      </c>
      <c r="F37" s="153">
        <v>0</v>
      </c>
      <c r="G37" s="154">
        <v>2</v>
      </c>
      <c r="H37" s="154">
        <v>4</v>
      </c>
      <c r="I37" s="155">
        <f>F37+G37+H37</f>
        <v>6</v>
      </c>
      <c r="J37" s="153">
        <v>0</v>
      </c>
      <c r="K37" s="157">
        <v>0</v>
      </c>
      <c r="L37" s="157">
        <v>0</v>
      </c>
      <c r="M37" s="155">
        <f>J37+K37+L37</f>
        <v>0</v>
      </c>
      <c r="N37" s="156">
        <f>+B37+F37+J37</f>
        <v>0</v>
      </c>
      <c r="O37" s="59">
        <f>+C37+G37+K37</f>
        <v>6</v>
      </c>
      <c r="P37" s="59">
        <f>+D37+H37+L37</f>
        <v>10</v>
      </c>
      <c r="Q37" s="58">
        <f t="shared" si="0"/>
        <v>16</v>
      </c>
    </row>
    <row r="38" spans="1:17" ht="15.75" x14ac:dyDescent="0.25">
      <c r="A38" s="76" t="s">
        <v>66</v>
      </c>
      <c r="B38" s="153">
        <v>0</v>
      </c>
      <c r="C38" s="154">
        <v>23</v>
      </c>
      <c r="D38" s="154">
        <v>183</v>
      </c>
      <c r="E38" s="155">
        <f>B38+C38+D38</f>
        <v>206</v>
      </c>
      <c r="F38" s="153">
        <v>0</v>
      </c>
      <c r="G38" s="154">
        <v>16</v>
      </c>
      <c r="H38" s="154">
        <v>153</v>
      </c>
      <c r="I38" s="155">
        <f>F38+G38+H38</f>
        <v>169</v>
      </c>
      <c r="J38" s="153">
        <v>0</v>
      </c>
      <c r="K38" s="157">
        <v>166</v>
      </c>
      <c r="L38" s="157">
        <v>1679</v>
      </c>
      <c r="M38" s="155">
        <f>J38+K38+L38</f>
        <v>1845</v>
      </c>
      <c r="N38" s="156">
        <f>+B38+F38+J38</f>
        <v>0</v>
      </c>
      <c r="O38" s="59">
        <f>+C38+G38+K38</f>
        <v>205</v>
      </c>
      <c r="P38" s="59">
        <f>+D38+H38+L38</f>
        <v>2015</v>
      </c>
      <c r="Q38" s="58">
        <f t="shared" si="0"/>
        <v>2220</v>
      </c>
    </row>
    <row r="39" spans="1:17" ht="15.75" x14ac:dyDescent="0.25">
      <c r="A39" s="76" t="s">
        <v>67</v>
      </c>
      <c r="B39" s="153">
        <v>0</v>
      </c>
      <c r="C39" s="154">
        <v>0</v>
      </c>
      <c r="D39" s="154">
        <v>0</v>
      </c>
      <c r="E39" s="155">
        <f>B39+C39+D39</f>
        <v>0</v>
      </c>
      <c r="F39" s="153">
        <v>0</v>
      </c>
      <c r="G39" s="154">
        <v>0</v>
      </c>
      <c r="H39" s="154">
        <v>0</v>
      </c>
      <c r="I39" s="155">
        <f>F39+G39+H39</f>
        <v>0</v>
      </c>
      <c r="J39" s="153">
        <v>0</v>
      </c>
      <c r="K39" s="157">
        <v>0</v>
      </c>
      <c r="L39" s="157">
        <v>6</v>
      </c>
      <c r="M39" s="155">
        <f>J39+K39+L39</f>
        <v>6</v>
      </c>
      <c r="N39" s="156">
        <f>+B39+F39+J39</f>
        <v>0</v>
      </c>
      <c r="O39" s="59">
        <f>+C39+G39+K39</f>
        <v>0</v>
      </c>
      <c r="P39" s="59">
        <f>+D39+H39+L39</f>
        <v>6</v>
      </c>
      <c r="Q39" s="58">
        <f t="shared" si="0"/>
        <v>6</v>
      </c>
    </row>
    <row r="40" spans="1:17" ht="15.75" x14ac:dyDescent="0.25">
      <c r="A40" s="76" t="s">
        <v>68</v>
      </c>
      <c r="B40" s="153">
        <v>0</v>
      </c>
      <c r="C40" s="154">
        <v>3902</v>
      </c>
      <c r="D40" s="154">
        <v>5448</v>
      </c>
      <c r="E40" s="155">
        <f>B40+C40+D40</f>
        <v>9350</v>
      </c>
      <c r="F40" s="153">
        <v>0</v>
      </c>
      <c r="G40" s="154">
        <v>2881</v>
      </c>
      <c r="H40" s="154">
        <v>4325</v>
      </c>
      <c r="I40" s="155">
        <f>F40+G40+H40</f>
        <v>7206</v>
      </c>
      <c r="J40" s="153">
        <v>0</v>
      </c>
      <c r="K40" s="157">
        <v>3499</v>
      </c>
      <c r="L40" s="157">
        <v>4695</v>
      </c>
      <c r="M40" s="155">
        <f>J40+K40+L40</f>
        <v>8194</v>
      </c>
      <c r="N40" s="156">
        <f>+B40+F40+J40</f>
        <v>0</v>
      </c>
      <c r="O40" s="59">
        <f>+C40+G40+K40</f>
        <v>10282</v>
      </c>
      <c r="P40" s="59">
        <f>+D40+H40+L40</f>
        <v>14468</v>
      </c>
      <c r="Q40" s="58">
        <f t="shared" si="0"/>
        <v>24750</v>
      </c>
    </row>
    <row r="41" spans="1:17" ht="15.75" x14ac:dyDescent="0.25">
      <c r="A41" s="76" t="s">
        <v>69</v>
      </c>
      <c r="B41" s="153">
        <v>0</v>
      </c>
      <c r="C41" s="154">
        <v>0</v>
      </c>
      <c r="D41" s="154">
        <v>0</v>
      </c>
      <c r="E41" s="155">
        <f>B41+C41+D41</f>
        <v>0</v>
      </c>
      <c r="F41" s="153">
        <v>0</v>
      </c>
      <c r="G41" s="154">
        <v>0</v>
      </c>
      <c r="H41" s="154">
        <v>0</v>
      </c>
      <c r="I41" s="155">
        <f>F41+G41+H41</f>
        <v>0</v>
      </c>
      <c r="J41" s="153">
        <v>0</v>
      </c>
      <c r="K41" s="157">
        <v>1499</v>
      </c>
      <c r="L41" s="157">
        <v>1832</v>
      </c>
      <c r="M41" s="155">
        <f>J41+K41+L41</f>
        <v>3331</v>
      </c>
      <c r="N41" s="156">
        <f>+B41+F41+J41</f>
        <v>0</v>
      </c>
      <c r="O41" s="59">
        <f>+C41+G41+K41</f>
        <v>1499</v>
      </c>
      <c r="P41" s="59">
        <f>+D41+H41+L41</f>
        <v>1832</v>
      </c>
      <c r="Q41" s="58">
        <f t="shared" si="0"/>
        <v>3331</v>
      </c>
    </row>
    <row r="42" spans="1:17" ht="15.75" x14ac:dyDescent="0.25">
      <c r="A42" s="76" t="s">
        <v>70</v>
      </c>
      <c r="B42" s="153">
        <v>0</v>
      </c>
      <c r="C42" s="154">
        <v>394</v>
      </c>
      <c r="D42" s="154">
        <v>332</v>
      </c>
      <c r="E42" s="155">
        <f>B42+C42+D42</f>
        <v>726</v>
      </c>
      <c r="F42" s="153">
        <v>0</v>
      </c>
      <c r="G42" s="154">
        <v>238</v>
      </c>
      <c r="H42" s="154">
        <v>250</v>
      </c>
      <c r="I42" s="155">
        <f>F42+G42+H42</f>
        <v>488</v>
      </c>
      <c r="J42" s="153">
        <v>0</v>
      </c>
      <c r="K42" s="157">
        <v>0</v>
      </c>
      <c r="L42" s="157">
        <v>0</v>
      </c>
      <c r="M42" s="155">
        <f>J42+K42+L42</f>
        <v>0</v>
      </c>
      <c r="N42" s="156">
        <f>+B42+F42+J42</f>
        <v>0</v>
      </c>
      <c r="O42" s="59">
        <f>+C42+G42+K42</f>
        <v>632</v>
      </c>
      <c r="P42" s="59">
        <f>+D42+H42+L42</f>
        <v>582</v>
      </c>
      <c r="Q42" s="58">
        <f t="shared" si="0"/>
        <v>1214</v>
      </c>
    </row>
    <row r="43" spans="1:17" ht="15.75" x14ac:dyDescent="0.25">
      <c r="A43" s="77" t="s">
        <v>71</v>
      </c>
      <c r="B43" s="153">
        <v>0</v>
      </c>
      <c r="C43" s="154">
        <v>2518</v>
      </c>
      <c r="D43" s="154">
        <v>3830</v>
      </c>
      <c r="E43" s="155">
        <f>B43+C43+D43</f>
        <v>6348</v>
      </c>
      <c r="F43" s="153">
        <v>0</v>
      </c>
      <c r="G43" s="154">
        <v>1867</v>
      </c>
      <c r="H43" s="154">
        <v>3250</v>
      </c>
      <c r="I43" s="155">
        <f>F43+G43+H43</f>
        <v>5117</v>
      </c>
      <c r="J43" s="153">
        <v>0</v>
      </c>
      <c r="K43" s="157">
        <v>11911</v>
      </c>
      <c r="L43" s="157">
        <v>29972</v>
      </c>
      <c r="M43" s="155">
        <f>J43+K43+L43</f>
        <v>41883</v>
      </c>
      <c r="N43" s="156">
        <f>+B43+F43+J43</f>
        <v>0</v>
      </c>
      <c r="O43" s="59">
        <f>+C43+G43+K43</f>
        <v>16296</v>
      </c>
      <c r="P43" s="59">
        <f>+D43+H43+L43</f>
        <v>37052</v>
      </c>
      <c r="Q43" s="58">
        <f t="shared" si="0"/>
        <v>53348</v>
      </c>
    </row>
    <row r="44" spans="1:17" ht="16.5" thickBot="1" x14ac:dyDescent="0.3">
      <c r="A44" s="76" t="s">
        <v>72</v>
      </c>
      <c r="B44" s="153">
        <v>0</v>
      </c>
      <c r="C44" s="154">
        <v>18</v>
      </c>
      <c r="D44" s="154">
        <v>223</v>
      </c>
      <c r="E44" s="155">
        <f>B44+C44+D44</f>
        <v>241</v>
      </c>
      <c r="F44" s="153">
        <v>0</v>
      </c>
      <c r="G44" s="154">
        <v>11</v>
      </c>
      <c r="H44" s="154">
        <v>155</v>
      </c>
      <c r="I44" s="155">
        <f>F44+G44+H44</f>
        <v>166</v>
      </c>
      <c r="J44" s="153">
        <v>0</v>
      </c>
      <c r="K44" s="157">
        <v>103</v>
      </c>
      <c r="L44" s="157">
        <v>940</v>
      </c>
      <c r="M44" s="155">
        <f>J44+K44+L44</f>
        <v>1043</v>
      </c>
      <c r="N44" s="156">
        <f>+B44+F44+J44</f>
        <v>0</v>
      </c>
      <c r="O44" s="59">
        <f>+C44+G44+K44</f>
        <v>132</v>
      </c>
      <c r="P44" s="59">
        <f>+D44+H44+L44</f>
        <v>1318</v>
      </c>
      <c r="Q44" s="58">
        <f t="shared" si="0"/>
        <v>1450</v>
      </c>
    </row>
    <row r="45" spans="1:17" ht="16.5" thickBot="1" x14ac:dyDescent="0.3">
      <c r="A45" s="78" t="s">
        <v>32</v>
      </c>
      <c r="B45" s="159">
        <f t="shared" ref="B45:Q45" si="1">SUM(B32:B44)</f>
        <v>0</v>
      </c>
      <c r="C45" s="159">
        <f t="shared" si="1"/>
        <v>7344</v>
      </c>
      <c r="D45" s="159">
        <f t="shared" si="1"/>
        <v>11908</v>
      </c>
      <c r="E45" s="159">
        <f t="shared" si="1"/>
        <v>19252</v>
      </c>
      <c r="F45" s="159">
        <f t="shared" si="1"/>
        <v>0</v>
      </c>
      <c r="G45" s="159">
        <f t="shared" si="1"/>
        <v>5256</v>
      </c>
      <c r="H45" s="159">
        <f t="shared" si="1"/>
        <v>9219</v>
      </c>
      <c r="I45" s="159">
        <f t="shared" si="1"/>
        <v>14475</v>
      </c>
      <c r="J45" s="159">
        <f t="shared" si="1"/>
        <v>0</v>
      </c>
      <c r="K45" s="159">
        <f t="shared" si="1"/>
        <v>17869</v>
      </c>
      <c r="L45" s="159">
        <f t="shared" si="1"/>
        <v>41484</v>
      </c>
      <c r="M45" s="159">
        <f t="shared" si="1"/>
        <v>59353</v>
      </c>
      <c r="N45" s="159">
        <f t="shared" si="1"/>
        <v>0</v>
      </c>
      <c r="O45" s="62">
        <f t="shared" si="1"/>
        <v>30469</v>
      </c>
      <c r="P45" s="62">
        <f t="shared" si="1"/>
        <v>62611</v>
      </c>
      <c r="Q45" s="63">
        <f t="shared" si="1"/>
        <v>93080</v>
      </c>
    </row>
    <row r="46" spans="1:17" ht="15.75" x14ac:dyDescent="0.25">
      <c r="A46" s="64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65"/>
      <c r="P46" s="65"/>
      <c r="Q46" s="65"/>
    </row>
    <row r="47" spans="1:17" ht="15.75" x14ac:dyDescent="0.25">
      <c r="A47" s="64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65"/>
      <c r="P47" s="65"/>
      <c r="Q47" s="65"/>
    </row>
    <row r="48" spans="1:17" x14ac:dyDescent="0.25"/>
    <row r="49" spans="1:12" x14ac:dyDescent="0.25">
      <c r="B49" s="161"/>
    </row>
    <row r="50" spans="1:12" x14ac:dyDescent="0.25">
      <c r="A50" s="115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6"/>
    </row>
    <row r="51" spans="1:12" x14ac:dyDescent="0.25">
      <c r="A51" s="115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6"/>
    </row>
    <row r="52" spans="1:12" ht="59.25" customHeight="1" x14ac:dyDescent="0.25">
      <c r="A52" s="11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116"/>
    </row>
    <row r="53" spans="1:12" x14ac:dyDescent="0.2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9"/>
    </row>
    <row r="54" spans="1:12" x14ac:dyDescent="0.25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9"/>
    </row>
    <row r="55" spans="1:12" x14ac:dyDescent="0.25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9"/>
    </row>
    <row r="56" spans="1:12" x14ac:dyDescent="0.25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9"/>
    </row>
    <row r="57" spans="1:12" x14ac:dyDescent="0.25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9"/>
    </row>
    <row r="58" spans="1:12" x14ac:dyDescent="0.25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9"/>
    </row>
    <row r="59" spans="1:12" x14ac:dyDescent="0.25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9"/>
    </row>
    <row r="60" spans="1:12" x14ac:dyDescent="0.25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9"/>
    </row>
    <row r="61" spans="1:12" x14ac:dyDescent="0.25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9"/>
    </row>
    <row r="62" spans="1:12" x14ac:dyDescent="0.25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1:12" x14ac:dyDescent="0.25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1:12" x14ac:dyDescent="0.25">
      <c r="A64" s="70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9"/>
    </row>
    <row r="65" spans="1:12" x14ac:dyDescent="0.25">
      <c r="A65" s="67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9"/>
    </row>
    <row r="66" spans="1:12" x14ac:dyDescent="0.25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9"/>
    </row>
    <row r="67" spans="1:12" x14ac:dyDescent="0.25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9"/>
    </row>
    <row r="68" spans="1:12" x14ac:dyDescent="0.25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9"/>
    </row>
    <row r="69" spans="1:12" x14ac:dyDescent="0.25">
      <c r="A69" s="67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9"/>
    </row>
    <row r="70" spans="1:12" x14ac:dyDescent="0.25">
      <c r="A70" s="67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9"/>
    </row>
    <row r="71" spans="1:12" x14ac:dyDescent="0.25">
      <c r="A71" s="67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9"/>
    </row>
    <row r="72" spans="1:12" x14ac:dyDescent="0.25">
      <c r="A72" s="67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9"/>
    </row>
    <row r="73" spans="1:12" x14ac:dyDescent="0.25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9"/>
    </row>
    <row r="74" spans="1:12" x14ac:dyDescent="0.25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9"/>
    </row>
    <row r="75" spans="1:12" x14ac:dyDescent="0.25">
      <c r="A75" s="67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9"/>
    </row>
    <row r="76" spans="1:12" x14ac:dyDescent="0.25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9"/>
    </row>
    <row r="77" spans="1:12" x14ac:dyDescent="0.25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9"/>
    </row>
    <row r="78" spans="1:12" x14ac:dyDescent="0.25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9"/>
    </row>
    <row r="79" spans="1:12" x14ac:dyDescent="0.25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9"/>
    </row>
    <row r="80" spans="1:12" x14ac:dyDescent="0.25">
      <c r="A80" s="70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9"/>
    </row>
    <row r="81" spans="1:20" x14ac:dyDescent="0.25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9"/>
    </row>
    <row r="82" spans="1:20" x14ac:dyDescent="0.25">
      <c r="A82" s="67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9"/>
    </row>
    <row r="83" spans="1:20" x14ac:dyDescent="0.25">
      <c r="A83" s="67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9"/>
    </row>
    <row r="84" spans="1:20" x14ac:dyDescent="0.25">
      <c r="A84" s="67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2"/>
    </row>
    <row r="85" spans="1:20" x14ac:dyDescent="0.25"/>
    <row r="86" spans="1:20" x14ac:dyDescent="0.25"/>
    <row r="87" spans="1:20" x14ac:dyDescent="0.25"/>
    <row r="88" spans="1:20" x14ac:dyDescent="0.25"/>
    <row r="89" spans="1:20" x14ac:dyDescent="0.25"/>
    <row r="90" spans="1:20" ht="15.75" thickBot="1" x14ac:dyDescent="0.3"/>
    <row r="91" spans="1:20" x14ac:dyDescent="0.25">
      <c r="A91" s="139" t="s">
        <v>120</v>
      </c>
      <c r="B91" s="162" t="s">
        <v>39</v>
      </c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4"/>
      <c r="O91" s="165" t="s">
        <v>31</v>
      </c>
      <c r="P91" s="42"/>
      <c r="Q91" s="41"/>
    </row>
    <row r="92" spans="1:20" x14ac:dyDescent="0.25">
      <c r="A92" s="140"/>
      <c r="B92" s="111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3"/>
      <c r="O92" s="166"/>
      <c r="P92" s="42"/>
      <c r="Q92" s="41"/>
    </row>
    <row r="93" spans="1:20" ht="75.75" thickBot="1" x14ac:dyDescent="0.3">
      <c r="A93" s="141"/>
      <c r="B93" s="169" t="s">
        <v>60</v>
      </c>
      <c r="C93" s="169" t="s">
        <v>61</v>
      </c>
      <c r="D93" s="169" t="s">
        <v>62</v>
      </c>
      <c r="E93" s="169" t="s">
        <v>63</v>
      </c>
      <c r="F93" s="169" t="s">
        <v>64</v>
      </c>
      <c r="G93" s="169" t="s">
        <v>65</v>
      </c>
      <c r="H93" s="169" t="s">
        <v>66</v>
      </c>
      <c r="I93" s="169" t="s">
        <v>67</v>
      </c>
      <c r="J93" s="169" t="s">
        <v>68</v>
      </c>
      <c r="K93" s="169" t="s">
        <v>69</v>
      </c>
      <c r="L93" s="169" t="s">
        <v>70</v>
      </c>
      <c r="M93" s="169" t="s">
        <v>71</v>
      </c>
      <c r="N93" s="169" t="s">
        <v>72</v>
      </c>
      <c r="O93" s="167"/>
      <c r="P93" s="43"/>
      <c r="Q93" s="41"/>
      <c r="T93" s="42"/>
    </row>
    <row r="94" spans="1:20" x14ac:dyDescent="0.25">
      <c r="A94" s="48" t="s">
        <v>74</v>
      </c>
      <c r="B94" s="168">
        <v>1</v>
      </c>
      <c r="C94" s="168">
        <v>0</v>
      </c>
      <c r="D94" s="168">
        <v>0</v>
      </c>
      <c r="E94" s="168">
        <v>9</v>
      </c>
      <c r="F94" s="168">
        <v>24</v>
      </c>
      <c r="G94" s="168">
        <v>0</v>
      </c>
      <c r="H94" s="168">
        <v>3</v>
      </c>
      <c r="I94" s="168">
        <v>0</v>
      </c>
      <c r="J94" s="168">
        <v>302</v>
      </c>
      <c r="K94" s="168">
        <v>0</v>
      </c>
      <c r="L94" s="168">
        <v>16</v>
      </c>
      <c r="M94" s="168">
        <v>1827</v>
      </c>
      <c r="N94" s="168">
        <v>1</v>
      </c>
      <c r="O94" s="53">
        <v>2183</v>
      </c>
      <c r="P94" s="43"/>
      <c r="Q94" s="41"/>
      <c r="T94" s="42"/>
    </row>
    <row r="95" spans="1:20" x14ac:dyDescent="0.25">
      <c r="A95" s="48" t="s">
        <v>75</v>
      </c>
      <c r="B95" s="54">
        <v>0</v>
      </c>
      <c r="C95" s="54">
        <v>0</v>
      </c>
      <c r="D95" s="54">
        <v>0</v>
      </c>
      <c r="E95" s="54">
        <v>2</v>
      </c>
      <c r="F95" s="54">
        <v>8</v>
      </c>
      <c r="G95" s="54">
        <v>0</v>
      </c>
      <c r="H95" s="54">
        <v>1</v>
      </c>
      <c r="I95" s="54">
        <v>0</v>
      </c>
      <c r="J95" s="54">
        <v>84</v>
      </c>
      <c r="K95" s="54">
        <v>0</v>
      </c>
      <c r="L95" s="54">
        <v>8</v>
      </c>
      <c r="M95" s="54">
        <v>48</v>
      </c>
      <c r="N95" s="54">
        <v>4</v>
      </c>
      <c r="O95" s="53">
        <v>155</v>
      </c>
      <c r="P95" s="43"/>
      <c r="Q95" s="41"/>
      <c r="T95" s="42"/>
    </row>
    <row r="96" spans="1:20" x14ac:dyDescent="0.25">
      <c r="A96" s="48" t="s">
        <v>76</v>
      </c>
      <c r="B96" s="54">
        <v>4</v>
      </c>
      <c r="C96" s="54">
        <v>0</v>
      </c>
      <c r="D96" s="54">
        <v>0</v>
      </c>
      <c r="E96" s="54">
        <v>18</v>
      </c>
      <c r="F96" s="54">
        <v>29</v>
      </c>
      <c r="G96" s="54">
        <v>0</v>
      </c>
      <c r="H96" s="54">
        <v>5</v>
      </c>
      <c r="I96" s="54">
        <v>0</v>
      </c>
      <c r="J96" s="54">
        <v>181</v>
      </c>
      <c r="K96" s="54">
        <v>0</v>
      </c>
      <c r="L96" s="54">
        <v>18</v>
      </c>
      <c r="M96" s="54">
        <v>1320</v>
      </c>
      <c r="N96" s="54">
        <v>16</v>
      </c>
      <c r="O96" s="53">
        <v>1591</v>
      </c>
      <c r="P96" s="43"/>
      <c r="Q96" s="41"/>
      <c r="T96" s="42"/>
    </row>
    <row r="97" spans="1:20" x14ac:dyDescent="0.25">
      <c r="A97" s="48" t="s">
        <v>121</v>
      </c>
      <c r="B97" s="54">
        <v>5</v>
      </c>
      <c r="C97" s="54">
        <v>0</v>
      </c>
      <c r="D97" s="54">
        <v>0</v>
      </c>
      <c r="E97" s="54">
        <v>14</v>
      </c>
      <c r="F97" s="54">
        <v>23</v>
      </c>
      <c r="G97" s="54">
        <v>0</v>
      </c>
      <c r="H97" s="54">
        <v>4</v>
      </c>
      <c r="I97" s="54">
        <v>0</v>
      </c>
      <c r="J97" s="54">
        <v>179</v>
      </c>
      <c r="K97" s="54">
        <v>0</v>
      </c>
      <c r="L97" s="54">
        <v>6</v>
      </c>
      <c r="M97" s="54">
        <v>126</v>
      </c>
      <c r="N97" s="54">
        <v>4</v>
      </c>
      <c r="O97" s="53">
        <v>361</v>
      </c>
      <c r="P97" s="43"/>
      <c r="Q97" s="41"/>
      <c r="T97" s="42"/>
    </row>
    <row r="98" spans="1:20" x14ac:dyDescent="0.25">
      <c r="A98" s="48" t="s">
        <v>77</v>
      </c>
      <c r="B98" s="54">
        <v>0</v>
      </c>
      <c r="C98" s="54">
        <v>0</v>
      </c>
      <c r="D98" s="54">
        <v>0</v>
      </c>
      <c r="E98" s="54">
        <v>0</v>
      </c>
      <c r="F98" s="54">
        <v>9</v>
      </c>
      <c r="G98" s="54">
        <v>0</v>
      </c>
      <c r="H98" s="54">
        <v>1</v>
      </c>
      <c r="I98" s="54">
        <v>0</v>
      </c>
      <c r="J98" s="54">
        <v>65</v>
      </c>
      <c r="K98" s="54">
        <v>0</v>
      </c>
      <c r="L98" s="54">
        <v>6</v>
      </c>
      <c r="M98" s="54">
        <v>34</v>
      </c>
      <c r="N98" s="54">
        <v>1</v>
      </c>
      <c r="O98" s="53">
        <v>116</v>
      </c>
      <c r="P98" s="43"/>
      <c r="Q98" s="41"/>
      <c r="T98" s="42"/>
    </row>
    <row r="99" spans="1:20" x14ac:dyDescent="0.25">
      <c r="A99" s="48" t="s">
        <v>78</v>
      </c>
      <c r="B99" s="54">
        <v>1</v>
      </c>
      <c r="C99" s="54">
        <v>0</v>
      </c>
      <c r="D99" s="54">
        <v>0</v>
      </c>
      <c r="E99" s="54">
        <v>20</v>
      </c>
      <c r="F99" s="54">
        <v>49</v>
      </c>
      <c r="G99" s="54">
        <v>0</v>
      </c>
      <c r="H99" s="54">
        <v>3</v>
      </c>
      <c r="I99" s="54">
        <v>0</v>
      </c>
      <c r="J99" s="54">
        <v>400</v>
      </c>
      <c r="K99" s="54">
        <v>0</v>
      </c>
      <c r="L99" s="54">
        <v>28</v>
      </c>
      <c r="M99" s="54">
        <v>2409</v>
      </c>
      <c r="N99" s="54">
        <v>1</v>
      </c>
      <c r="O99" s="53">
        <v>2911</v>
      </c>
      <c r="P99" s="43"/>
      <c r="Q99" s="41"/>
      <c r="T99" s="42"/>
    </row>
    <row r="100" spans="1:20" x14ac:dyDescent="0.25">
      <c r="A100" s="48" t="s">
        <v>80</v>
      </c>
      <c r="B100" s="54">
        <v>1</v>
      </c>
      <c r="C100" s="54">
        <v>0</v>
      </c>
      <c r="D100" s="54">
        <v>0</v>
      </c>
      <c r="E100" s="54">
        <v>0</v>
      </c>
      <c r="F100" s="54">
        <v>10</v>
      </c>
      <c r="G100" s="54">
        <v>0</v>
      </c>
      <c r="H100" s="54">
        <v>2</v>
      </c>
      <c r="I100" s="54">
        <v>0</v>
      </c>
      <c r="J100" s="54">
        <v>70</v>
      </c>
      <c r="K100" s="54">
        <v>0</v>
      </c>
      <c r="L100" s="54">
        <v>6</v>
      </c>
      <c r="M100" s="54">
        <v>69</v>
      </c>
      <c r="N100" s="54">
        <v>1</v>
      </c>
      <c r="O100" s="53">
        <v>159</v>
      </c>
      <c r="P100" s="43"/>
      <c r="Q100" s="41"/>
      <c r="T100" s="42"/>
    </row>
    <row r="101" spans="1:20" x14ac:dyDescent="0.25">
      <c r="A101" s="48" t="s">
        <v>81</v>
      </c>
      <c r="B101" s="54">
        <v>0</v>
      </c>
      <c r="C101" s="54">
        <v>0</v>
      </c>
      <c r="D101" s="54">
        <v>0</v>
      </c>
      <c r="E101" s="54">
        <v>4</v>
      </c>
      <c r="F101" s="54">
        <v>2</v>
      </c>
      <c r="G101" s="54">
        <v>0</v>
      </c>
      <c r="H101" s="54">
        <v>1</v>
      </c>
      <c r="I101" s="54">
        <v>0</v>
      </c>
      <c r="J101" s="54">
        <v>36</v>
      </c>
      <c r="K101" s="54">
        <v>0</v>
      </c>
      <c r="L101" s="54">
        <v>0</v>
      </c>
      <c r="M101" s="54">
        <v>18</v>
      </c>
      <c r="N101" s="54">
        <v>1</v>
      </c>
      <c r="O101" s="53">
        <v>62</v>
      </c>
      <c r="P101" s="43"/>
      <c r="Q101" s="41"/>
      <c r="T101" s="42"/>
    </row>
    <row r="102" spans="1:20" x14ac:dyDescent="0.25">
      <c r="A102" s="48" t="s">
        <v>82</v>
      </c>
      <c r="B102" s="54">
        <v>0</v>
      </c>
      <c r="C102" s="54">
        <v>0</v>
      </c>
      <c r="D102" s="54">
        <v>0</v>
      </c>
      <c r="E102" s="54">
        <v>3</v>
      </c>
      <c r="F102" s="54">
        <v>31</v>
      </c>
      <c r="G102" s="54">
        <v>0</v>
      </c>
      <c r="H102" s="54">
        <v>8</v>
      </c>
      <c r="I102" s="54">
        <v>0</v>
      </c>
      <c r="J102" s="54">
        <v>283</v>
      </c>
      <c r="K102" s="54">
        <v>0</v>
      </c>
      <c r="L102" s="54">
        <v>16</v>
      </c>
      <c r="M102" s="54">
        <v>191</v>
      </c>
      <c r="N102" s="54">
        <v>7</v>
      </c>
      <c r="O102" s="53">
        <v>539</v>
      </c>
      <c r="P102" s="43"/>
      <c r="Q102" s="41"/>
      <c r="T102" s="42"/>
    </row>
    <row r="103" spans="1:20" x14ac:dyDescent="0.25">
      <c r="A103" s="48" t="s">
        <v>83</v>
      </c>
      <c r="B103" s="54">
        <v>0</v>
      </c>
      <c r="C103" s="54">
        <v>0</v>
      </c>
      <c r="D103" s="54">
        <v>0</v>
      </c>
      <c r="E103" s="54">
        <v>4</v>
      </c>
      <c r="F103" s="54">
        <v>11</v>
      </c>
      <c r="G103" s="54">
        <v>0</v>
      </c>
      <c r="H103" s="54">
        <v>2</v>
      </c>
      <c r="I103" s="54">
        <v>0</v>
      </c>
      <c r="J103" s="54">
        <v>134</v>
      </c>
      <c r="K103" s="54">
        <v>0</v>
      </c>
      <c r="L103" s="54">
        <v>6</v>
      </c>
      <c r="M103" s="54">
        <v>92</v>
      </c>
      <c r="N103" s="54">
        <v>3</v>
      </c>
      <c r="O103" s="53">
        <v>252</v>
      </c>
      <c r="P103" s="43"/>
      <c r="Q103" s="41"/>
      <c r="T103" s="42"/>
    </row>
    <row r="104" spans="1:20" x14ac:dyDescent="0.25">
      <c r="A104" s="48" t="s">
        <v>84</v>
      </c>
      <c r="B104" s="54">
        <v>3</v>
      </c>
      <c r="C104" s="54">
        <v>0</v>
      </c>
      <c r="D104" s="54">
        <v>0</v>
      </c>
      <c r="E104" s="54">
        <v>1</v>
      </c>
      <c r="F104" s="54">
        <v>13</v>
      </c>
      <c r="G104" s="54">
        <v>0</v>
      </c>
      <c r="H104" s="54">
        <v>1</v>
      </c>
      <c r="I104" s="54">
        <v>0</v>
      </c>
      <c r="J104" s="54">
        <v>135</v>
      </c>
      <c r="K104" s="54">
        <v>0</v>
      </c>
      <c r="L104" s="54">
        <v>6</v>
      </c>
      <c r="M104" s="54">
        <v>114</v>
      </c>
      <c r="N104" s="54">
        <v>4</v>
      </c>
      <c r="O104" s="53">
        <v>277</v>
      </c>
      <c r="P104" s="43"/>
      <c r="Q104" s="41"/>
      <c r="T104" s="42"/>
    </row>
    <row r="105" spans="1:20" x14ac:dyDescent="0.25">
      <c r="A105" s="48" t="s">
        <v>85</v>
      </c>
      <c r="B105" s="54">
        <v>2</v>
      </c>
      <c r="C105" s="54">
        <v>0</v>
      </c>
      <c r="D105" s="54">
        <v>0</v>
      </c>
      <c r="E105" s="54">
        <v>3</v>
      </c>
      <c r="F105" s="54">
        <v>4</v>
      </c>
      <c r="G105" s="54">
        <v>0</v>
      </c>
      <c r="H105" s="54">
        <v>0</v>
      </c>
      <c r="I105" s="54">
        <v>0</v>
      </c>
      <c r="J105" s="54">
        <v>21</v>
      </c>
      <c r="K105" s="54">
        <v>0</v>
      </c>
      <c r="L105" s="54">
        <v>2</v>
      </c>
      <c r="M105" s="54">
        <v>27</v>
      </c>
      <c r="N105" s="54">
        <v>3</v>
      </c>
      <c r="O105" s="53">
        <v>62</v>
      </c>
      <c r="P105" s="43"/>
      <c r="Q105" s="41"/>
      <c r="T105" s="42"/>
    </row>
    <row r="106" spans="1:20" x14ac:dyDescent="0.25">
      <c r="A106" s="48" t="s">
        <v>86</v>
      </c>
      <c r="B106" s="54">
        <v>64</v>
      </c>
      <c r="C106" s="54">
        <v>0</v>
      </c>
      <c r="D106" s="54">
        <v>0</v>
      </c>
      <c r="E106" s="54">
        <v>14</v>
      </c>
      <c r="F106" s="54">
        <v>118</v>
      </c>
      <c r="G106" s="54">
        <v>0</v>
      </c>
      <c r="H106" s="54">
        <v>21</v>
      </c>
      <c r="I106" s="54">
        <v>0</v>
      </c>
      <c r="J106" s="54">
        <v>971</v>
      </c>
      <c r="K106" s="54">
        <v>0</v>
      </c>
      <c r="L106" s="54">
        <v>80</v>
      </c>
      <c r="M106" s="54">
        <v>2525</v>
      </c>
      <c r="N106" s="54">
        <v>4</v>
      </c>
      <c r="O106" s="53">
        <v>3797</v>
      </c>
      <c r="P106" s="43"/>
      <c r="Q106" s="41"/>
      <c r="T106" s="42"/>
    </row>
    <row r="107" spans="1:20" x14ac:dyDescent="0.25">
      <c r="A107" s="48" t="s">
        <v>89</v>
      </c>
      <c r="B107" s="54">
        <v>6</v>
      </c>
      <c r="C107" s="54">
        <v>0</v>
      </c>
      <c r="D107" s="54">
        <v>0</v>
      </c>
      <c r="E107" s="54">
        <v>2</v>
      </c>
      <c r="F107" s="54">
        <v>113</v>
      </c>
      <c r="G107" s="54">
        <v>0</v>
      </c>
      <c r="H107" s="54">
        <v>67</v>
      </c>
      <c r="I107" s="54">
        <v>0</v>
      </c>
      <c r="J107" s="54">
        <v>555</v>
      </c>
      <c r="K107" s="54">
        <v>0</v>
      </c>
      <c r="L107" s="54">
        <v>36</v>
      </c>
      <c r="M107" s="54">
        <v>1442</v>
      </c>
      <c r="N107" s="54">
        <v>2</v>
      </c>
      <c r="O107" s="53">
        <v>2223</v>
      </c>
      <c r="P107" s="43"/>
      <c r="Q107" s="41"/>
      <c r="T107" s="42"/>
    </row>
    <row r="108" spans="1:20" x14ac:dyDescent="0.25">
      <c r="A108" s="48" t="s">
        <v>91</v>
      </c>
      <c r="B108" s="54">
        <v>2</v>
      </c>
      <c r="C108" s="54">
        <v>0</v>
      </c>
      <c r="D108" s="54">
        <v>0</v>
      </c>
      <c r="E108" s="54">
        <v>14</v>
      </c>
      <c r="F108" s="54">
        <v>54</v>
      </c>
      <c r="G108" s="54">
        <v>0</v>
      </c>
      <c r="H108" s="54">
        <v>31</v>
      </c>
      <c r="I108" s="54">
        <v>0</v>
      </c>
      <c r="J108" s="54">
        <v>586</v>
      </c>
      <c r="K108" s="54">
        <v>0</v>
      </c>
      <c r="L108" s="54">
        <v>24</v>
      </c>
      <c r="M108" s="54">
        <v>2171</v>
      </c>
      <c r="N108" s="54">
        <v>12</v>
      </c>
      <c r="O108" s="53">
        <v>2894</v>
      </c>
      <c r="P108" s="43"/>
      <c r="Q108" s="41"/>
      <c r="T108" s="42"/>
    </row>
    <row r="109" spans="1:20" x14ac:dyDescent="0.25">
      <c r="A109" s="48" t="s">
        <v>92</v>
      </c>
      <c r="B109" s="54">
        <v>1</v>
      </c>
      <c r="C109" s="54">
        <v>0</v>
      </c>
      <c r="D109" s="54">
        <v>0</v>
      </c>
      <c r="E109" s="54">
        <v>0</v>
      </c>
      <c r="F109" s="54">
        <v>16</v>
      </c>
      <c r="G109" s="54">
        <v>0</v>
      </c>
      <c r="H109" s="54">
        <v>2</v>
      </c>
      <c r="I109" s="54">
        <v>0</v>
      </c>
      <c r="J109" s="54">
        <v>241</v>
      </c>
      <c r="K109" s="54">
        <v>0</v>
      </c>
      <c r="L109" s="54">
        <v>18</v>
      </c>
      <c r="M109" s="54">
        <v>1143</v>
      </c>
      <c r="N109" s="54">
        <v>1</v>
      </c>
      <c r="O109" s="53">
        <v>1422</v>
      </c>
      <c r="P109" s="43"/>
      <c r="Q109" s="41"/>
      <c r="T109" s="42"/>
    </row>
    <row r="110" spans="1:20" x14ac:dyDescent="0.25">
      <c r="A110" s="49" t="s">
        <v>94</v>
      </c>
      <c r="B110" s="54">
        <v>1</v>
      </c>
      <c r="C110" s="54">
        <v>0</v>
      </c>
      <c r="D110" s="54">
        <v>0</v>
      </c>
      <c r="E110" s="54">
        <v>6</v>
      </c>
      <c r="F110" s="54">
        <v>41</v>
      </c>
      <c r="G110" s="54">
        <v>0</v>
      </c>
      <c r="H110" s="54">
        <v>9</v>
      </c>
      <c r="I110" s="54">
        <v>0</v>
      </c>
      <c r="J110" s="54">
        <v>287</v>
      </c>
      <c r="K110" s="54">
        <v>0</v>
      </c>
      <c r="L110" s="54">
        <v>28</v>
      </c>
      <c r="M110" s="54">
        <v>1293</v>
      </c>
      <c r="N110" s="54">
        <v>6</v>
      </c>
      <c r="O110" s="53">
        <v>1671</v>
      </c>
      <c r="P110" s="43"/>
      <c r="Q110" s="41"/>
      <c r="T110" s="42"/>
    </row>
    <row r="111" spans="1:20" x14ac:dyDescent="0.25">
      <c r="A111" s="48" t="s">
        <v>122</v>
      </c>
      <c r="B111" s="54">
        <v>0</v>
      </c>
      <c r="C111" s="54">
        <v>0</v>
      </c>
      <c r="D111" s="54">
        <v>0</v>
      </c>
      <c r="E111" s="54">
        <v>0</v>
      </c>
      <c r="F111" s="54">
        <v>15</v>
      </c>
      <c r="G111" s="54">
        <v>0</v>
      </c>
      <c r="H111" s="54">
        <v>0</v>
      </c>
      <c r="I111" s="54">
        <v>0</v>
      </c>
      <c r="J111" s="54">
        <v>109</v>
      </c>
      <c r="K111" s="54">
        <v>0</v>
      </c>
      <c r="L111" s="54">
        <v>8</v>
      </c>
      <c r="M111" s="54">
        <v>62</v>
      </c>
      <c r="N111" s="54">
        <v>1</v>
      </c>
      <c r="O111" s="53">
        <v>195</v>
      </c>
      <c r="P111" s="43"/>
      <c r="Q111" s="41"/>
      <c r="T111" s="42"/>
    </row>
    <row r="112" spans="1:20" x14ac:dyDescent="0.25">
      <c r="A112" s="48" t="s">
        <v>96</v>
      </c>
      <c r="B112" s="54">
        <v>1</v>
      </c>
      <c r="C112" s="54">
        <v>0</v>
      </c>
      <c r="D112" s="54">
        <v>0</v>
      </c>
      <c r="E112" s="54">
        <v>20</v>
      </c>
      <c r="F112" s="54">
        <v>35</v>
      </c>
      <c r="G112" s="54">
        <v>0</v>
      </c>
      <c r="H112" s="54">
        <v>4</v>
      </c>
      <c r="I112" s="54">
        <v>0</v>
      </c>
      <c r="J112" s="54">
        <v>188</v>
      </c>
      <c r="K112" s="54">
        <v>0</v>
      </c>
      <c r="L112" s="54">
        <v>16</v>
      </c>
      <c r="M112" s="54">
        <v>150</v>
      </c>
      <c r="N112" s="54">
        <v>8</v>
      </c>
      <c r="O112" s="53">
        <v>422</v>
      </c>
      <c r="P112" s="43"/>
      <c r="Q112" s="41"/>
      <c r="T112" s="42"/>
    </row>
    <row r="113" spans="1:20" x14ac:dyDescent="0.25">
      <c r="A113" s="48" t="s">
        <v>97</v>
      </c>
      <c r="B113" s="54">
        <v>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4">
        <v>0</v>
      </c>
      <c r="M113" s="54">
        <v>103</v>
      </c>
      <c r="N113" s="54">
        <v>0</v>
      </c>
      <c r="O113" s="53">
        <v>103</v>
      </c>
      <c r="P113" s="43"/>
      <c r="Q113" s="41"/>
      <c r="T113" s="42"/>
    </row>
    <row r="114" spans="1:20" x14ac:dyDescent="0.25">
      <c r="A114" s="48" t="s">
        <v>98</v>
      </c>
      <c r="B114" s="54">
        <v>0</v>
      </c>
      <c r="C114" s="54">
        <v>0</v>
      </c>
      <c r="D114" s="54">
        <v>0</v>
      </c>
      <c r="E114" s="54">
        <v>0</v>
      </c>
      <c r="F114" s="54">
        <v>6</v>
      </c>
      <c r="G114" s="54">
        <v>0</v>
      </c>
      <c r="H114" s="54">
        <v>1</v>
      </c>
      <c r="I114" s="54">
        <v>0</v>
      </c>
      <c r="J114" s="54">
        <v>27</v>
      </c>
      <c r="K114" s="54">
        <v>0</v>
      </c>
      <c r="L114" s="54">
        <v>4</v>
      </c>
      <c r="M114" s="54">
        <v>14</v>
      </c>
      <c r="N114" s="54">
        <v>1</v>
      </c>
      <c r="O114" s="53">
        <v>53</v>
      </c>
      <c r="P114" s="43"/>
      <c r="Q114" s="41"/>
      <c r="T114" s="42"/>
    </row>
    <row r="115" spans="1:20" x14ac:dyDescent="0.25">
      <c r="A115" s="48" t="s">
        <v>100</v>
      </c>
      <c r="B115" s="54">
        <v>2</v>
      </c>
      <c r="C115" s="54">
        <v>0</v>
      </c>
      <c r="D115" s="54">
        <v>0</v>
      </c>
      <c r="E115" s="54">
        <v>13</v>
      </c>
      <c r="F115" s="54">
        <v>29</v>
      </c>
      <c r="G115" s="54">
        <v>0</v>
      </c>
      <c r="H115" s="54">
        <v>6</v>
      </c>
      <c r="I115" s="54">
        <v>0</v>
      </c>
      <c r="J115" s="54">
        <v>174</v>
      </c>
      <c r="K115" s="54">
        <v>0</v>
      </c>
      <c r="L115" s="54">
        <v>8</v>
      </c>
      <c r="M115" s="54">
        <v>106</v>
      </c>
      <c r="N115" s="54">
        <v>2</v>
      </c>
      <c r="O115" s="53">
        <v>340</v>
      </c>
      <c r="P115" s="43"/>
      <c r="Q115" s="41"/>
      <c r="T115" s="42"/>
    </row>
    <row r="116" spans="1:20" x14ac:dyDescent="0.25">
      <c r="A116" s="48" t="s">
        <v>101</v>
      </c>
      <c r="B116" s="54">
        <v>1</v>
      </c>
      <c r="C116" s="54">
        <v>0</v>
      </c>
      <c r="D116" s="54">
        <v>0</v>
      </c>
      <c r="E116" s="54">
        <v>9</v>
      </c>
      <c r="F116" s="54">
        <v>26</v>
      </c>
      <c r="G116" s="54">
        <v>0</v>
      </c>
      <c r="H116" s="54">
        <v>9</v>
      </c>
      <c r="I116" s="54">
        <v>0</v>
      </c>
      <c r="J116" s="54">
        <v>230</v>
      </c>
      <c r="K116" s="54">
        <v>0</v>
      </c>
      <c r="L116" s="54">
        <v>24</v>
      </c>
      <c r="M116" s="54">
        <v>164</v>
      </c>
      <c r="N116" s="54">
        <v>4</v>
      </c>
      <c r="O116" s="53">
        <v>467</v>
      </c>
      <c r="P116" s="43"/>
      <c r="Q116" s="41"/>
      <c r="T116" s="42"/>
    </row>
    <row r="117" spans="1:20" x14ac:dyDescent="0.25">
      <c r="A117" s="48" t="s">
        <v>102</v>
      </c>
      <c r="B117" s="54">
        <v>5</v>
      </c>
      <c r="C117" s="54">
        <v>0</v>
      </c>
      <c r="D117" s="54">
        <v>0</v>
      </c>
      <c r="E117" s="54">
        <v>8</v>
      </c>
      <c r="F117" s="54">
        <v>54</v>
      </c>
      <c r="G117" s="54">
        <v>0</v>
      </c>
      <c r="H117" s="54">
        <v>1</v>
      </c>
      <c r="I117" s="54">
        <v>0</v>
      </c>
      <c r="J117" s="54">
        <v>460</v>
      </c>
      <c r="K117" s="54">
        <v>0</v>
      </c>
      <c r="L117" s="54">
        <v>18</v>
      </c>
      <c r="M117" s="54">
        <v>1916</v>
      </c>
      <c r="N117" s="54">
        <v>6</v>
      </c>
      <c r="O117" s="53">
        <v>2468</v>
      </c>
      <c r="P117" s="43"/>
      <c r="Q117" s="41"/>
      <c r="T117" s="42"/>
    </row>
    <row r="118" spans="1:20" x14ac:dyDescent="0.25">
      <c r="A118" s="48" t="s">
        <v>103</v>
      </c>
      <c r="B118" s="54">
        <v>3</v>
      </c>
      <c r="C118" s="54">
        <v>0</v>
      </c>
      <c r="D118" s="54">
        <v>0</v>
      </c>
      <c r="E118" s="54">
        <v>0</v>
      </c>
      <c r="F118" s="54">
        <v>9</v>
      </c>
      <c r="G118" s="54">
        <v>0</v>
      </c>
      <c r="H118" s="54">
        <v>0</v>
      </c>
      <c r="I118" s="54">
        <v>0</v>
      </c>
      <c r="J118" s="54">
        <v>140</v>
      </c>
      <c r="K118" s="54">
        <v>0</v>
      </c>
      <c r="L118" s="54">
        <v>24</v>
      </c>
      <c r="M118" s="54">
        <v>73</v>
      </c>
      <c r="N118" s="54">
        <v>2</v>
      </c>
      <c r="O118" s="53">
        <v>251</v>
      </c>
      <c r="P118" s="43"/>
      <c r="Q118" s="41"/>
      <c r="T118" s="42"/>
    </row>
    <row r="119" spans="1:20" x14ac:dyDescent="0.25">
      <c r="A119" s="48" t="s">
        <v>104</v>
      </c>
      <c r="B119" s="54">
        <v>12</v>
      </c>
      <c r="C119" s="54">
        <v>0</v>
      </c>
      <c r="D119" s="54">
        <v>0</v>
      </c>
      <c r="E119" s="54">
        <v>45</v>
      </c>
      <c r="F119" s="54">
        <v>159</v>
      </c>
      <c r="G119" s="54">
        <v>0</v>
      </c>
      <c r="H119" s="54">
        <v>13</v>
      </c>
      <c r="I119" s="54">
        <v>0</v>
      </c>
      <c r="J119" s="54">
        <v>975</v>
      </c>
      <c r="K119" s="54">
        <v>0</v>
      </c>
      <c r="L119" s="54">
        <v>76</v>
      </c>
      <c r="M119" s="54">
        <v>1630</v>
      </c>
      <c r="N119" s="54">
        <v>153</v>
      </c>
      <c r="O119" s="53">
        <v>3063</v>
      </c>
      <c r="P119" s="43"/>
      <c r="Q119" s="41"/>
      <c r="T119" s="42"/>
    </row>
    <row r="120" spans="1:20" x14ac:dyDescent="0.25">
      <c r="A120" s="48" t="s">
        <v>123</v>
      </c>
      <c r="B120" s="54">
        <v>0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3</v>
      </c>
      <c r="K120" s="54">
        <v>0</v>
      </c>
      <c r="L120" s="54">
        <v>0</v>
      </c>
      <c r="M120" s="54">
        <v>2</v>
      </c>
      <c r="N120" s="54">
        <v>1</v>
      </c>
      <c r="O120" s="53">
        <v>6</v>
      </c>
      <c r="P120" s="43"/>
      <c r="Q120" s="41"/>
      <c r="T120" s="42"/>
    </row>
    <row r="121" spans="1:20" x14ac:dyDescent="0.25">
      <c r="A121" s="48" t="s">
        <v>106</v>
      </c>
      <c r="B121" s="54">
        <v>0</v>
      </c>
      <c r="C121" s="54">
        <v>0</v>
      </c>
      <c r="D121" s="54">
        <v>0</v>
      </c>
      <c r="E121" s="54">
        <v>0</v>
      </c>
      <c r="F121" s="54">
        <v>5</v>
      </c>
      <c r="G121" s="54">
        <v>0</v>
      </c>
      <c r="H121" s="54">
        <v>2</v>
      </c>
      <c r="I121" s="54">
        <v>0</v>
      </c>
      <c r="J121" s="54">
        <v>50</v>
      </c>
      <c r="K121" s="54">
        <v>0</v>
      </c>
      <c r="L121" s="54">
        <v>2</v>
      </c>
      <c r="M121" s="54">
        <v>35</v>
      </c>
      <c r="N121" s="54">
        <v>1</v>
      </c>
      <c r="O121" s="53">
        <v>95</v>
      </c>
      <c r="P121" s="43"/>
      <c r="Q121" s="41"/>
      <c r="T121" s="42"/>
    </row>
    <row r="122" spans="1:20" x14ac:dyDescent="0.25">
      <c r="A122" s="48" t="s">
        <v>107</v>
      </c>
      <c r="B122" s="54">
        <v>0</v>
      </c>
      <c r="C122" s="54">
        <v>0</v>
      </c>
      <c r="D122" s="54">
        <v>0</v>
      </c>
      <c r="E122" s="54">
        <v>35</v>
      </c>
      <c r="F122" s="54">
        <v>39</v>
      </c>
      <c r="G122" s="54">
        <v>0</v>
      </c>
      <c r="H122" s="54">
        <v>5</v>
      </c>
      <c r="I122" s="54">
        <v>0</v>
      </c>
      <c r="J122" s="54">
        <v>294</v>
      </c>
      <c r="K122" s="54">
        <v>0</v>
      </c>
      <c r="L122" s="54">
        <v>18</v>
      </c>
      <c r="M122" s="54">
        <v>1052</v>
      </c>
      <c r="N122" s="54">
        <v>10</v>
      </c>
      <c r="O122" s="53">
        <v>1453</v>
      </c>
      <c r="P122" s="43"/>
      <c r="Q122" s="41"/>
      <c r="T122" s="42"/>
    </row>
    <row r="123" spans="1:20" x14ac:dyDescent="0.25">
      <c r="A123" s="48" t="s">
        <v>108</v>
      </c>
      <c r="B123" s="54">
        <v>8</v>
      </c>
      <c r="C123" s="54">
        <v>0</v>
      </c>
      <c r="D123" s="54">
        <v>0</v>
      </c>
      <c r="E123" s="54">
        <v>22</v>
      </c>
      <c r="F123" s="54">
        <v>56</v>
      </c>
      <c r="G123" s="54">
        <v>0</v>
      </c>
      <c r="H123" s="54">
        <v>6</v>
      </c>
      <c r="I123" s="54">
        <v>0</v>
      </c>
      <c r="J123" s="54">
        <v>503</v>
      </c>
      <c r="K123" s="54">
        <v>0</v>
      </c>
      <c r="L123" s="54">
        <v>48</v>
      </c>
      <c r="M123" s="54">
        <v>432</v>
      </c>
      <c r="N123" s="54">
        <v>9</v>
      </c>
      <c r="O123" s="53">
        <v>1084</v>
      </c>
      <c r="P123" s="43"/>
      <c r="Q123" s="41"/>
      <c r="T123" s="42"/>
    </row>
    <row r="124" spans="1:20" x14ac:dyDescent="0.25">
      <c r="A124" s="48" t="s">
        <v>110</v>
      </c>
      <c r="B124" s="54">
        <v>1</v>
      </c>
      <c r="C124" s="54">
        <v>0</v>
      </c>
      <c r="D124" s="54">
        <v>0</v>
      </c>
      <c r="E124" s="54">
        <v>8</v>
      </c>
      <c r="F124" s="54">
        <v>22</v>
      </c>
      <c r="G124" s="54">
        <v>0</v>
      </c>
      <c r="H124" s="54">
        <v>0</v>
      </c>
      <c r="I124" s="54">
        <v>0</v>
      </c>
      <c r="J124" s="54">
        <v>203</v>
      </c>
      <c r="K124" s="54">
        <v>0</v>
      </c>
      <c r="L124" s="54">
        <v>8</v>
      </c>
      <c r="M124" s="54">
        <v>172</v>
      </c>
      <c r="N124" s="54">
        <v>3</v>
      </c>
      <c r="O124" s="53">
        <v>417</v>
      </c>
      <c r="P124" s="43"/>
      <c r="Q124" s="41"/>
      <c r="T124" s="42"/>
    </row>
    <row r="125" spans="1:20" x14ac:dyDescent="0.25">
      <c r="A125" s="48" t="s">
        <v>112</v>
      </c>
      <c r="B125" s="54">
        <v>22</v>
      </c>
      <c r="C125" s="54">
        <v>0</v>
      </c>
      <c r="D125" s="54">
        <v>0</v>
      </c>
      <c r="E125" s="54">
        <v>26</v>
      </c>
      <c r="F125" s="54">
        <v>232</v>
      </c>
      <c r="G125" s="54">
        <v>0</v>
      </c>
      <c r="H125" s="54">
        <v>10</v>
      </c>
      <c r="I125" s="54">
        <v>0</v>
      </c>
      <c r="J125" s="54">
        <v>1833</v>
      </c>
      <c r="K125" s="54">
        <v>0</v>
      </c>
      <c r="L125" s="54">
        <v>104</v>
      </c>
      <c r="M125" s="54">
        <v>8713</v>
      </c>
      <c r="N125" s="54">
        <v>785</v>
      </c>
      <c r="O125" s="53">
        <v>11725</v>
      </c>
      <c r="P125" s="43"/>
      <c r="Q125" s="41"/>
      <c r="T125" s="42"/>
    </row>
    <row r="126" spans="1:20" x14ac:dyDescent="0.25">
      <c r="A126" s="49" t="s">
        <v>113</v>
      </c>
      <c r="B126" s="54">
        <v>1</v>
      </c>
      <c r="C126" s="54">
        <v>0</v>
      </c>
      <c r="D126" s="54">
        <v>0</v>
      </c>
      <c r="E126" s="54">
        <v>2</v>
      </c>
      <c r="F126" s="54">
        <v>4</v>
      </c>
      <c r="G126" s="54">
        <v>0</v>
      </c>
      <c r="H126" s="54">
        <v>0</v>
      </c>
      <c r="I126" s="54">
        <v>0</v>
      </c>
      <c r="J126" s="54">
        <v>57</v>
      </c>
      <c r="K126" s="54">
        <v>0</v>
      </c>
      <c r="L126" s="54">
        <v>0</v>
      </c>
      <c r="M126" s="54">
        <v>33</v>
      </c>
      <c r="N126" s="54">
        <v>0</v>
      </c>
      <c r="O126" s="53">
        <v>97</v>
      </c>
      <c r="P126" s="43"/>
      <c r="Q126" s="41"/>
      <c r="T126" s="42"/>
    </row>
    <row r="127" spans="1:20" x14ac:dyDescent="0.25">
      <c r="A127" s="48" t="s">
        <v>114</v>
      </c>
      <c r="B127" s="54">
        <v>176</v>
      </c>
      <c r="C127" s="54">
        <v>28</v>
      </c>
      <c r="D127" s="54">
        <v>4</v>
      </c>
      <c r="E127" s="54">
        <v>395</v>
      </c>
      <c r="F127" s="54">
        <v>4419</v>
      </c>
      <c r="G127" s="54">
        <v>16</v>
      </c>
      <c r="H127" s="54">
        <v>2002</v>
      </c>
      <c r="I127" s="54">
        <v>6</v>
      </c>
      <c r="J127" s="54">
        <v>14780</v>
      </c>
      <c r="K127" s="54">
        <v>3331</v>
      </c>
      <c r="L127" s="54">
        <v>548</v>
      </c>
      <c r="M127" s="54">
        <v>22559</v>
      </c>
      <c r="N127" s="54">
        <v>239</v>
      </c>
      <c r="O127" s="53">
        <v>48503</v>
      </c>
      <c r="P127" s="43"/>
      <c r="Q127" s="41"/>
      <c r="T127" s="42"/>
    </row>
    <row r="128" spans="1:20" ht="15.75" thickBot="1" x14ac:dyDescent="0.3">
      <c r="A128" s="48" t="s">
        <v>117</v>
      </c>
      <c r="B128" s="54">
        <v>0</v>
      </c>
      <c r="C128" s="54">
        <v>0</v>
      </c>
      <c r="D128" s="54">
        <v>0</v>
      </c>
      <c r="E128" s="54">
        <v>8</v>
      </c>
      <c r="F128" s="54">
        <v>20</v>
      </c>
      <c r="G128" s="54">
        <v>0</v>
      </c>
      <c r="H128" s="54">
        <v>0</v>
      </c>
      <c r="I128" s="54">
        <v>0</v>
      </c>
      <c r="J128" s="54">
        <v>194</v>
      </c>
      <c r="K128" s="54">
        <v>0</v>
      </c>
      <c r="L128" s="54">
        <v>4</v>
      </c>
      <c r="M128" s="54">
        <v>1283</v>
      </c>
      <c r="N128" s="54">
        <v>154</v>
      </c>
      <c r="O128" s="53">
        <v>1663</v>
      </c>
      <c r="P128" s="43"/>
      <c r="Q128" s="41"/>
      <c r="T128" s="42"/>
    </row>
    <row r="129" spans="1:20" ht="15.75" thickBot="1" x14ac:dyDescent="0.3">
      <c r="A129" s="48" t="s">
        <v>30</v>
      </c>
      <c r="B129" s="50">
        <f>SUM(B94:B128)</f>
        <v>323</v>
      </c>
      <c r="C129" s="51">
        <f>SUM(C94:C128)</f>
        <v>28</v>
      </c>
      <c r="D129" s="51">
        <f>SUM(D94:D128)</f>
        <v>4</v>
      </c>
      <c r="E129" s="51">
        <f>SUM(E94:E128)</f>
        <v>705</v>
      </c>
      <c r="F129" s="51">
        <f>SUM(F94:F128)</f>
        <v>5685</v>
      </c>
      <c r="G129" s="51">
        <f>SUM(G94:G128)</f>
        <v>16</v>
      </c>
      <c r="H129" s="51">
        <f>SUM(H94:H128)</f>
        <v>2220</v>
      </c>
      <c r="I129" s="51">
        <f>SUM(I94:I128)</f>
        <v>6</v>
      </c>
      <c r="J129" s="51">
        <f>SUM(J94:J128)</f>
        <v>24750</v>
      </c>
      <c r="K129" s="51">
        <f>SUM(K94:K128)</f>
        <v>3331</v>
      </c>
      <c r="L129" s="51">
        <f>SUM(L94:L128)</f>
        <v>1214</v>
      </c>
      <c r="M129" s="51">
        <f>SUM(M94:M128)</f>
        <v>53348</v>
      </c>
      <c r="N129" s="51">
        <f>SUM(N94:N128)</f>
        <v>1450</v>
      </c>
      <c r="O129" s="52">
        <f>SUM(O94:O128)</f>
        <v>93080</v>
      </c>
      <c r="P129" s="43"/>
      <c r="Q129" s="41"/>
      <c r="T129" s="42"/>
    </row>
    <row r="130" spans="1:20" x14ac:dyDescent="0.25"/>
    <row r="131" spans="1:20" x14ac:dyDescent="0.25"/>
    <row r="132" spans="1:20" x14ac:dyDescent="0.25"/>
    <row r="133" spans="1:20" x14ac:dyDescent="0.25"/>
    <row r="134" spans="1:20" x14ac:dyDescent="0.25"/>
    <row r="135" spans="1:20" x14ac:dyDescent="0.25"/>
    <row r="136" spans="1:20" x14ac:dyDescent="0.25"/>
    <row r="137" spans="1:20" x14ac:dyDescent="0.25"/>
    <row r="138" spans="1:20" x14ac:dyDescent="0.25"/>
    <row r="139" spans="1:20" x14ac:dyDescent="0.25"/>
    <row r="140" spans="1:20" x14ac:dyDescent="0.25"/>
    <row r="141" spans="1:20" x14ac:dyDescent="0.25"/>
    <row r="142" spans="1:20" x14ac:dyDescent="0.25"/>
    <row r="143" spans="1:20" x14ac:dyDescent="0.25"/>
    <row r="144" spans="1:2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</sheetData>
  <mergeCells count="18">
    <mergeCell ref="A5:A6"/>
    <mergeCell ref="A4:E4"/>
    <mergeCell ref="B5:B6"/>
    <mergeCell ref="C5:C6"/>
    <mergeCell ref="D5:D6"/>
    <mergeCell ref="E5:E6"/>
    <mergeCell ref="N30:Q30"/>
    <mergeCell ref="A29:Q29"/>
    <mergeCell ref="A91:A93"/>
    <mergeCell ref="B50:K51"/>
    <mergeCell ref="A50:A52"/>
    <mergeCell ref="L50:L52"/>
    <mergeCell ref="A30:A31"/>
    <mergeCell ref="B30:E30"/>
    <mergeCell ref="F30:I30"/>
    <mergeCell ref="J30:M30"/>
    <mergeCell ref="B91:N92"/>
    <mergeCell ref="O91:O9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290"/>
  <sheetViews>
    <sheetView showGridLines="0" topLeftCell="A40" zoomScale="70" zoomScaleNormal="70" zoomScaleSheetLayoutView="55" workbookViewId="0">
      <selection activeCell="A43" sqref="A1:XFD1048576"/>
    </sheetView>
  </sheetViews>
  <sheetFormatPr baseColWidth="10" defaultColWidth="0" defaultRowHeight="15" zeroHeight="1" x14ac:dyDescent="0.25"/>
  <cols>
    <col min="1" max="1" width="6.140625" customWidth="1"/>
    <col min="2" max="2" width="63.28515625" style="1" bestFit="1" customWidth="1"/>
    <col min="3" max="3" width="9.42578125" customWidth="1"/>
    <col min="4" max="4" width="8.85546875" customWidth="1"/>
    <col min="5" max="5" width="9.42578125" customWidth="1"/>
    <col min="6" max="6" width="15.5703125" bestFit="1" customWidth="1"/>
    <col min="7" max="7" width="8.140625" bestFit="1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19" max="19" width="11.42578125" customWidth="1"/>
    <col min="20" max="20" width="26.85546875" bestFit="1" customWidth="1"/>
    <col min="21" max="21" width="11.42578125" customWidth="1"/>
    <col min="22" max="16384" width="11.42578125" hidden="1"/>
  </cols>
  <sheetData>
    <row r="1" spans="2:21" x14ac:dyDescent="0.25"/>
    <row r="2" spans="2:21" x14ac:dyDescent="0.25"/>
    <row r="3" spans="2:21" x14ac:dyDescent="0.25"/>
    <row r="4" spans="2:21" x14ac:dyDescent="0.25"/>
    <row r="5" spans="2:21" x14ac:dyDescent="0.25"/>
    <row r="6" spans="2:21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1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1" ht="15.75" x14ac:dyDescent="0.25">
      <c r="B8" s="126" t="s">
        <v>22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8"/>
    </row>
    <row r="9" spans="2:21" ht="15.75" x14ac:dyDescent="0.25">
      <c r="B9" s="124" t="s">
        <v>135</v>
      </c>
      <c r="C9" s="129" t="s">
        <v>0</v>
      </c>
      <c r="D9" s="129"/>
      <c r="E9" s="129"/>
      <c r="F9" s="129"/>
      <c r="G9" s="129" t="s">
        <v>1</v>
      </c>
      <c r="H9" s="129"/>
      <c r="I9" s="129"/>
      <c r="J9" s="129"/>
      <c r="K9" s="129" t="s">
        <v>2</v>
      </c>
      <c r="L9" s="129"/>
      <c r="M9" s="129"/>
      <c r="N9" s="129"/>
      <c r="O9" s="129" t="s">
        <v>3</v>
      </c>
      <c r="P9" s="129"/>
      <c r="Q9" s="129"/>
      <c r="R9" s="129"/>
      <c r="S9" s="129"/>
      <c r="T9" s="130" t="s">
        <v>4</v>
      </c>
    </row>
    <row r="10" spans="2:21" ht="16.5" thickBot="1" x14ac:dyDescent="0.3">
      <c r="B10" s="125"/>
      <c r="C10" s="20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10</v>
      </c>
      <c r="I10" s="20" t="s">
        <v>11</v>
      </c>
      <c r="J10" s="20" t="s">
        <v>12</v>
      </c>
      <c r="K10" s="20" t="s">
        <v>13</v>
      </c>
      <c r="L10" s="20" t="s">
        <v>14</v>
      </c>
      <c r="M10" s="20" t="s">
        <v>15</v>
      </c>
      <c r="N10" s="20" t="s">
        <v>16</v>
      </c>
      <c r="O10" s="20" t="s">
        <v>17</v>
      </c>
      <c r="P10" s="20" t="s">
        <v>17</v>
      </c>
      <c r="Q10" s="20" t="s">
        <v>18</v>
      </c>
      <c r="R10" s="20" t="s">
        <v>19</v>
      </c>
      <c r="S10" s="20" t="s">
        <v>20</v>
      </c>
      <c r="T10" s="131"/>
    </row>
    <row r="11" spans="2:21" s="17" customFormat="1" ht="15.75" x14ac:dyDescent="0.25">
      <c r="B11" s="12" t="s">
        <v>126</v>
      </c>
      <c r="C11" s="202">
        <v>32</v>
      </c>
      <c r="D11" s="202">
        <v>30</v>
      </c>
      <c r="E11" s="202">
        <v>2626</v>
      </c>
      <c r="F11" s="7">
        <f>SUM(C11:E11)</f>
        <v>2688</v>
      </c>
      <c r="G11" s="8"/>
      <c r="H11" s="8"/>
      <c r="I11" s="8"/>
      <c r="J11" s="7"/>
      <c r="K11" s="8"/>
      <c r="L11" s="8"/>
      <c r="M11" s="8"/>
      <c r="N11" s="7"/>
      <c r="O11" s="8"/>
      <c r="P11" s="8"/>
      <c r="Q11" s="8"/>
      <c r="R11" s="8"/>
      <c r="S11" s="7"/>
      <c r="T11" s="7">
        <f>S11+N11+J11+F11</f>
        <v>2688</v>
      </c>
      <c r="U11" s="81"/>
    </row>
    <row r="12" spans="2:21" s="17" customFormat="1" ht="15.75" x14ac:dyDescent="0.25">
      <c r="B12" s="4" t="s">
        <v>127</v>
      </c>
      <c r="C12" s="203">
        <v>0</v>
      </c>
      <c r="D12" s="203">
        <v>0</v>
      </c>
      <c r="E12" s="203">
        <v>18563</v>
      </c>
      <c r="F12" s="15">
        <f>SUM(C12:E12)</f>
        <v>18563</v>
      </c>
      <c r="G12" s="6"/>
      <c r="H12" s="6"/>
      <c r="I12" s="6"/>
      <c r="J12" s="7"/>
      <c r="K12" s="6"/>
      <c r="L12" s="6"/>
      <c r="M12" s="6"/>
      <c r="N12" s="7"/>
      <c r="O12" s="6"/>
      <c r="P12" s="8"/>
      <c r="Q12" s="8"/>
      <c r="R12" s="8"/>
      <c r="S12" s="7"/>
      <c r="T12" s="15">
        <f>S12+N12+J12+F12</f>
        <v>18563</v>
      </c>
      <c r="U12" s="81"/>
    </row>
    <row r="13" spans="2:21" s="17" customFormat="1" ht="15.75" x14ac:dyDescent="0.25">
      <c r="B13" s="4" t="s">
        <v>128</v>
      </c>
      <c r="C13" s="203">
        <v>18045</v>
      </c>
      <c r="D13" s="203">
        <v>16731</v>
      </c>
      <c r="E13" s="203">
        <v>19204</v>
      </c>
      <c r="F13" s="15">
        <f t="shared" ref="F13:F14" si="0">SUM(C13:E13)</f>
        <v>53980</v>
      </c>
      <c r="G13" s="6"/>
      <c r="H13" s="6"/>
      <c r="I13" s="6"/>
      <c r="J13" s="7"/>
      <c r="K13" s="6"/>
      <c r="L13" s="6"/>
      <c r="M13" s="6"/>
      <c r="N13" s="7"/>
      <c r="O13" s="6"/>
      <c r="P13" s="8"/>
      <c r="Q13" s="8"/>
      <c r="R13" s="8"/>
      <c r="S13" s="7"/>
      <c r="T13" s="15">
        <f>S13+N13+J13+F13</f>
        <v>53980</v>
      </c>
      <c r="U13" s="81"/>
    </row>
    <row r="14" spans="2:21" ht="15.75" x14ac:dyDescent="0.25">
      <c r="B14" s="4" t="s">
        <v>129</v>
      </c>
      <c r="C14" s="203">
        <v>8</v>
      </c>
      <c r="D14" s="203">
        <v>12</v>
      </c>
      <c r="E14" s="203">
        <v>23</v>
      </c>
      <c r="F14" s="15">
        <f t="shared" si="0"/>
        <v>43</v>
      </c>
      <c r="G14" s="6"/>
      <c r="H14" s="6"/>
      <c r="I14" s="6"/>
      <c r="J14" s="7"/>
      <c r="K14" s="6"/>
      <c r="L14" s="6"/>
      <c r="M14" s="6"/>
      <c r="N14" s="7"/>
      <c r="O14" s="6"/>
      <c r="P14" s="8"/>
      <c r="Q14" s="8"/>
      <c r="R14" s="8"/>
      <c r="S14" s="8"/>
      <c r="T14" s="15">
        <f>S14+N14+J14+F14</f>
        <v>43</v>
      </c>
      <c r="U14" s="82"/>
    </row>
    <row r="15" spans="2:21" ht="15.75" x14ac:dyDescent="0.25">
      <c r="B15" s="21" t="s">
        <v>4</v>
      </c>
      <c r="C15" s="15">
        <f>SUM(C11:C14)</f>
        <v>18085</v>
      </c>
      <c r="D15" s="15">
        <f>SUM(D11:D14)</f>
        <v>16773</v>
      </c>
      <c r="E15" s="15">
        <f>SUM(E11:E14)</f>
        <v>40416</v>
      </c>
      <c r="F15" s="15">
        <f>SUM(F11:F14)</f>
        <v>75274</v>
      </c>
      <c r="G15" s="15">
        <v>0</v>
      </c>
      <c r="H15" s="15">
        <v>0</v>
      </c>
      <c r="I15" s="15">
        <v>0</v>
      </c>
      <c r="J15" s="15">
        <v>0</v>
      </c>
      <c r="K15" s="15">
        <f>SUM(K11:K14)</f>
        <v>0</v>
      </c>
      <c r="L15" s="15">
        <f>SUM(L11:L14)</f>
        <v>0</v>
      </c>
      <c r="M15" s="15">
        <f>SUM(M11:M14)</f>
        <v>0</v>
      </c>
      <c r="N15" s="15">
        <f>SUM(N11:N14)</f>
        <v>0</v>
      </c>
      <c r="O15" s="15">
        <f>SUM(O11:O14)</f>
        <v>0</v>
      </c>
      <c r="P15" s="15">
        <f>SUM(P11:P14)</f>
        <v>0</v>
      </c>
      <c r="Q15" s="15">
        <f>SUM(Q11:Q14)</f>
        <v>0</v>
      </c>
      <c r="R15" s="15">
        <f>SUM(R11:R14)</f>
        <v>0</v>
      </c>
      <c r="S15" s="15">
        <f>SUM(S11:S14)</f>
        <v>0</v>
      </c>
      <c r="T15" s="15">
        <f>SUM(T11:T14)</f>
        <v>75274</v>
      </c>
    </row>
    <row r="16" spans="2:21" ht="15.75" x14ac:dyDescent="0.25"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2:20" ht="15.75" x14ac:dyDescent="0.25"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2:20" ht="15.75" x14ac:dyDescent="0.25"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2:20" ht="15.75" x14ac:dyDescent="0.25"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20" ht="15.75" x14ac:dyDescent="0.25"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20" ht="15.75" x14ac:dyDescent="0.25"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20" ht="15.75" x14ac:dyDescent="0.25"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20" ht="15.75" x14ac:dyDescent="0.25"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2:20" ht="15.75" x14ac:dyDescent="0.25"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2:20" ht="15.75" x14ac:dyDescent="0.25"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2:20" ht="15.75" x14ac:dyDescent="0.25"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2:20" ht="15.75" x14ac:dyDescent="0.25"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2:20" ht="15.75" x14ac:dyDescent="0.25"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2:20" ht="15.75" x14ac:dyDescent="0.25"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2:20" ht="15.75" x14ac:dyDescent="0.25"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2:20" ht="15.75" x14ac:dyDescent="0.25"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2:20" ht="15.75" x14ac:dyDescent="0.25"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2:20" ht="15.75" x14ac:dyDescent="0.25"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2:20" ht="15.75" x14ac:dyDescent="0.25"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2:20" ht="15.75" x14ac:dyDescent="0.25"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2:20" ht="15.75" x14ac:dyDescent="0.25"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2:20" ht="15.75" x14ac:dyDescent="0.25"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2:20" ht="15.75" x14ac:dyDescent="0.25"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2:20" ht="16.5" thickBot="1" x14ac:dyDescent="0.3"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2:20" ht="19.5" thickBot="1" x14ac:dyDescent="0.3">
      <c r="B40" s="180" t="s">
        <v>125</v>
      </c>
      <c r="C40" s="181"/>
      <c r="D40" s="181"/>
      <c r="E40" s="181"/>
      <c r="F40" s="18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2:20" x14ac:dyDescent="0.25">
      <c r="B41" s="183" t="s">
        <v>120</v>
      </c>
      <c r="C41" s="183" t="s">
        <v>41</v>
      </c>
      <c r="D41" s="188" t="s">
        <v>42</v>
      </c>
      <c r="E41" s="188" t="s">
        <v>43</v>
      </c>
      <c r="F41" s="194" t="s">
        <v>37</v>
      </c>
    </row>
    <row r="42" spans="2:20" x14ac:dyDescent="0.25">
      <c r="B42" s="184"/>
      <c r="C42" s="186"/>
      <c r="D42" s="189"/>
      <c r="E42" s="189"/>
      <c r="F42" s="191"/>
    </row>
    <row r="43" spans="2:20" ht="15.75" x14ac:dyDescent="0.25">
      <c r="B43" s="192" t="s">
        <v>74</v>
      </c>
      <c r="C43" s="195">
        <v>19</v>
      </c>
      <c r="D43" s="196">
        <v>17</v>
      </c>
      <c r="E43" s="196">
        <v>76</v>
      </c>
      <c r="F43" s="197">
        <f>SUM(C43:E43)</f>
        <v>112</v>
      </c>
    </row>
    <row r="44" spans="2:20" ht="15.75" x14ac:dyDescent="0.25">
      <c r="B44" s="192" t="s">
        <v>75</v>
      </c>
      <c r="C44" s="195"/>
      <c r="D44" s="196"/>
      <c r="E44" s="196">
        <v>8</v>
      </c>
      <c r="F44" s="197">
        <f t="shared" ref="F44:F68" si="1">SUM(C44:E44)</f>
        <v>8</v>
      </c>
    </row>
    <row r="45" spans="2:20" ht="15.75" x14ac:dyDescent="0.25">
      <c r="B45" s="192" t="s">
        <v>76</v>
      </c>
      <c r="C45" s="195"/>
      <c r="D45" s="196"/>
      <c r="E45" s="196">
        <v>20</v>
      </c>
      <c r="F45" s="197">
        <f t="shared" si="1"/>
        <v>20</v>
      </c>
    </row>
    <row r="46" spans="2:20" ht="15.75" x14ac:dyDescent="0.25">
      <c r="B46" s="192" t="s">
        <v>77</v>
      </c>
      <c r="C46" s="195">
        <v>5</v>
      </c>
      <c r="D46" s="196">
        <v>4</v>
      </c>
      <c r="E46" s="196">
        <v>13</v>
      </c>
      <c r="F46" s="197">
        <f t="shared" si="1"/>
        <v>22</v>
      </c>
    </row>
    <row r="47" spans="2:20" ht="15.75" x14ac:dyDescent="0.25">
      <c r="B47" s="192" t="s">
        <v>78</v>
      </c>
      <c r="C47" s="195">
        <v>3</v>
      </c>
      <c r="D47" s="196">
        <v>4</v>
      </c>
      <c r="E47" s="196">
        <v>49</v>
      </c>
      <c r="F47" s="197">
        <f t="shared" si="1"/>
        <v>56</v>
      </c>
    </row>
    <row r="48" spans="2:20" ht="15.75" x14ac:dyDescent="0.25">
      <c r="B48" s="192" t="s">
        <v>79</v>
      </c>
      <c r="C48" s="195"/>
      <c r="D48" s="196"/>
      <c r="E48" s="196">
        <v>6</v>
      </c>
      <c r="F48" s="197">
        <f t="shared" si="1"/>
        <v>6</v>
      </c>
    </row>
    <row r="49" spans="2:6" ht="15.75" x14ac:dyDescent="0.25">
      <c r="B49" s="192" t="s">
        <v>81</v>
      </c>
      <c r="C49" s="195">
        <v>2</v>
      </c>
      <c r="D49" s="196"/>
      <c r="E49" s="196">
        <v>2</v>
      </c>
      <c r="F49" s="197">
        <f t="shared" si="1"/>
        <v>4</v>
      </c>
    </row>
    <row r="50" spans="2:6" ht="15.75" x14ac:dyDescent="0.25">
      <c r="B50" s="192" t="s">
        <v>83</v>
      </c>
      <c r="C50" s="195"/>
      <c r="D50" s="196"/>
      <c r="E50" s="196">
        <v>14</v>
      </c>
      <c r="F50" s="197">
        <f t="shared" si="1"/>
        <v>14</v>
      </c>
    </row>
    <row r="51" spans="2:6" ht="15.75" x14ac:dyDescent="0.25">
      <c r="B51" s="192" t="s">
        <v>84</v>
      </c>
      <c r="C51" s="195"/>
      <c r="D51" s="196"/>
      <c r="E51" s="196">
        <v>31</v>
      </c>
      <c r="F51" s="197">
        <f t="shared" si="1"/>
        <v>31</v>
      </c>
    </row>
    <row r="52" spans="2:6" ht="15.75" x14ac:dyDescent="0.25">
      <c r="B52" s="192" t="s">
        <v>86</v>
      </c>
      <c r="C52" s="195">
        <v>7</v>
      </c>
      <c r="D52" s="196">
        <v>2</v>
      </c>
      <c r="E52" s="196">
        <v>133</v>
      </c>
      <c r="F52" s="197">
        <f t="shared" si="1"/>
        <v>142</v>
      </c>
    </row>
    <row r="53" spans="2:6" ht="15.75" x14ac:dyDescent="0.25">
      <c r="B53" s="192" t="s">
        <v>89</v>
      </c>
      <c r="C53" s="195">
        <v>153</v>
      </c>
      <c r="D53" s="196">
        <v>155</v>
      </c>
      <c r="E53" s="196">
        <v>193</v>
      </c>
      <c r="F53" s="197">
        <f t="shared" si="1"/>
        <v>501</v>
      </c>
    </row>
    <row r="54" spans="2:6" ht="15.75" x14ac:dyDescent="0.25">
      <c r="B54" s="192" t="s">
        <v>91</v>
      </c>
      <c r="C54" s="195">
        <v>48</v>
      </c>
      <c r="D54" s="196">
        <v>36</v>
      </c>
      <c r="E54" s="196">
        <v>275</v>
      </c>
      <c r="F54" s="197">
        <f t="shared" si="1"/>
        <v>359</v>
      </c>
    </row>
    <row r="55" spans="2:6" ht="15.75" x14ac:dyDescent="0.25">
      <c r="B55" s="192" t="s">
        <v>92</v>
      </c>
      <c r="C55" s="195"/>
      <c r="D55" s="196"/>
      <c r="E55" s="196">
        <v>32</v>
      </c>
      <c r="F55" s="197">
        <f t="shared" si="1"/>
        <v>32</v>
      </c>
    </row>
    <row r="56" spans="2:6" ht="15.75" x14ac:dyDescent="0.25">
      <c r="B56" s="192" t="s">
        <v>94</v>
      </c>
      <c r="C56" s="195">
        <v>9</v>
      </c>
      <c r="D56" s="196">
        <v>4</v>
      </c>
      <c r="E56" s="196">
        <v>31</v>
      </c>
      <c r="F56" s="197">
        <f t="shared" si="1"/>
        <v>44</v>
      </c>
    </row>
    <row r="57" spans="2:6" ht="15.75" x14ac:dyDescent="0.25">
      <c r="B57" s="192" t="s">
        <v>95</v>
      </c>
      <c r="C57" s="195"/>
      <c r="D57" s="196"/>
      <c r="E57" s="196">
        <v>36</v>
      </c>
      <c r="F57" s="197">
        <f t="shared" si="1"/>
        <v>36</v>
      </c>
    </row>
    <row r="58" spans="2:6" ht="15.75" x14ac:dyDescent="0.25">
      <c r="B58" s="192" t="s">
        <v>96</v>
      </c>
      <c r="C58" s="195"/>
      <c r="D58" s="196"/>
      <c r="E58" s="196">
        <v>5</v>
      </c>
      <c r="F58" s="197">
        <f t="shared" si="1"/>
        <v>5</v>
      </c>
    </row>
    <row r="59" spans="2:6" ht="15.75" x14ac:dyDescent="0.25">
      <c r="B59" s="192" t="s">
        <v>57</v>
      </c>
      <c r="C59" s="195">
        <v>738</v>
      </c>
      <c r="D59" s="196">
        <v>961</v>
      </c>
      <c r="E59" s="196">
        <v>19480</v>
      </c>
      <c r="F59" s="197">
        <f t="shared" si="1"/>
        <v>21179</v>
      </c>
    </row>
    <row r="60" spans="2:6" ht="15.75" x14ac:dyDescent="0.25">
      <c r="B60" s="192" t="s">
        <v>98</v>
      </c>
      <c r="C60" s="195"/>
      <c r="D60" s="196"/>
      <c r="E60" s="196">
        <v>4</v>
      </c>
      <c r="F60" s="197">
        <f t="shared" si="1"/>
        <v>4</v>
      </c>
    </row>
    <row r="61" spans="2:6" ht="15.75" x14ac:dyDescent="0.25">
      <c r="B61" s="192" t="s">
        <v>101</v>
      </c>
      <c r="C61" s="195">
        <v>28</v>
      </c>
      <c r="D61" s="196">
        <v>14</v>
      </c>
      <c r="E61" s="196">
        <v>39</v>
      </c>
      <c r="F61" s="197">
        <f t="shared" si="1"/>
        <v>81</v>
      </c>
    </row>
    <row r="62" spans="2:6" ht="15.75" x14ac:dyDescent="0.25">
      <c r="B62" s="192" t="s">
        <v>102</v>
      </c>
      <c r="C62" s="195"/>
      <c r="D62" s="196"/>
      <c r="E62" s="196">
        <v>48</v>
      </c>
      <c r="F62" s="197">
        <f t="shared" si="1"/>
        <v>48</v>
      </c>
    </row>
    <row r="63" spans="2:6" ht="15.75" x14ac:dyDescent="0.25">
      <c r="B63" s="192" t="s">
        <v>103</v>
      </c>
      <c r="C63" s="195"/>
      <c r="D63" s="196"/>
      <c r="E63" s="196">
        <v>5</v>
      </c>
      <c r="F63" s="197">
        <f t="shared" si="1"/>
        <v>5</v>
      </c>
    </row>
    <row r="64" spans="2:6" ht="15.75" x14ac:dyDescent="0.25">
      <c r="B64" s="192" t="s">
        <v>104</v>
      </c>
      <c r="C64" s="195">
        <v>480</v>
      </c>
      <c r="D64" s="196">
        <v>449</v>
      </c>
      <c r="E64" s="196">
        <v>599</v>
      </c>
      <c r="F64" s="197">
        <f t="shared" si="1"/>
        <v>1528</v>
      </c>
    </row>
    <row r="65" spans="2:6" ht="15.75" x14ac:dyDescent="0.25">
      <c r="B65" s="192" t="s">
        <v>106</v>
      </c>
      <c r="C65" s="195"/>
      <c r="D65" s="196"/>
      <c r="E65" s="196">
        <v>20</v>
      </c>
      <c r="F65" s="197">
        <f t="shared" si="1"/>
        <v>20</v>
      </c>
    </row>
    <row r="66" spans="2:6" ht="15.75" x14ac:dyDescent="0.25">
      <c r="B66" s="192" t="s">
        <v>130</v>
      </c>
      <c r="C66" s="195"/>
      <c r="D66" s="196">
        <v>2</v>
      </c>
      <c r="E66" s="196">
        <v>49</v>
      </c>
      <c r="F66" s="197">
        <f t="shared" si="1"/>
        <v>51</v>
      </c>
    </row>
    <row r="67" spans="2:6" ht="15.75" x14ac:dyDescent="0.25">
      <c r="B67" s="192" t="s">
        <v>108</v>
      </c>
      <c r="C67" s="195">
        <v>39</v>
      </c>
      <c r="D67" s="196">
        <v>37</v>
      </c>
      <c r="E67" s="196">
        <v>81</v>
      </c>
      <c r="F67" s="197">
        <f t="shared" si="1"/>
        <v>157</v>
      </c>
    </row>
    <row r="68" spans="2:6" ht="15.75" x14ac:dyDescent="0.25">
      <c r="B68" s="192" t="s">
        <v>110</v>
      </c>
      <c r="C68" s="195">
        <v>8</v>
      </c>
      <c r="D68" s="196">
        <v>1</v>
      </c>
      <c r="E68" s="196">
        <v>35</v>
      </c>
      <c r="F68" s="197">
        <f t="shared" si="1"/>
        <v>44</v>
      </c>
    </row>
    <row r="69" spans="2:6" ht="15.75" x14ac:dyDescent="0.25">
      <c r="B69" s="192" t="s">
        <v>131</v>
      </c>
      <c r="C69" s="195">
        <v>104</v>
      </c>
      <c r="D69" s="196">
        <v>99</v>
      </c>
      <c r="E69" s="196">
        <v>336</v>
      </c>
      <c r="F69" s="197">
        <f>SUM(C69:E69)</f>
        <v>539</v>
      </c>
    </row>
    <row r="70" spans="2:6" ht="15.75" x14ac:dyDescent="0.25">
      <c r="B70" s="192" t="s">
        <v>113</v>
      </c>
      <c r="C70" s="195">
        <v>2</v>
      </c>
      <c r="D70" s="196"/>
      <c r="E70" s="196">
        <v>10</v>
      </c>
      <c r="F70" s="197">
        <f>SUM(C70:E70)</f>
        <v>12</v>
      </c>
    </row>
    <row r="71" spans="2:6" ht="15.75" x14ac:dyDescent="0.25">
      <c r="B71" s="192" t="s">
        <v>114</v>
      </c>
      <c r="C71" s="195">
        <v>16438</v>
      </c>
      <c r="D71" s="196">
        <v>14987</v>
      </c>
      <c r="E71" s="196">
        <v>18722</v>
      </c>
      <c r="F71" s="197">
        <f>SUM(C71:E71)</f>
        <v>50147</v>
      </c>
    </row>
    <row r="72" spans="2:6" ht="15.75" x14ac:dyDescent="0.25">
      <c r="B72" s="192" t="s">
        <v>117</v>
      </c>
      <c r="C72" s="195">
        <v>2</v>
      </c>
      <c r="D72" s="196">
        <v>1</v>
      </c>
      <c r="E72" s="196">
        <v>64</v>
      </c>
      <c r="F72" s="197">
        <f>SUM(C72:E72)</f>
        <v>67</v>
      </c>
    </row>
    <row r="73" spans="2:6" ht="16.5" thickBot="1" x14ac:dyDescent="0.3">
      <c r="B73" s="185" t="s">
        <v>32</v>
      </c>
      <c r="C73" s="199">
        <f>SUM(C43:C72)</f>
        <v>18085</v>
      </c>
      <c r="D73" s="200">
        <f>SUM(D43:D72)</f>
        <v>16773</v>
      </c>
      <c r="E73" s="200">
        <f>SUM(E43:E72)</f>
        <v>40416</v>
      </c>
      <c r="F73" s="201">
        <f>SUM(F43:F72)</f>
        <v>75274</v>
      </c>
    </row>
    <row r="74" spans="2:6" x14ac:dyDescent="0.25"/>
    <row r="75" spans="2:6" x14ac:dyDescent="0.25"/>
    <row r="203" spans="14:16" hidden="1" x14ac:dyDescent="0.25">
      <c r="N203" s="1"/>
    </row>
    <row r="204" spans="14:16" hidden="1" x14ac:dyDescent="0.25">
      <c r="N204" s="1"/>
      <c r="O204" s="1"/>
      <c r="P204" s="1"/>
    </row>
    <row r="205" spans="14:16" hidden="1" x14ac:dyDescent="0.25">
      <c r="N205" s="1"/>
      <c r="O205" s="1"/>
      <c r="P205" s="1"/>
    </row>
    <row r="206" spans="14:16" hidden="1" x14ac:dyDescent="0.25">
      <c r="N206" s="1"/>
      <c r="O206" s="1"/>
      <c r="P206" s="1"/>
    </row>
    <row r="207" spans="14:16" hidden="1" x14ac:dyDescent="0.25">
      <c r="N207" s="1"/>
      <c r="O207" s="1"/>
      <c r="P207" s="1"/>
    </row>
    <row r="208" spans="14:16" hidden="1" x14ac:dyDescent="0.25">
      <c r="N208" s="1"/>
      <c r="O208" s="1"/>
      <c r="P208" s="1"/>
    </row>
    <row r="209" spans="14:16" hidden="1" x14ac:dyDescent="0.25">
      <c r="N209" s="1"/>
      <c r="O209" s="1"/>
      <c r="P209" s="1"/>
    </row>
    <row r="210" spans="14:16" hidden="1" x14ac:dyDescent="0.25">
      <c r="N210" s="1"/>
      <c r="O210" s="1"/>
      <c r="P210" s="1"/>
    </row>
    <row r="211" spans="14:16" hidden="1" x14ac:dyDescent="0.25">
      <c r="N211" s="1"/>
      <c r="O211" s="1"/>
      <c r="P211" s="1"/>
    </row>
    <row r="212" spans="14:16" hidden="1" x14ac:dyDescent="0.25">
      <c r="N212" s="1"/>
      <c r="O212" s="1"/>
      <c r="P212" s="1"/>
    </row>
    <row r="213" spans="14:16" hidden="1" x14ac:dyDescent="0.25">
      <c r="N213" s="1"/>
      <c r="O213" s="1"/>
      <c r="P213" s="1"/>
    </row>
    <row r="214" spans="14:16" hidden="1" x14ac:dyDescent="0.25">
      <c r="N214" s="1"/>
      <c r="O214" s="1"/>
      <c r="P214" s="1"/>
    </row>
    <row r="215" spans="14:16" hidden="1" x14ac:dyDescent="0.25">
      <c r="N215" s="1"/>
      <c r="O215" s="1"/>
      <c r="P215" s="1"/>
    </row>
    <row r="216" spans="14:16" hidden="1" x14ac:dyDescent="0.25">
      <c r="N216" s="1"/>
      <c r="O216" s="1"/>
      <c r="P216" s="1"/>
    </row>
    <row r="217" spans="14:16" hidden="1" x14ac:dyDescent="0.25">
      <c r="N217" s="1"/>
      <c r="O217" s="1"/>
      <c r="P217" s="1"/>
    </row>
    <row r="218" spans="14:16" hidden="1" x14ac:dyDescent="0.25">
      <c r="N218" s="1"/>
      <c r="O218" s="1"/>
      <c r="P218" s="1"/>
    </row>
    <row r="219" spans="14:16" hidden="1" x14ac:dyDescent="0.25">
      <c r="N219" s="1"/>
      <c r="O219" s="1"/>
      <c r="P219" s="1"/>
    </row>
    <row r="220" spans="14:16" hidden="1" x14ac:dyDescent="0.25">
      <c r="N220" s="1"/>
      <c r="O220" s="1"/>
      <c r="P220" s="1"/>
    </row>
    <row r="221" spans="14:16" hidden="1" x14ac:dyDescent="0.25">
      <c r="N221" s="1"/>
      <c r="O221" s="1"/>
      <c r="P221" s="1"/>
    </row>
    <row r="222" spans="14:16" hidden="1" x14ac:dyDescent="0.25">
      <c r="N222" s="1"/>
      <c r="O222" s="1"/>
      <c r="P222" s="1"/>
    </row>
    <row r="223" spans="14:16" hidden="1" x14ac:dyDescent="0.25">
      <c r="N223" s="1"/>
      <c r="O223" s="1"/>
      <c r="P223" s="1"/>
    </row>
    <row r="224" spans="14:16" hidden="1" x14ac:dyDescent="0.25">
      <c r="N224" s="1"/>
      <c r="O224" s="1"/>
      <c r="P224" s="1"/>
    </row>
    <row r="225" spans="14:16" hidden="1" x14ac:dyDescent="0.25">
      <c r="N225" s="1"/>
      <c r="O225" s="1"/>
      <c r="P225" s="1"/>
    </row>
    <row r="226" spans="14:16" hidden="1" x14ac:dyDescent="0.25">
      <c r="N226" s="1"/>
      <c r="O226" s="1"/>
      <c r="P226" s="1"/>
    </row>
    <row r="227" spans="14:16" hidden="1" x14ac:dyDescent="0.25">
      <c r="N227" s="1"/>
      <c r="O227" s="1"/>
      <c r="P227" s="1"/>
    </row>
    <row r="228" spans="14:16" hidden="1" x14ac:dyDescent="0.25">
      <c r="N228" s="1"/>
      <c r="O228" s="1"/>
      <c r="P228" s="1"/>
    </row>
    <row r="229" spans="14:16" hidden="1" x14ac:dyDescent="0.25">
      <c r="N229" s="1"/>
      <c r="O229" s="1"/>
      <c r="P229" s="1"/>
    </row>
    <row r="230" spans="14:16" hidden="1" x14ac:dyDescent="0.25">
      <c r="N230" s="1"/>
      <c r="O230" s="1"/>
      <c r="P230" s="1"/>
    </row>
    <row r="231" spans="14:16" hidden="1" x14ac:dyDescent="0.25">
      <c r="N231" s="1"/>
      <c r="O231" s="1"/>
      <c r="P231" s="1"/>
    </row>
    <row r="232" spans="14:16" hidden="1" x14ac:dyDescent="0.25">
      <c r="N232" s="1"/>
      <c r="O232" s="1"/>
      <c r="P232" s="1"/>
    </row>
    <row r="233" spans="14:16" hidden="1" x14ac:dyDescent="0.25">
      <c r="N233" s="1"/>
      <c r="O233" s="1"/>
      <c r="P233" s="1"/>
    </row>
    <row r="234" spans="14:16" hidden="1" x14ac:dyDescent="0.25">
      <c r="N234" s="1"/>
      <c r="O234" s="1"/>
      <c r="P234" s="1"/>
    </row>
    <row r="235" spans="14:16" hidden="1" x14ac:dyDescent="0.25">
      <c r="N235" s="1"/>
      <c r="O235" s="1"/>
      <c r="P235" s="1"/>
    </row>
    <row r="236" spans="14:16" hidden="1" x14ac:dyDescent="0.25">
      <c r="N236" s="1"/>
      <c r="O236" s="1"/>
      <c r="P236" s="1"/>
    </row>
    <row r="237" spans="14:16" hidden="1" x14ac:dyDescent="0.25">
      <c r="N237" s="1"/>
      <c r="O237" s="1"/>
      <c r="P237" s="1"/>
    </row>
    <row r="238" spans="14:16" hidden="1" x14ac:dyDescent="0.25">
      <c r="N238" s="1"/>
      <c r="O238" s="1"/>
      <c r="P238" s="1"/>
    </row>
    <row r="239" spans="14:16" hidden="1" x14ac:dyDescent="0.25">
      <c r="N239" s="1"/>
      <c r="O239" s="1"/>
      <c r="P239" s="1"/>
    </row>
    <row r="240" spans="14:16" hidden="1" x14ac:dyDescent="0.25">
      <c r="N240" s="1"/>
      <c r="O240" s="1"/>
      <c r="P240" s="1"/>
    </row>
    <row r="241" spans="14:16" hidden="1" x14ac:dyDescent="0.25">
      <c r="N241" s="1"/>
      <c r="O241" s="1"/>
      <c r="P241" s="1"/>
    </row>
    <row r="242" spans="14:16" hidden="1" x14ac:dyDescent="0.25">
      <c r="N242" s="1"/>
      <c r="O242" s="1"/>
      <c r="P242" s="1"/>
    </row>
    <row r="243" spans="14:16" hidden="1" x14ac:dyDescent="0.25">
      <c r="N243" s="1"/>
      <c r="O243" s="1"/>
      <c r="P243" s="1"/>
    </row>
    <row r="244" spans="14:16" hidden="1" x14ac:dyDescent="0.25">
      <c r="N244" s="1"/>
      <c r="O244" s="1"/>
      <c r="P244" s="1"/>
    </row>
    <row r="245" spans="14:16" hidden="1" x14ac:dyDescent="0.25">
      <c r="N245" s="1"/>
      <c r="O245" s="1"/>
      <c r="P245" s="1"/>
    </row>
    <row r="246" spans="14:16" hidden="1" x14ac:dyDescent="0.25">
      <c r="N246" s="1"/>
      <c r="O246" s="1"/>
      <c r="P246" s="1"/>
    </row>
    <row r="247" spans="14:16" hidden="1" x14ac:dyDescent="0.25">
      <c r="N247" s="1"/>
      <c r="O247" s="1"/>
      <c r="P247" s="1"/>
    </row>
    <row r="248" spans="14:16" hidden="1" x14ac:dyDescent="0.25">
      <c r="N248" s="1"/>
      <c r="O248" s="1"/>
      <c r="P248" s="1"/>
    </row>
    <row r="249" spans="14:16" hidden="1" x14ac:dyDescent="0.25">
      <c r="N249" s="1"/>
      <c r="O249" s="1"/>
      <c r="P249" s="1"/>
    </row>
    <row r="250" spans="14:16" hidden="1" x14ac:dyDescent="0.25">
      <c r="N250" s="1"/>
      <c r="O250" s="1"/>
      <c r="P250" s="1"/>
    </row>
    <row r="251" spans="14:16" hidden="1" x14ac:dyDescent="0.25">
      <c r="N251" s="1"/>
      <c r="O251" s="1"/>
      <c r="P251" s="1"/>
    </row>
    <row r="252" spans="14:16" hidden="1" x14ac:dyDescent="0.25">
      <c r="N252" s="1"/>
      <c r="O252" s="1"/>
      <c r="P252" s="1"/>
    </row>
    <row r="253" spans="14:16" hidden="1" x14ac:dyDescent="0.25">
      <c r="N253" s="1"/>
      <c r="O253" s="1"/>
      <c r="P253" s="1"/>
    </row>
    <row r="254" spans="14:16" hidden="1" x14ac:dyDescent="0.25">
      <c r="N254" s="1"/>
      <c r="O254" s="1"/>
      <c r="P254" s="1"/>
    </row>
    <row r="255" spans="14:16" hidden="1" x14ac:dyDescent="0.25">
      <c r="N255" s="1"/>
      <c r="O255" s="1"/>
      <c r="P255" s="1"/>
    </row>
    <row r="256" spans="14:16" hidden="1" x14ac:dyDescent="0.25">
      <c r="N256" s="1"/>
      <c r="O256" s="1"/>
      <c r="P256" s="1"/>
    </row>
    <row r="257" spans="14:16" hidden="1" x14ac:dyDescent="0.25">
      <c r="N257" s="1"/>
      <c r="O257" s="1"/>
      <c r="P257" s="1"/>
    </row>
    <row r="258" spans="14:16" hidden="1" x14ac:dyDescent="0.25">
      <c r="N258" s="1"/>
      <c r="O258" s="1"/>
      <c r="P258" s="1"/>
    </row>
    <row r="259" spans="14:16" hidden="1" x14ac:dyDescent="0.25">
      <c r="N259" s="1"/>
    </row>
    <row r="260" spans="14:16" hidden="1" x14ac:dyDescent="0.25">
      <c r="N260" s="1"/>
    </row>
    <row r="261" spans="14:16" hidden="1" x14ac:dyDescent="0.25">
      <c r="N261" s="1"/>
    </row>
    <row r="262" spans="14:16" hidden="1" x14ac:dyDescent="0.25">
      <c r="N262" s="1"/>
    </row>
    <row r="263" spans="14:16" hidden="1" x14ac:dyDescent="0.25">
      <c r="N263" s="1"/>
    </row>
    <row r="264" spans="14:16" hidden="1" x14ac:dyDescent="0.25">
      <c r="N264" s="1"/>
    </row>
    <row r="265" spans="14:16" hidden="1" x14ac:dyDescent="0.25">
      <c r="N265" s="1"/>
    </row>
    <row r="266" spans="14:16" hidden="1" x14ac:dyDescent="0.25">
      <c r="N266" s="1"/>
    </row>
    <row r="267" spans="14:16" hidden="1" x14ac:dyDescent="0.25">
      <c r="N267" s="1"/>
    </row>
    <row r="268" spans="14:16" hidden="1" x14ac:dyDescent="0.25">
      <c r="N268" s="1"/>
    </row>
    <row r="269" spans="14:16" hidden="1" x14ac:dyDescent="0.25">
      <c r="N269" s="1"/>
    </row>
    <row r="270" spans="14:16" hidden="1" x14ac:dyDescent="0.25">
      <c r="N270" s="1"/>
    </row>
    <row r="271" spans="14:16" hidden="1" x14ac:dyDescent="0.25">
      <c r="N271" s="1"/>
    </row>
    <row r="272" spans="14:16" hidden="1" x14ac:dyDescent="0.25">
      <c r="N272" s="1"/>
    </row>
    <row r="273" spans="14:14" hidden="1" x14ac:dyDescent="0.25">
      <c r="N273" s="1"/>
    </row>
    <row r="274" spans="14:14" hidden="1" x14ac:dyDescent="0.25">
      <c r="N274" s="1"/>
    </row>
    <row r="275" spans="14:14" hidden="1" x14ac:dyDescent="0.25">
      <c r="N275" s="1"/>
    </row>
    <row r="276" spans="14:14" hidden="1" x14ac:dyDescent="0.25">
      <c r="N276" s="1"/>
    </row>
    <row r="277" spans="14:14" hidden="1" x14ac:dyDescent="0.25">
      <c r="N277" s="1"/>
    </row>
    <row r="278" spans="14:14" hidden="1" x14ac:dyDescent="0.25">
      <c r="N278" s="1"/>
    </row>
    <row r="279" spans="14:14" hidden="1" x14ac:dyDescent="0.25">
      <c r="N279" s="1"/>
    </row>
    <row r="280" spans="14:14" hidden="1" x14ac:dyDescent="0.25">
      <c r="N280" s="1"/>
    </row>
    <row r="281" spans="14:14" hidden="1" x14ac:dyDescent="0.25">
      <c r="N281" s="1"/>
    </row>
    <row r="282" spans="14:14" hidden="1" x14ac:dyDescent="0.25">
      <c r="N282" s="1"/>
    </row>
    <row r="283" spans="14:14" hidden="1" x14ac:dyDescent="0.25">
      <c r="N283" s="1"/>
    </row>
    <row r="284" spans="14:14" hidden="1" x14ac:dyDescent="0.25">
      <c r="N284" s="1"/>
    </row>
    <row r="285" spans="14:14" hidden="1" x14ac:dyDescent="0.25">
      <c r="N285" s="1"/>
    </row>
    <row r="286" spans="14:14" hidden="1" x14ac:dyDescent="0.25">
      <c r="N286" s="1"/>
    </row>
    <row r="287" spans="14:14" hidden="1" x14ac:dyDescent="0.25">
      <c r="N287" s="1"/>
    </row>
    <row r="288" spans="14:14" hidden="1" x14ac:dyDescent="0.25">
      <c r="N288" s="1"/>
    </row>
    <row r="289" spans="14:14" hidden="1" x14ac:dyDescent="0.25">
      <c r="N289" s="1"/>
    </row>
    <row r="290" spans="14:14" hidden="1" x14ac:dyDescent="0.25">
      <c r="N290" s="1"/>
    </row>
  </sheetData>
  <mergeCells count="13">
    <mergeCell ref="B40:F40"/>
    <mergeCell ref="B41:B42"/>
    <mergeCell ref="C41:C42"/>
    <mergeCell ref="D41:D42"/>
    <mergeCell ref="E41:E42"/>
    <mergeCell ref="F41:F42"/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U51"/>
  <sheetViews>
    <sheetView showGridLines="0" zoomScale="70" zoomScaleNormal="70" zoomScaleSheetLayoutView="55" workbookViewId="0">
      <selection activeCell="P16" sqref="P16"/>
    </sheetView>
  </sheetViews>
  <sheetFormatPr baseColWidth="10" defaultColWidth="11.42578125" defaultRowHeight="15" x14ac:dyDescent="0.25"/>
  <cols>
    <col min="2" max="2" width="45.140625" style="1" bestFit="1" customWidth="1"/>
    <col min="3" max="3" width="7.7109375" bestFit="1" customWidth="1"/>
    <col min="4" max="4" width="10" bestFit="1" customWidth="1"/>
    <col min="5" max="5" width="8.5703125" bestFit="1" customWidth="1"/>
    <col min="6" max="6" width="15.5703125" bestFit="1" customWidth="1"/>
    <col min="7" max="7" width="5.85546875" bestFit="1" customWidth="1"/>
    <col min="8" max="8" width="6.5703125" bestFit="1" customWidth="1"/>
    <col min="9" max="9" width="6.140625" bestFit="1" customWidth="1"/>
    <col min="10" max="10" width="8.85546875" bestFit="1" customWidth="1"/>
    <col min="11" max="11" width="5.42578125" bestFit="1" customWidth="1"/>
    <col min="12" max="12" width="7.85546875" bestFit="1" customWidth="1"/>
    <col min="13" max="13" width="12.85546875" bestFit="1" customWidth="1"/>
    <col min="14" max="14" width="8.85546875" bestFit="1" customWidth="1"/>
    <col min="15" max="15" width="9" bestFit="1" customWidth="1"/>
    <col min="16" max="16" width="11.85546875" bestFit="1" customWidth="1"/>
    <col min="17" max="17" width="11" bestFit="1" customWidth="1"/>
    <col min="18" max="18" width="8.85546875" bestFit="1" customWidth="1"/>
    <col min="19" max="19" width="17.5703125" bestFit="1" customWidth="1"/>
    <col min="20" max="20" width="40.5703125" style="228" customWidth="1"/>
    <col min="21" max="21" width="11.42578125" style="228"/>
  </cols>
  <sheetData>
    <row r="3" spans="2:19" ht="16.5" thickBo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5.75" x14ac:dyDescent="0.25">
      <c r="B4" s="126" t="s">
        <v>23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</row>
    <row r="5" spans="2:19" ht="15.75" x14ac:dyDescent="0.25">
      <c r="B5" s="208" t="s">
        <v>135</v>
      </c>
      <c r="C5" s="129" t="s">
        <v>0</v>
      </c>
      <c r="D5" s="129"/>
      <c r="E5" s="129"/>
      <c r="F5" s="129"/>
      <c r="G5" s="129" t="s">
        <v>1</v>
      </c>
      <c r="H5" s="129"/>
      <c r="I5" s="129"/>
      <c r="J5" s="129"/>
      <c r="K5" s="129" t="s">
        <v>2</v>
      </c>
      <c r="L5" s="129"/>
      <c r="M5" s="129"/>
      <c r="N5" s="129"/>
      <c r="O5" s="129" t="s">
        <v>3</v>
      </c>
      <c r="P5" s="129"/>
      <c r="Q5" s="129"/>
      <c r="R5" s="129"/>
      <c r="S5" s="224" t="s">
        <v>4</v>
      </c>
    </row>
    <row r="6" spans="2:19" ht="16.5" thickBot="1" x14ac:dyDescent="0.3">
      <c r="B6" s="209"/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20" t="s">
        <v>16</v>
      </c>
      <c r="O6" s="20" t="s">
        <v>17</v>
      </c>
      <c r="P6" s="20" t="s">
        <v>18</v>
      </c>
      <c r="Q6" s="20" t="s">
        <v>19</v>
      </c>
      <c r="R6" s="20" t="s">
        <v>20</v>
      </c>
      <c r="S6" s="225"/>
    </row>
    <row r="7" spans="2:19" ht="15.75" x14ac:dyDescent="0.25">
      <c r="B7" s="12" t="s">
        <v>132</v>
      </c>
      <c r="C7" s="206">
        <v>1</v>
      </c>
      <c r="D7" s="206">
        <v>1</v>
      </c>
      <c r="E7" s="206">
        <v>1</v>
      </c>
      <c r="F7" s="207">
        <f t="shared" ref="F7:F9" si="0">E7+D7+C7</f>
        <v>3</v>
      </c>
      <c r="G7" s="8"/>
      <c r="H7" s="8"/>
      <c r="I7" s="8"/>
      <c r="J7" s="7"/>
      <c r="K7" s="8"/>
      <c r="L7" s="8"/>
      <c r="M7" s="8"/>
      <c r="N7" s="7"/>
      <c r="O7" s="30"/>
      <c r="P7" s="31"/>
      <c r="Q7" s="31"/>
      <c r="R7" s="7"/>
      <c r="S7" s="226">
        <f t="shared" ref="S7:S9" si="1">SUM(R7,N7,J7,F7)</f>
        <v>3</v>
      </c>
    </row>
    <row r="8" spans="2:19" ht="15.75" x14ac:dyDescent="0.25">
      <c r="B8" s="12" t="s">
        <v>133</v>
      </c>
      <c r="C8" s="205">
        <v>14</v>
      </c>
      <c r="D8" s="205">
        <v>12</v>
      </c>
      <c r="E8" s="205">
        <v>8</v>
      </c>
      <c r="F8" s="204">
        <f t="shared" si="0"/>
        <v>34</v>
      </c>
      <c r="G8" s="8"/>
      <c r="H8" s="8"/>
      <c r="I8" s="8"/>
      <c r="J8" s="7"/>
      <c r="K8" s="8"/>
      <c r="L8" s="8"/>
      <c r="M8" s="8"/>
      <c r="N8" s="7"/>
      <c r="O8" s="30"/>
      <c r="P8" s="31"/>
      <c r="Q8" s="31"/>
      <c r="R8" s="7"/>
      <c r="S8" s="226">
        <f t="shared" si="1"/>
        <v>34</v>
      </c>
    </row>
    <row r="9" spans="2:19" ht="15.75" x14ac:dyDescent="0.25">
      <c r="B9" s="4" t="s">
        <v>134</v>
      </c>
      <c r="C9" s="205">
        <v>0</v>
      </c>
      <c r="D9" s="205">
        <v>2</v>
      </c>
      <c r="E9" s="205">
        <v>1</v>
      </c>
      <c r="F9" s="204">
        <f t="shared" si="0"/>
        <v>3</v>
      </c>
      <c r="G9" s="6"/>
      <c r="H9" s="6"/>
      <c r="I9" s="6"/>
      <c r="J9" s="7"/>
      <c r="K9" s="6"/>
      <c r="L9" s="6"/>
      <c r="M9" s="6"/>
      <c r="N9" s="7"/>
      <c r="O9" s="30"/>
      <c r="P9" s="31"/>
      <c r="Q9" s="31"/>
      <c r="R9" s="7"/>
      <c r="S9" s="227">
        <f t="shared" si="1"/>
        <v>3</v>
      </c>
    </row>
    <row r="10" spans="2:19" ht="15.75" x14ac:dyDescent="0.25">
      <c r="B10" s="21" t="s">
        <v>4</v>
      </c>
      <c r="C10" s="204">
        <f>SUM(C7:C9)</f>
        <v>15</v>
      </c>
      <c r="D10" s="204">
        <f>SUM(D7:D9)</f>
        <v>15</v>
      </c>
      <c r="E10" s="204">
        <f>SUM(E7:E9)</f>
        <v>10</v>
      </c>
      <c r="F10" s="204">
        <f>SUM(F7:F9)</f>
        <v>40</v>
      </c>
      <c r="G10" s="34"/>
      <c r="H10" s="34"/>
      <c r="I10" s="34"/>
      <c r="J10" s="15"/>
      <c r="K10" s="14">
        <f>SUM(K7:K9)</f>
        <v>0</v>
      </c>
      <c r="L10" s="14">
        <f>SUM(L7:L9)</f>
        <v>0</v>
      </c>
      <c r="M10" s="14">
        <f>SUM(M7:M9)</f>
        <v>0</v>
      </c>
      <c r="N10" s="15">
        <f>SUM(N7:N9)</f>
        <v>0</v>
      </c>
      <c r="O10" s="15">
        <f>SUM(O7:O9)</f>
        <v>0</v>
      </c>
      <c r="P10" s="15">
        <f>SUM(P7:P9)</f>
        <v>0</v>
      </c>
      <c r="Q10" s="15">
        <f>SUM(Q7:Q9)</f>
        <v>0</v>
      </c>
      <c r="R10" s="15">
        <f>SUM(R7:R9)</f>
        <v>0</v>
      </c>
      <c r="S10" s="227">
        <f>SUM(S7:S9)</f>
        <v>40</v>
      </c>
    </row>
    <row r="11" spans="2:19" ht="15.75" x14ac:dyDescent="0.25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2:19" ht="15.75" x14ac:dyDescent="0.2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28" spans="2:6" ht="15.75" thickBot="1" x14ac:dyDescent="0.3"/>
    <row r="29" spans="2:6" ht="16.5" thickBot="1" x14ac:dyDescent="0.3">
      <c r="B29" s="83" t="s">
        <v>125</v>
      </c>
      <c r="C29" s="84"/>
      <c r="D29" s="84"/>
      <c r="E29" s="84"/>
      <c r="F29" s="85"/>
    </row>
    <row r="30" spans="2:6" ht="15.75" x14ac:dyDescent="0.25">
      <c r="B30" s="229" t="s">
        <v>120</v>
      </c>
      <c r="C30" s="229" t="s">
        <v>41</v>
      </c>
      <c r="D30" s="230" t="s">
        <v>42</v>
      </c>
      <c r="E30" s="230" t="s">
        <v>43</v>
      </c>
      <c r="F30" s="230" t="s">
        <v>37</v>
      </c>
    </row>
    <row r="31" spans="2:6" ht="15.75" x14ac:dyDescent="0.25">
      <c r="B31" s="187"/>
      <c r="C31" s="187"/>
      <c r="D31" s="190"/>
      <c r="E31" s="190"/>
      <c r="F31" s="190"/>
    </row>
    <row r="32" spans="2:6" ht="15.75" x14ac:dyDescent="0.25">
      <c r="B32" s="192" t="s">
        <v>136</v>
      </c>
      <c r="C32" s="195"/>
      <c r="D32" s="196">
        <v>1</v>
      </c>
      <c r="E32" s="196"/>
      <c r="F32" s="197">
        <f>SUM(C32:E32)</f>
        <v>1</v>
      </c>
    </row>
    <row r="33" spans="2:6" ht="15.75" x14ac:dyDescent="0.25">
      <c r="B33" s="192" t="s">
        <v>137</v>
      </c>
      <c r="C33" s="195">
        <v>6</v>
      </c>
      <c r="D33" s="196">
        <v>3</v>
      </c>
      <c r="E33" s="196"/>
      <c r="F33" s="197">
        <f t="shared" ref="F33:F42" si="2">SUM(C33:E33)</f>
        <v>9</v>
      </c>
    </row>
    <row r="34" spans="2:6" ht="15.75" x14ac:dyDescent="0.25">
      <c r="B34" s="192" t="s">
        <v>86</v>
      </c>
      <c r="C34" s="195"/>
      <c r="D34" s="196">
        <v>1</v>
      </c>
      <c r="E34" s="196">
        <v>1</v>
      </c>
      <c r="F34" s="197">
        <f t="shared" si="2"/>
        <v>2</v>
      </c>
    </row>
    <row r="35" spans="2:6" ht="15.75" x14ac:dyDescent="0.25">
      <c r="B35" s="192" t="s">
        <v>93</v>
      </c>
      <c r="C35" s="195"/>
      <c r="D35" s="196">
        <v>1</v>
      </c>
      <c r="E35" s="196"/>
      <c r="F35" s="197">
        <f t="shared" si="2"/>
        <v>1</v>
      </c>
    </row>
    <row r="36" spans="2:6" ht="15.75" x14ac:dyDescent="0.25">
      <c r="B36" s="192" t="s">
        <v>102</v>
      </c>
      <c r="C36" s="195">
        <v>2</v>
      </c>
      <c r="D36" s="196"/>
      <c r="E36" s="196"/>
      <c r="F36" s="197">
        <f t="shared" si="2"/>
        <v>2</v>
      </c>
    </row>
    <row r="37" spans="2:6" ht="15.75" x14ac:dyDescent="0.25">
      <c r="B37" s="192" t="s">
        <v>138</v>
      </c>
      <c r="C37" s="195"/>
      <c r="D37" s="196">
        <v>1</v>
      </c>
      <c r="E37" s="196"/>
      <c r="F37" s="197">
        <f t="shared" si="2"/>
        <v>1</v>
      </c>
    </row>
    <row r="38" spans="2:6" ht="15.75" x14ac:dyDescent="0.25">
      <c r="B38" s="192" t="s">
        <v>131</v>
      </c>
      <c r="C38" s="195">
        <v>1</v>
      </c>
      <c r="D38" s="196">
        <v>1</v>
      </c>
      <c r="E38" s="196">
        <v>1</v>
      </c>
      <c r="F38" s="197">
        <f t="shared" si="2"/>
        <v>3</v>
      </c>
    </row>
    <row r="39" spans="2:6" ht="15.75" x14ac:dyDescent="0.25">
      <c r="B39" s="192" t="s">
        <v>114</v>
      </c>
      <c r="C39" s="195">
        <v>4</v>
      </c>
      <c r="D39" s="196">
        <v>7</v>
      </c>
      <c r="E39" s="196">
        <v>6</v>
      </c>
      <c r="F39" s="197">
        <f t="shared" si="2"/>
        <v>17</v>
      </c>
    </row>
    <row r="40" spans="2:6" ht="15.75" x14ac:dyDescent="0.25">
      <c r="B40" s="192" t="s">
        <v>115</v>
      </c>
      <c r="C40" s="195">
        <v>1</v>
      </c>
      <c r="D40" s="196"/>
      <c r="E40" s="196">
        <v>1</v>
      </c>
      <c r="F40" s="197">
        <f t="shared" si="2"/>
        <v>2</v>
      </c>
    </row>
    <row r="41" spans="2:6" ht="15.75" x14ac:dyDescent="0.25">
      <c r="B41" s="192" t="s">
        <v>139</v>
      </c>
      <c r="C41" s="195">
        <v>1</v>
      </c>
      <c r="D41" s="196"/>
      <c r="E41" s="196"/>
      <c r="F41" s="197">
        <f t="shared" si="2"/>
        <v>1</v>
      </c>
    </row>
    <row r="42" spans="2:6" ht="15.75" x14ac:dyDescent="0.25">
      <c r="B42" s="192" t="s">
        <v>140</v>
      </c>
      <c r="C42" s="195"/>
      <c r="D42" s="196"/>
      <c r="E42" s="196">
        <v>1</v>
      </c>
      <c r="F42" s="197">
        <f t="shared" si="2"/>
        <v>1</v>
      </c>
    </row>
    <row r="43" spans="2:6" ht="16.5" thickBot="1" x14ac:dyDescent="0.3">
      <c r="B43" s="185" t="s">
        <v>32</v>
      </c>
      <c r="C43" s="199">
        <f>SUM(C32:C42)</f>
        <v>15</v>
      </c>
      <c r="D43" s="200">
        <f>SUM(D32:D42)</f>
        <v>15</v>
      </c>
      <c r="E43" s="200">
        <f>SUM(E32:E42)</f>
        <v>10</v>
      </c>
      <c r="F43" s="201">
        <f>SUM(F32:F42)</f>
        <v>40</v>
      </c>
    </row>
    <row r="51" spans="2:18" ht="15.75" x14ac:dyDescent="0.25">
      <c r="B51" s="231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3"/>
      <c r="Q51" s="233"/>
      <c r="R51" s="233"/>
    </row>
  </sheetData>
  <mergeCells count="6">
    <mergeCell ref="S5:S6"/>
    <mergeCell ref="B4:S4"/>
    <mergeCell ref="C5:F5"/>
    <mergeCell ref="G5:J5"/>
    <mergeCell ref="K5:N5"/>
    <mergeCell ref="O5:R5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S37"/>
  <sheetViews>
    <sheetView showGridLines="0" zoomScale="70" zoomScaleNormal="70" zoomScaleSheetLayoutView="55" workbookViewId="0">
      <selection sqref="A1:XFD1048576"/>
    </sheetView>
  </sheetViews>
  <sheetFormatPr baseColWidth="10" defaultColWidth="11.42578125" defaultRowHeight="15" x14ac:dyDescent="0.25"/>
  <cols>
    <col min="2" max="2" width="123.7109375" style="1" bestFit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</row>
    <row r="6" spans="2:19" ht="15.75" x14ac:dyDescent="0.25">
      <c r="B6" s="208" t="s">
        <v>135</v>
      </c>
      <c r="C6" s="129" t="s">
        <v>0</v>
      </c>
      <c r="D6" s="129"/>
      <c r="E6" s="129"/>
      <c r="F6" s="129"/>
      <c r="G6" s="129" t="s">
        <v>1</v>
      </c>
      <c r="H6" s="129"/>
      <c r="I6" s="129"/>
      <c r="J6" s="129"/>
      <c r="K6" s="129" t="s">
        <v>2</v>
      </c>
      <c r="L6" s="129"/>
      <c r="M6" s="129"/>
      <c r="N6" s="129"/>
      <c r="O6" s="129" t="s">
        <v>3</v>
      </c>
      <c r="P6" s="129"/>
      <c r="Q6" s="129"/>
      <c r="R6" s="129"/>
      <c r="S6" s="130" t="s">
        <v>4</v>
      </c>
    </row>
    <row r="7" spans="2:19" ht="16.5" thickBot="1" x14ac:dyDescent="0.3">
      <c r="B7" s="209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31"/>
    </row>
    <row r="8" spans="2:19" ht="15.75" x14ac:dyDescent="0.25">
      <c r="B8" s="234" t="s">
        <v>141</v>
      </c>
      <c r="C8" s="39"/>
      <c r="D8" s="39"/>
      <c r="E8" s="39">
        <v>1</v>
      </c>
      <c r="F8" s="11">
        <f>C8+D8+E8</f>
        <v>1</v>
      </c>
      <c r="G8" s="22"/>
      <c r="H8" s="22"/>
      <c r="I8" s="22"/>
      <c r="J8" s="23"/>
      <c r="K8" s="10"/>
      <c r="L8" s="10"/>
      <c r="M8" s="10"/>
      <c r="N8" s="11"/>
      <c r="O8" s="10"/>
      <c r="P8" s="10"/>
      <c r="Q8" s="16"/>
      <c r="R8" s="10"/>
      <c r="S8" s="11">
        <f>R8+N8+J8+F8</f>
        <v>1</v>
      </c>
    </row>
    <row r="9" spans="2:19" ht="15.75" x14ac:dyDescent="0.25">
      <c r="B9" s="235" t="s">
        <v>142</v>
      </c>
      <c r="C9" s="40"/>
      <c r="D9" s="40">
        <v>1</v>
      </c>
      <c r="E9" s="40"/>
      <c r="F9" s="11">
        <f t="shared" ref="F9:F36" si="0">C9+D9+E9</f>
        <v>1</v>
      </c>
      <c r="G9" s="24"/>
      <c r="H9" s="24"/>
      <c r="I9" s="24"/>
      <c r="J9" s="23"/>
      <c r="K9" s="10"/>
      <c r="L9" s="10"/>
      <c r="M9" s="10"/>
      <c r="N9" s="11"/>
      <c r="O9" s="10"/>
      <c r="P9" s="10"/>
      <c r="Q9" s="9"/>
      <c r="R9" s="10"/>
      <c r="S9" s="18">
        <f>R9+N9+J9+F9</f>
        <v>1</v>
      </c>
    </row>
    <row r="10" spans="2:19" ht="15.75" x14ac:dyDescent="0.25">
      <c r="B10" s="235" t="s">
        <v>143</v>
      </c>
      <c r="C10" s="40"/>
      <c r="D10" s="40">
        <v>1</v>
      </c>
      <c r="E10" s="40"/>
      <c r="F10" s="11">
        <f t="shared" si="0"/>
        <v>1</v>
      </c>
      <c r="G10" s="24"/>
      <c r="H10" s="24"/>
      <c r="I10" s="24"/>
      <c r="J10" s="23"/>
      <c r="K10" s="10"/>
      <c r="L10" s="10"/>
      <c r="M10" s="10"/>
      <c r="N10" s="11"/>
      <c r="O10" s="10"/>
      <c r="P10" s="10"/>
      <c r="Q10" s="9"/>
      <c r="R10" s="10"/>
      <c r="S10" s="18">
        <f>R10+N10+J10+F10</f>
        <v>1</v>
      </c>
    </row>
    <row r="11" spans="2:19" ht="15.75" x14ac:dyDescent="0.25">
      <c r="B11" s="235" t="s">
        <v>144</v>
      </c>
      <c r="C11" s="40"/>
      <c r="D11" s="40">
        <v>3</v>
      </c>
      <c r="E11" s="40">
        <v>4</v>
      </c>
      <c r="F11" s="11">
        <f t="shared" si="0"/>
        <v>7</v>
      </c>
      <c r="G11" s="24"/>
      <c r="H11" s="24"/>
      <c r="I11" s="24"/>
      <c r="J11" s="23"/>
      <c r="K11" s="10"/>
      <c r="L11" s="10"/>
      <c r="M11" s="10"/>
      <c r="N11" s="11"/>
      <c r="O11" s="10"/>
      <c r="P11" s="10"/>
      <c r="Q11" s="9"/>
      <c r="R11" s="10"/>
      <c r="S11" s="18">
        <f t="shared" ref="S11:S26" si="1">R11+N11+J11+F11</f>
        <v>7</v>
      </c>
    </row>
    <row r="12" spans="2:19" ht="15.75" x14ac:dyDescent="0.25">
      <c r="B12" s="235" t="s">
        <v>145</v>
      </c>
      <c r="C12" s="40"/>
      <c r="D12" s="40"/>
      <c r="E12" s="40">
        <v>1</v>
      </c>
      <c r="F12" s="11">
        <f t="shared" si="0"/>
        <v>1</v>
      </c>
      <c r="G12" s="24"/>
      <c r="H12" s="24"/>
      <c r="I12" s="24"/>
      <c r="J12" s="23"/>
      <c r="K12" s="10"/>
      <c r="L12" s="10"/>
      <c r="M12" s="10"/>
      <c r="N12" s="11"/>
      <c r="O12" s="10"/>
      <c r="P12" s="10"/>
      <c r="Q12" s="9"/>
      <c r="R12" s="10"/>
      <c r="S12" s="18">
        <f t="shared" si="1"/>
        <v>1</v>
      </c>
    </row>
    <row r="13" spans="2:19" ht="15.75" x14ac:dyDescent="0.25">
      <c r="B13" s="235" t="s">
        <v>146</v>
      </c>
      <c r="C13" s="40"/>
      <c r="D13" s="40"/>
      <c r="E13" s="40">
        <v>1</v>
      </c>
      <c r="F13" s="11">
        <f t="shared" si="0"/>
        <v>1</v>
      </c>
      <c r="G13" s="24"/>
      <c r="H13" s="24"/>
      <c r="I13" s="24"/>
      <c r="J13" s="23"/>
      <c r="K13" s="10"/>
      <c r="L13" s="10"/>
      <c r="M13" s="10"/>
      <c r="N13" s="11"/>
      <c r="O13" s="10"/>
      <c r="P13" s="10"/>
      <c r="Q13" s="9"/>
      <c r="R13" s="10"/>
      <c r="S13" s="18">
        <f t="shared" si="1"/>
        <v>1</v>
      </c>
    </row>
    <row r="14" spans="2:19" ht="15.75" x14ac:dyDescent="0.25">
      <c r="B14" s="235" t="s">
        <v>147</v>
      </c>
      <c r="C14" s="40"/>
      <c r="D14" s="40">
        <v>1</v>
      </c>
      <c r="E14" s="40"/>
      <c r="F14" s="11">
        <f t="shared" si="0"/>
        <v>1</v>
      </c>
      <c r="G14" s="24"/>
      <c r="H14" s="24"/>
      <c r="I14" s="24"/>
      <c r="J14" s="23"/>
      <c r="K14" s="10"/>
      <c r="L14" s="10"/>
      <c r="M14" s="10"/>
      <c r="N14" s="11"/>
      <c r="O14" s="10"/>
      <c r="P14" s="10"/>
      <c r="Q14" s="9"/>
      <c r="R14" s="10"/>
      <c r="S14" s="18">
        <f t="shared" si="1"/>
        <v>1</v>
      </c>
    </row>
    <row r="15" spans="2:19" ht="15.75" x14ac:dyDescent="0.25">
      <c r="B15" s="235" t="s">
        <v>148</v>
      </c>
      <c r="C15" s="40"/>
      <c r="D15" s="40"/>
      <c r="E15" s="40">
        <v>1</v>
      </c>
      <c r="F15" s="11">
        <f t="shared" si="0"/>
        <v>1</v>
      </c>
      <c r="G15" s="24"/>
      <c r="H15" s="24"/>
      <c r="I15" s="24"/>
      <c r="J15" s="23"/>
      <c r="K15" s="10"/>
      <c r="L15" s="10"/>
      <c r="M15" s="10"/>
      <c r="N15" s="11"/>
      <c r="O15" s="10"/>
      <c r="P15" s="10"/>
      <c r="Q15" s="9"/>
      <c r="R15" s="10"/>
      <c r="S15" s="18">
        <f t="shared" si="1"/>
        <v>1</v>
      </c>
    </row>
    <row r="16" spans="2:19" ht="15.75" x14ac:dyDescent="0.25">
      <c r="B16" s="235" t="s">
        <v>149</v>
      </c>
      <c r="C16" s="40"/>
      <c r="D16" s="40"/>
      <c r="E16" s="40">
        <v>2</v>
      </c>
      <c r="F16" s="11">
        <f t="shared" si="0"/>
        <v>2</v>
      </c>
      <c r="G16" s="24"/>
      <c r="H16" s="24"/>
      <c r="I16" s="24"/>
      <c r="J16" s="23"/>
      <c r="K16" s="10"/>
      <c r="L16" s="10"/>
      <c r="M16" s="10"/>
      <c r="N16" s="11"/>
      <c r="O16" s="10"/>
      <c r="P16" s="10"/>
      <c r="Q16" s="9"/>
      <c r="R16" s="10"/>
      <c r="S16" s="18"/>
    </row>
    <row r="17" spans="2:19" ht="15.75" x14ac:dyDescent="0.25">
      <c r="B17" s="235" t="s">
        <v>150</v>
      </c>
      <c r="C17" s="40"/>
      <c r="D17" s="40">
        <v>1</v>
      </c>
      <c r="E17" s="40"/>
      <c r="F17" s="11">
        <f t="shared" si="0"/>
        <v>1</v>
      </c>
      <c r="G17" s="24"/>
      <c r="H17" s="24"/>
      <c r="I17" s="24"/>
      <c r="J17" s="23"/>
      <c r="K17" s="10"/>
      <c r="L17" s="10"/>
      <c r="M17" s="10"/>
      <c r="N17" s="11"/>
      <c r="O17" s="10"/>
      <c r="P17" s="10"/>
      <c r="Q17" s="9"/>
      <c r="R17" s="10"/>
      <c r="S17" s="18"/>
    </row>
    <row r="18" spans="2:19" ht="15.75" x14ac:dyDescent="0.25">
      <c r="B18" s="235" t="s">
        <v>151</v>
      </c>
      <c r="C18" s="40">
        <v>1</v>
      </c>
      <c r="D18" s="40">
        <v>1</v>
      </c>
      <c r="E18" s="40">
        <v>2</v>
      </c>
      <c r="F18" s="11">
        <f t="shared" si="0"/>
        <v>4</v>
      </c>
      <c r="G18" s="24"/>
      <c r="H18" s="24"/>
      <c r="I18" s="24"/>
      <c r="J18" s="23"/>
      <c r="K18" s="10"/>
      <c r="L18" s="10"/>
      <c r="M18" s="10"/>
      <c r="N18" s="11"/>
      <c r="O18" s="10"/>
      <c r="P18" s="10"/>
      <c r="Q18" s="9"/>
      <c r="R18" s="10"/>
      <c r="S18" s="18"/>
    </row>
    <row r="19" spans="2:19" ht="15.75" x14ac:dyDescent="0.25">
      <c r="B19" s="235" t="s">
        <v>152</v>
      </c>
      <c r="C19" s="40">
        <v>5</v>
      </c>
      <c r="D19" s="40"/>
      <c r="E19" s="40"/>
      <c r="F19" s="11">
        <f t="shared" si="0"/>
        <v>5</v>
      </c>
      <c r="G19" s="24"/>
      <c r="H19" s="24"/>
      <c r="I19" s="24"/>
      <c r="J19" s="23"/>
      <c r="K19" s="10"/>
      <c r="L19" s="10"/>
      <c r="M19" s="10"/>
      <c r="N19" s="11"/>
      <c r="O19" s="10"/>
      <c r="P19" s="10"/>
      <c r="Q19" s="9"/>
      <c r="R19" s="10"/>
      <c r="S19" s="18"/>
    </row>
    <row r="20" spans="2:19" ht="15.75" x14ac:dyDescent="0.25">
      <c r="B20" s="235" t="s">
        <v>153</v>
      </c>
      <c r="C20" s="40"/>
      <c r="D20" s="40">
        <v>1</v>
      </c>
      <c r="E20" s="40"/>
      <c r="F20" s="11">
        <f t="shared" si="0"/>
        <v>1</v>
      </c>
      <c r="G20" s="24"/>
      <c r="H20" s="24"/>
      <c r="I20" s="24"/>
      <c r="J20" s="23"/>
      <c r="K20" s="10"/>
      <c r="L20" s="10"/>
      <c r="M20" s="10"/>
      <c r="N20" s="11"/>
      <c r="O20" s="10"/>
      <c r="P20" s="10"/>
      <c r="Q20" s="9"/>
      <c r="R20" s="10"/>
      <c r="S20" s="18">
        <f t="shared" si="1"/>
        <v>1</v>
      </c>
    </row>
    <row r="21" spans="2:19" ht="15.75" x14ac:dyDescent="0.25">
      <c r="B21" s="235" t="s">
        <v>154</v>
      </c>
      <c r="C21" s="40">
        <v>1</v>
      </c>
      <c r="D21" s="40"/>
      <c r="E21" s="40"/>
      <c r="F21" s="11">
        <f t="shared" si="0"/>
        <v>1</v>
      </c>
      <c r="G21" s="24"/>
      <c r="H21" s="24"/>
      <c r="I21" s="24"/>
      <c r="J21" s="23"/>
      <c r="K21" s="10"/>
      <c r="L21" s="10"/>
      <c r="M21" s="10"/>
      <c r="N21" s="11"/>
      <c r="O21" s="10"/>
      <c r="P21" s="10"/>
      <c r="Q21" s="9"/>
      <c r="R21" s="10"/>
      <c r="S21" s="18">
        <f t="shared" si="1"/>
        <v>1</v>
      </c>
    </row>
    <row r="22" spans="2:19" ht="15.75" x14ac:dyDescent="0.25">
      <c r="B22" s="235" t="s">
        <v>155</v>
      </c>
      <c r="C22" s="40"/>
      <c r="D22" s="40">
        <v>1</v>
      </c>
      <c r="E22" s="40"/>
      <c r="F22" s="11">
        <f t="shared" si="0"/>
        <v>1</v>
      </c>
      <c r="G22" s="24"/>
      <c r="H22" s="24"/>
      <c r="I22" s="24"/>
      <c r="J22" s="23"/>
      <c r="K22" s="10"/>
      <c r="L22" s="10"/>
      <c r="M22" s="10"/>
      <c r="N22" s="11"/>
      <c r="O22" s="10"/>
      <c r="P22" s="10"/>
      <c r="Q22" s="9"/>
      <c r="R22" s="10"/>
      <c r="S22" s="18">
        <f t="shared" si="1"/>
        <v>1</v>
      </c>
    </row>
    <row r="23" spans="2:19" ht="15.75" x14ac:dyDescent="0.25">
      <c r="B23" s="236" t="s">
        <v>156</v>
      </c>
      <c r="C23" s="40"/>
      <c r="D23" s="40">
        <v>1</v>
      </c>
      <c r="E23" s="40"/>
      <c r="F23" s="11">
        <f t="shared" si="0"/>
        <v>1</v>
      </c>
      <c r="G23" s="24"/>
      <c r="H23" s="24"/>
      <c r="I23" s="24"/>
      <c r="J23" s="23"/>
      <c r="K23" s="10"/>
      <c r="L23" s="10"/>
      <c r="M23" s="10"/>
      <c r="N23" s="11"/>
      <c r="O23" s="10"/>
      <c r="P23" s="10"/>
      <c r="Q23" s="9"/>
      <c r="R23" s="10"/>
      <c r="S23" s="18">
        <f t="shared" si="1"/>
        <v>1</v>
      </c>
    </row>
    <row r="24" spans="2:19" ht="15.75" x14ac:dyDescent="0.25">
      <c r="B24" s="235" t="s">
        <v>157</v>
      </c>
      <c r="C24" s="40"/>
      <c r="D24" s="40"/>
      <c r="E24" s="40">
        <v>1</v>
      </c>
      <c r="F24" s="11">
        <f t="shared" si="0"/>
        <v>1</v>
      </c>
      <c r="G24" s="24"/>
      <c r="H24" s="24"/>
      <c r="I24" s="24"/>
      <c r="J24" s="23"/>
      <c r="K24" s="10"/>
      <c r="L24" s="10"/>
      <c r="M24" s="10"/>
      <c r="N24" s="11"/>
      <c r="O24" s="10"/>
      <c r="P24" s="10"/>
      <c r="Q24" s="9"/>
      <c r="R24" s="10"/>
      <c r="S24" s="18">
        <f t="shared" si="1"/>
        <v>1</v>
      </c>
    </row>
    <row r="25" spans="2:19" ht="15.75" x14ac:dyDescent="0.25">
      <c r="B25" s="235" t="s">
        <v>158</v>
      </c>
      <c r="C25" s="40">
        <v>2</v>
      </c>
      <c r="D25" s="40"/>
      <c r="E25" s="40"/>
      <c r="F25" s="11">
        <f t="shared" si="0"/>
        <v>2</v>
      </c>
      <c r="G25" s="24"/>
      <c r="H25" s="24"/>
      <c r="I25" s="24"/>
      <c r="J25" s="23"/>
      <c r="K25" s="10"/>
      <c r="L25" s="10"/>
      <c r="M25" s="10"/>
      <c r="N25" s="11"/>
      <c r="O25" s="10"/>
      <c r="P25" s="10"/>
      <c r="Q25" s="9"/>
      <c r="R25" s="10"/>
      <c r="S25" s="18">
        <f t="shared" si="1"/>
        <v>2</v>
      </c>
    </row>
    <row r="26" spans="2:19" ht="15.75" x14ac:dyDescent="0.25">
      <c r="B26" s="235" t="s">
        <v>159</v>
      </c>
      <c r="C26" s="40"/>
      <c r="D26" s="40">
        <v>1</v>
      </c>
      <c r="E26" s="40"/>
      <c r="F26" s="11">
        <f t="shared" si="0"/>
        <v>1</v>
      </c>
      <c r="G26" s="24"/>
      <c r="H26" s="24"/>
      <c r="I26" s="24"/>
      <c r="J26" s="23"/>
      <c r="K26" s="10"/>
      <c r="L26" s="10"/>
      <c r="M26" s="10"/>
      <c r="N26" s="11"/>
      <c r="O26" s="10"/>
      <c r="P26" s="10"/>
      <c r="Q26" s="9"/>
      <c r="R26" s="10"/>
      <c r="S26" s="18">
        <f t="shared" si="1"/>
        <v>1</v>
      </c>
    </row>
    <row r="27" spans="2:19" ht="15.75" x14ac:dyDescent="0.25">
      <c r="B27" s="235" t="s">
        <v>160</v>
      </c>
      <c r="C27" s="40">
        <v>6</v>
      </c>
      <c r="D27" s="40">
        <v>5</v>
      </c>
      <c r="E27" s="40"/>
      <c r="F27" s="11">
        <f t="shared" si="0"/>
        <v>11</v>
      </c>
      <c r="G27" s="24"/>
      <c r="H27" s="24"/>
      <c r="I27" s="24"/>
      <c r="J27" s="23"/>
      <c r="K27" s="10"/>
      <c r="L27" s="10"/>
      <c r="M27" s="10"/>
      <c r="N27" s="11"/>
      <c r="O27" s="10"/>
      <c r="P27" s="10"/>
      <c r="Q27" s="9"/>
      <c r="R27" s="10"/>
      <c r="S27" s="18">
        <f t="shared" ref="S27:S36" si="2">R27+N27+J27+F27</f>
        <v>11</v>
      </c>
    </row>
    <row r="28" spans="2:19" ht="15.75" x14ac:dyDescent="0.25">
      <c r="B28" s="235" t="s">
        <v>161</v>
      </c>
      <c r="C28" s="40"/>
      <c r="D28" s="40">
        <v>2</v>
      </c>
      <c r="E28" s="40"/>
      <c r="F28" s="11">
        <f t="shared" si="0"/>
        <v>2</v>
      </c>
      <c r="G28" s="24"/>
      <c r="H28" s="24"/>
      <c r="I28" s="24"/>
      <c r="J28" s="23"/>
      <c r="K28" s="10"/>
      <c r="L28" s="10"/>
      <c r="M28" s="10"/>
      <c r="N28" s="11"/>
      <c r="O28" s="10"/>
      <c r="P28" s="10"/>
      <c r="Q28" s="9"/>
      <c r="R28" s="10"/>
      <c r="S28" s="18">
        <f t="shared" si="2"/>
        <v>2</v>
      </c>
    </row>
    <row r="29" spans="2:19" ht="15.75" x14ac:dyDescent="0.25">
      <c r="B29" s="236" t="s">
        <v>162</v>
      </c>
      <c r="C29" s="40">
        <v>2</v>
      </c>
      <c r="D29" s="40"/>
      <c r="E29" s="40"/>
      <c r="F29" s="11">
        <f t="shared" si="0"/>
        <v>2</v>
      </c>
      <c r="G29" s="24"/>
      <c r="H29" s="24"/>
      <c r="I29" s="24"/>
      <c r="J29" s="23"/>
      <c r="K29" s="10"/>
      <c r="L29" s="10"/>
      <c r="M29" s="10"/>
      <c r="N29" s="11"/>
      <c r="O29" s="10"/>
      <c r="P29" s="10"/>
      <c r="Q29" s="9"/>
      <c r="R29" s="10"/>
      <c r="S29" s="18">
        <f t="shared" si="2"/>
        <v>2</v>
      </c>
    </row>
    <row r="30" spans="2:19" ht="15.75" x14ac:dyDescent="0.25">
      <c r="B30" s="237" t="s">
        <v>163</v>
      </c>
      <c r="C30" s="40"/>
      <c r="D30" s="40"/>
      <c r="E30" s="40">
        <v>1</v>
      </c>
      <c r="F30" s="11">
        <f t="shared" si="0"/>
        <v>1</v>
      </c>
      <c r="G30" s="24"/>
      <c r="H30" s="24"/>
      <c r="I30" s="24"/>
      <c r="J30" s="23"/>
      <c r="K30" s="10"/>
      <c r="L30" s="10"/>
      <c r="M30" s="10"/>
      <c r="N30" s="11"/>
      <c r="O30" s="10"/>
      <c r="P30" s="10"/>
      <c r="Q30" s="9"/>
      <c r="R30" s="10"/>
      <c r="S30" s="18">
        <f t="shared" si="2"/>
        <v>1</v>
      </c>
    </row>
    <row r="31" spans="2:19" ht="15.75" x14ac:dyDescent="0.25">
      <c r="B31" s="237" t="s">
        <v>164</v>
      </c>
      <c r="C31" s="40"/>
      <c r="D31" s="40">
        <v>1</v>
      </c>
      <c r="E31" s="40"/>
      <c r="F31" s="11">
        <f t="shared" si="0"/>
        <v>1</v>
      </c>
      <c r="G31" s="24"/>
      <c r="H31" s="24"/>
      <c r="I31" s="24"/>
      <c r="J31" s="23"/>
      <c r="K31" s="10"/>
      <c r="L31" s="10"/>
      <c r="M31" s="10"/>
      <c r="N31" s="11"/>
      <c r="O31" s="10"/>
      <c r="P31" s="10"/>
      <c r="Q31" s="9"/>
      <c r="R31" s="10"/>
      <c r="S31" s="18">
        <f t="shared" si="2"/>
        <v>1</v>
      </c>
    </row>
    <row r="32" spans="2:19" ht="15.75" x14ac:dyDescent="0.25">
      <c r="B32" s="236" t="s">
        <v>165</v>
      </c>
      <c r="C32" s="40"/>
      <c r="D32" s="40"/>
      <c r="E32" s="40">
        <v>1</v>
      </c>
      <c r="F32" s="11">
        <f t="shared" si="0"/>
        <v>1</v>
      </c>
      <c r="G32" s="24"/>
      <c r="H32" s="24"/>
      <c r="I32" s="24"/>
      <c r="J32" s="23"/>
      <c r="K32" s="10"/>
      <c r="L32" s="10"/>
      <c r="M32" s="10"/>
      <c r="N32" s="11"/>
      <c r="O32" s="10"/>
      <c r="P32" s="10"/>
      <c r="Q32" s="9"/>
      <c r="R32" s="10"/>
      <c r="S32" s="18">
        <f t="shared" si="2"/>
        <v>1</v>
      </c>
    </row>
    <row r="33" spans="2:19" ht="15.75" x14ac:dyDescent="0.25">
      <c r="B33" s="236" t="s">
        <v>166</v>
      </c>
      <c r="C33" s="40">
        <v>1</v>
      </c>
      <c r="D33" s="40"/>
      <c r="E33" s="40"/>
      <c r="F33" s="11">
        <f t="shared" si="0"/>
        <v>1</v>
      </c>
      <c r="G33" s="24"/>
      <c r="H33" s="24"/>
      <c r="I33" s="24"/>
      <c r="J33" s="23"/>
      <c r="K33" s="10"/>
      <c r="L33" s="10"/>
      <c r="M33" s="10"/>
      <c r="N33" s="11"/>
      <c r="O33" s="10"/>
      <c r="P33" s="10"/>
      <c r="Q33" s="9"/>
      <c r="R33" s="10"/>
      <c r="S33" s="18">
        <f t="shared" si="2"/>
        <v>1</v>
      </c>
    </row>
    <row r="34" spans="2:19" ht="15.75" x14ac:dyDescent="0.25">
      <c r="B34" s="236" t="s">
        <v>167</v>
      </c>
      <c r="C34" s="40">
        <v>1</v>
      </c>
      <c r="D34" s="40">
        <v>5</v>
      </c>
      <c r="E34" s="40">
        <v>2</v>
      </c>
      <c r="F34" s="11">
        <f t="shared" si="0"/>
        <v>8</v>
      </c>
      <c r="G34" s="24"/>
      <c r="H34" s="24"/>
      <c r="I34" s="24"/>
      <c r="J34" s="23"/>
      <c r="K34" s="10"/>
      <c r="L34" s="10"/>
      <c r="M34" s="10"/>
      <c r="N34" s="11"/>
      <c r="O34" s="10"/>
      <c r="P34" s="10"/>
      <c r="Q34" s="9"/>
      <c r="R34" s="10"/>
      <c r="S34" s="18">
        <f t="shared" si="2"/>
        <v>8</v>
      </c>
    </row>
    <row r="35" spans="2:19" ht="15.75" x14ac:dyDescent="0.25">
      <c r="B35" s="236" t="s">
        <v>168</v>
      </c>
      <c r="C35" s="40"/>
      <c r="D35" s="40"/>
      <c r="E35" s="40">
        <v>1</v>
      </c>
      <c r="F35" s="11">
        <f t="shared" si="0"/>
        <v>1</v>
      </c>
      <c r="G35" s="24"/>
      <c r="H35" s="24"/>
      <c r="I35" s="24"/>
      <c r="J35" s="23"/>
      <c r="K35" s="10"/>
      <c r="L35" s="10"/>
      <c r="M35" s="10"/>
      <c r="N35" s="11"/>
      <c r="O35" s="10"/>
      <c r="P35" s="10"/>
      <c r="Q35" s="9"/>
      <c r="R35" s="10"/>
      <c r="S35" s="18">
        <f t="shared" si="2"/>
        <v>1</v>
      </c>
    </row>
    <row r="36" spans="2:19" ht="15.75" x14ac:dyDescent="0.25">
      <c r="B36" s="236" t="s">
        <v>169</v>
      </c>
      <c r="C36" s="40"/>
      <c r="D36" s="40">
        <v>1</v>
      </c>
      <c r="E36" s="40"/>
      <c r="F36" s="11">
        <f t="shared" si="0"/>
        <v>1</v>
      </c>
      <c r="G36" s="24"/>
      <c r="H36" s="24"/>
      <c r="I36" s="24"/>
      <c r="J36" s="23"/>
      <c r="K36" s="10"/>
      <c r="L36" s="10"/>
      <c r="M36" s="10"/>
      <c r="N36" s="11"/>
      <c r="O36" s="10"/>
      <c r="P36" s="10"/>
      <c r="Q36" s="9"/>
      <c r="R36" s="10"/>
      <c r="S36" s="18">
        <f t="shared" si="2"/>
        <v>1</v>
      </c>
    </row>
    <row r="37" spans="2:19" ht="15.75" x14ac:dyDescent="0.25">
      <c r="B37" s="21" t="s">
        <v>4</v>
      </c>
      <c r="C37" s="15">
        <f>SUM(C8:C36)</f>
        <v>19</v>
      </c>
      <c r="D37" s="15">
        <f>SUM(D8:D36)</f>
        <v>26</v>
      </c>
      <c r="E37" s="15">
        <f>SUM(E8:E36)</f>
        <v>18</v>
      </c>
      <c r="F37" s="15">
        <f>SUM(F8:F36)</f>
        <v>63</v>
      </c>
      <c r="G37" s="15">
        <f>SUM(G8:G36)</f>
        <v>0</v>
      </c>
      <c r="H37" s="15">
        <f>SUM(H8:H36)</f>
        <v>0</v>
      </c>
      <c r="I37" s="15">
        <f>SUM(I8:I36)</f>
        <v>0</v>
      </c>
      <c r="J37" s="15">
        <f>SUM(J8:J36)</f>
        <v>0</v>
      </c>
      <c r="K37" s="15">
        <f>SUM(K33:K36)</f>
        <v>0</v>
      </c>
      <c r="L37" s="15">
        <f>SUM(L33:L36)</f>
        <v>0</v>
      </c>
      <c r="M37" s="15">
        <f>SUM(M33:M36)</f>
        <v>0</v>
      </c>
      <c r="N37" s="15">
        <f>SUM(N8:N36)</f>
        <v>0</v>
      </c>
      <c r="O37" s="15">
        <f>SUM(O33:O36)</f>
        <v>0</v>
      </c>
      <c r="P37" s="15">
        <f>SUM(P8:P36)</f>
        <v>0</v>
      </c>
      <c r="Q37" s="15">
        <f>SUM(Q8:Q36)</f>
        <v>0</v>
      </c>
      <c r="R37" s="15">
        <f>SUM(R8:R36)</f>
        <v>0</v>
      </c>
      <c r="S37" s="15">
        <f>SUM(S8:S36)</f>
        <v>51</v>
      </c>
    </row>
  </sheetData>
  <mergeCells count="6">
    <mergeCell ref="S6:S7"/>
    <mergeCell ref="B5:S5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S47"/>
  <sheetViews>
    <sheetView showGridLines="0" view="pageBreakPreview" zoomScale="85" zoomScaleNormal="45" zoomScaleSheetLayoutView="85" workbookViewId="0">
      <selection sqref="A1:XFD1048576"/>
    </sheetView>
  </sheetViews>
  <sheetFormatPr baseColWidth="10" defaultColWidth="11.42578125" defaultRowHeight="15" x14ac:dyDescent="0.25"/>
  <cols>
    <col min="2" max="2" width="31" style="1" bestFit="1" customWidth="1"/>
    <col min="3" max="3" width="11.42578125" customWidth="1"/>
    <col min="4" max="4" width="10" bestFit="1" customWidth="1"/>
    <col min="5" max="5" width="11.42578125" customWidth="1"/>
    <col min="6" max="6" width="15.7109375" bestFit="1" customWidth="1"/>
    <col min="7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26" t="s">
        <v>24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</row>
    <row r="6" spans="2:19" ht="15.75" x14ac:dyDescent="0.25">
      <c r="B6" s="208" t="s">
        <v>135</v>
      </c>
      <c r="C6" s="129" t="s">
        <v>0</v>
      </c>
      <c r="D6" s="129"/>
      <c r="E6" s="129"/>
      <c r="F6" s="129"/>
      <c r="G6" s="129" t="s">
        <v>1</v>
      </c>
      <c r="H6" s="129"/>
      <c r="I6" s="129"/>
      <c r="J6" s="129"/>
      <c r="K6" s="129" t="s">
        <v>2</v>
      </c>
      <c r="L6" s="129"/>
      <c r="M6" s="129"/>
      <c r="N6" s="129"/>
      <c r="O6" s="129" t="s">
        <v>3</v>
      </c>
      <c r="P6" s="129"/>
      <c r="Q6" s="129"/>
      <c r="R6" s="129"/>
      <c r="S6" s="130" t="s">
        <v>4</v>
      </c>
    </row>
    <row r="7" spans="2:19" ht="16.5" thickBot="1" x14ac:dyDescent="0.3">
      <c r="B7" s="209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31"/>
    </row>
    <row r="8" spans="2:19" ht="15.75" x14ac:dyDescent="0.25">
      <c r="B8" s="237" t="s">
        <v>170</v>
      </c>
      <c r="C8" s="40">
        <v>11</v>
      </c>
      <c r="D8" s="40">
        <v>13</v>
      </c>
      <c r="E8" s="40">
        <v>16</v>
      </c>
      <c r="F8" s="238">
        <f>SUM(C8:E8)</f>
        <v>40</v>
      </c>
      <c r="G8" s="9"/>
      <c r="H8" s="9"/>
      <c r="I8" s="9"/>
      <c r="J8" s="15"/>
      <c r="K8" s="9"/>
      <c r="L8" s="9"/>
      <c r="M8" s="9"/>
      <c r="N8" s="11"/>
      <c r="O8" s="9"/>
      <c r="P8" s="9"/>
      <c r="Q8" s="9"/>
      <c r="R8" s="25"/>
      <c r="S8" s="15">
        <f>F8+J8+N8+Q8</f>
        <v>40</v>
      </c>
    </row>
    <row r="9" spans="2:19" ht="15.75" x14ac:dyDescent="0.25">
      <c r="B9" s="237" t="s">
        <v>171</v>
      </c>
      <c r="C9" s="40">
        <v>34</v>
      </c>
      <c r="D9" s="40">
        <v>39</v>
      </c>
      <c r="E9" s="40">
        <v>34</v>
      </c>
      <c r="F9" s="238">
        <f t="shared" ref="F9:F12" si="0">SUM(C9:E9)</f>
        <v>107</v>
      </c>
      <c r="G9" s="9"/>
      <c r="H9" s="9"/>
      <c r="I9" s="9"/>
      <c r="J9" s="18"/>
      <c r="K9" s="9"/>
      <c r="L9" s="9"/>
      <c r="M9" s="9"/>
      <c r="N9" s="11"/>
      <c r="O9" s="9"/>
      <c r="P9" s="9"/>
      <c r="Q9" s="9"/>
      <c r="R9" s="25"/>
      <c r="S9" s="15">
        <f t="shared" ref="S9:S10" si="1">F9+J9+N9+Q9</f>
        <v>107</v>
      </c>
    </row>
    <row r="10" spans="2:19" ht="15.75" x14ac:dyDescent="0.25">
      <c r="B10" s="237" t="s">
        <v>172</v>
      </c>
      <c r="C10" s="40">
        <v>2</v>
      </c>
      <c r="D10" s="40">
        <v>1</v>
      </c>
      <c r="E10" s="40">
        <v>0</v>
      </c>
      <c r="F10" s="238">
        <f t="shared" si="0"/>
        <v>3</v>
      </c>
      <c r="G10" s="9"/>
      <c r="H10" s="9"/>
      <c r="I10" s="9"/>
      <c r="J10" s="18"/>
      <c r="K10" s="9"/>
      <c r="L10" s="9"/>
      <c r="M10" s="9"/>
      <c r="N10" s="11"/>
      <c r="O10" s="9"/>
      <c r="P10" s="9"/>
      <c r="Q10" s="9"/>
      <c r="R10" s="25"/>
      <c r="S10" s="15">
        <f t="shared" si="1"/>
        <v>3</v>
      </c>
    </row>
    <row r="11" spans="2:19" ht="15.75" x14ac:dyDescent="0.25">
      <c r="B11" s="237" t="s">
        <v>173</v>
      </c>
      <c r="C11" s="40">
        <v>1</v>
      </c>
      <c r="D11" s="40">
        <v>2</v>
      </c>
      <c r="E11" s="40">
        <v>2</v>
      </c>
      <c r="F11" s="238">
        <f t="shared" si="0"/>
        <v>5</v>
      </c>
      <c r="G11" s="9"/>
      <c r="H11" s="9"/>
      <c r="I11" s="9"/>
      <c r="J11" s="18"/>
      <c r="K11" s="9"/>
      <c r="L11" s="9"/>
      <c r="M11" s="9"/>
      <c r="N11" s="11"/>
      <c r="O11" s="9"/>
      <c r="P11" s="9"/>
      <c r="Q11" s="9"/>
      <c r="R11" s="25"/>
      <c r="S11" s="15">
        <f>R11+N11+J11+F11</f>
        <v>5</v>
      </c>
    </row>
    <row r="12" spans="2:19" ht="15.75" x14ac:dyDescent="0.25">
      <c r="B12" s="237" t="s">
        <v>174</v>
      </c>
      <c r="C12" s="40">
        <v>270</v>
      </c>
      <c r="D12" s="40">
        <v>359</v>
      </c>
      <c r="E12" s="40">
        <v>299</v>
      </c>
      <c r="F12" s="238">
        <f t="shared" si="0"/>
        <v>928</v>
      </c>
      <c r="G12" s="9"/>
      <c r="H12" s="9"/>
      <c r="I12" s="9"/>
      <c r="J12" s="18"/>
      <c r="K12" s="9"/>
      <c r="L12" s="9"/>
      <c r="M12" s="9"/>
      <c r="N12" s="11"/>
      <c r="O12" s="9"/>
      <c r="P12" s="9"/>
      <c r="Q12" s="9"/>
      <c r="R12" s="25"/>
      <c r="S12" s="15">
        <f>R12+N12+J12+F12</f>
        <v>928</v>
      </c>
    </row>
    <row r="13" spans="2:19" ht="15.75" x14ac:dyDescent="0.25">
      <c r="B13" s="21" t="s">
        <v>4</v>
      </c>
      <c r="C13" s="204">
        <f>SUM(C8:C12)</f>
        <v>318</v>
      </c>
      <c r="D13" s="204">
        <f>SUM(D8:D12)</f>
        <v>414</v>
      </c>
      <c r="E13" s="204">
        <f t="shared" ref="E13" si="2">SUM(E8:E12)</f>
        <v>351</v>
      </c>
      <c r="F13" s="204">
        <f>SUM(F8:F12)</f>
        <v>1083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>
        <f>SUM(S8:S12)</f>
        <v>1083</v>
      </c>
    </row>
    <row r="14" spans="2:19" x14ac:dyDescent="0.25">
      <c r="B14"/>
    </row>
    <row r="15" spans="2:19" x14ac:dyDescent="0.25">
      <c r="B15"/>
    </row>
    <row r="16" spans="2:19" x14ac:dyDescent="0.25">
      <c r="B16"/>
    </row>
    <row r="17" spans="2:19" x14ac:dyDescent="0.25">
      <c r="B17"/>
    </row>
    <row r="18" spans="2:19" x14ac:dyDescent="0.25">
      <c r="B18"/>
    </row>
    <row r="19" spans="2:19" ht="15.75" x14ac:dyDescent="0.25"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2:19" ht="15.75" x14ac:dyDescent="0.25"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2:19" ht="15.75" x14ac:dyDescent="0.25"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2:19" ht="15.75" x14ac:dyDescent="0.25"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2:19" ht="15.75" x14ac:dyDescent="0.25"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2:19" ht="15.75" x14ac:dyDescent="0.25"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2:19" ht="15.75" x14ac:dyDescent="0.25"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2:19" ht="15.75" x14ac:dyDescent="0.25"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2:19" ht="15.75" x14ac:dyDescent="0.25"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2:19" ht="15.75" x14ac:dyDescent="0.25"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2:19" ht="15.75" x14ac:dyDescent="0.25"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2:19" ht="15.75" x14ac:dyDescent="0.25"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2:19" ht="15.75" x14ac:dyDescent="0.25"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2:19" ht="15.75" x14ac:dyDescent="0.25"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2:19" ht="15.75" x14ac:dyDescent="0.25"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2:19" ht="16.5" thickBot="1" x14ac:dyDescent="0.3"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2:19" ht="16.5" thickBot="1" x14ac:dyDescent="0.3">
      <c r="B35" s="83" t="s">
        <v>125</v>
      </c>
      <c r="C35" s="84"/>
      <c r="D35" s="84"/>
      <c r="E35" s="84"/>
      <c r="F35" s="85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2:19" ht="15.75" x14ac:dyDescent="0.25">
      <c r="B36" s="229" t="s">
        <v>120</v>
      </c>
      <c r="C36" s="229" t="s">
        <v>41</v>
      </c>
      <c r="D36" s="230" t="s">
        <v>42</v>
      </c>
      <c r="E36" s="230" t="s">
        <v>43</v>
      </c>
      <c r="F36" s="230" t="s">
        <v>37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2:19" ht="15.75" x14ac:dyDescent="0.25">
      <c r="B37" s="239" t="s">
        <v>74</v>
      </c>
      <c r="C37" s="240"/>
      <c r="D37" s="215"/>
      <c r="E37" s="215">
        <v>1</v>
      </c>
      <c r="F37" s="241">
        <f>SUM(C37:E37)</f>
        <v>1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2:19" ht="15.75" x14ac:dyDescent="0.25">
      <c r="B38" s="239" t="s">
        <v>79</v>
      </c>
      <c r="C38" s="240"/>
      <c r="D38" s="215">
        <v>1</v>
      </c>
      <c r="E38" s="215"/>
      <c r="F38" s="241">
        <f t="shared" ref="F38:F45" si="3">SUM(C38:E38)</f>
        <v>1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2:19" ht="15.75" x14ac:dyDescent="0.25">
      <c r="B39" s="239" t="s">
        <v>86</v>
      </c>
      <c r="C39" s="240">
        <v>1</v>
      </c>
      <c r="D39" s="215">
        <v>1</v>
      </c>
      <c r="E39" s="215">
        <v>5</v>
      </c>
      <c r="F39" s="197">
        <f t="shared" si="3"/>
        <v>7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ht="15.75" x14ac:dyDescent="0.25">
      <c r="B40" s="239" t="s">
        <v>91</v>
      </c>
      <c r="C40" s="240"/>
      <c r="D40" s="215">
        <v>1</v>
      </c>
      <c r="E40" s="215"/>
      <c r="F40" s="197">
        <f t="shared" si="3"/>
        <v>1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2:19" ht="15.75" x14ac:dyDescent="0.25">
      <c r="B41" s="239" t="s">
        <v>92</v>
      </c>
      <c r="C41" s="240">
        <v>1</v>
      </c>
      <c r="D41" s="215"/>
      <c r="E41" s="215"/>
      <c r="F41" s="197">
        <f t="shared" si="3"/>
        <v>1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2:19" ht="15.75" x14ac:dyDescent="0.25">
      <c r="B42" s="239" t="s">
        <v>175</v>
      </c>
      <c r="C42" s="240"/>
      <c r="D42" s="215">
        <v>2</v>
      </c>
      <c r="E42" s="215"/>
      <c r="F42" s="197">
        <f t="shared" si="3"/>
        <v>2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2:19" ht="15.75" x14ac:dyDescent="0.25">
      <c r="B43" s="239" t="s">
        <v>104</v>
      </c>
      <c r="C43" s="240"/>
      <c r="D43" s="215">
        <v>1</v>
      </c>
      <c r="E43" s="215"/>
      <c r="F43" s="197">
        <f t="shared" si="3"/>
        <v>1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2:19" ht="15.75" x14ac:dyDescent="0.25">
      <c r="B44" s="239" t="s">
        <v>112</v>
      </c>
      <c r="C44" s="240"/>
      <c r="D44" s="215"/>
      <c r="E44" s="215">
        <v>1</v>
      </c>
      <c r="F44" s="197">
        <f t="shared" si="3"/>
        <v>1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2:19" ht="15.75" x14ac:dyDescent="0.25">
      <c r="B45" s="239" t="s">
        <v>114</v>
      </c>
      <c r="C45" s="240">
        <v>316</v>
      </c>
      <c r="D45" s="215">
        <v>408</v>
      </c>
      <c r="E45" s="215">
        <v>344</v>
      </c>
      <c r="F45" s="197">
        <f t="shared" si="3"/>
        <v>1068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2:19" ht="16.5" thickBot="1" x14ac:dyDescent="0.3">
      <c r="B46" s="185" t="s">
        <v>32</v>
      </c>
      <c r="C46" s="199">
        <f>SUM(C37:C45)</f>
        <v>318</v>
      </c>
      <c r="D46" s="200">
        <f>SUM(D37:D45)</f>
        <v>414</v>
      </c>
      <c r="E46" s="200">
        <f>SUM(E37:E45)</f>
        <v>351</v>
      </c>
      <c r="F46" s="201">
        <f>SUM(F37:F45)</f>
        <v>1083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2:19" ht="15.75" x14ac:dyDescent="0.25"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</sheetData>
  <mergeCells count="6">
    <mergeCell ref="B5:S5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73"/>
  <sheetViews>
    <sheetView showGridLines="0" tabSelected="1" zoomScale="84" zoomScaleNormal="84" zoomScaleSheetLayoutView="70" zoomScalePageLayoutView="95" workbookViewId="0">
      <selection activeCell="Q3" sqref="Q3"/>
    </sheetView>
  </sheetViews>
  <sheetFormatPr baseColWidth="10" defaultColWidth="11.42578125" defaultRowHeight="15" x14ac:dyDescent="0.25"/>
  <cols>
    <col min="1" max="1" width="3.7109375" customWidth="1"/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26" t="s">
        <v>25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</row>
    <row r="6" spans="2:19" ht="15.75" x14ac:dyDescent="0.25">
      <c r="B6" s="208"/>
      <c r="C6" s="129" t="s">
        <v>0</v>
      </c>
      <c r="D6" s="129"/>
      <c r="E6" s="129"/>
      <c r="F6" s="129"/>
      <c r="G6" s="129" t="s">
        <v>1</v>
      </c>
      <c r="H6" s="129"/>
      <c r="I6" s="129"/>
      <c r="J6" s="129"/>
      <c r="K6" s="129" t="s">
        <v>2</v>
      </c>
      <c r="L6" s="129"/>
      <c r="M6" s="129"/>
      <c r="N6" s="129"/>
      <c r="O6" s="129" t="s">
        <v>3</v>
      </c>
      <c r="P6" s="129"/>
      <c r="Q6" s="129"/>
      <c r="R6" s="129"/>
      <c r="S6" s="130" t="s">
        <v>4</v>
      </c>
    </row>
    <row r="7" spans="2:19" ht="16.5" thickBot="1" x14ac:dyDescent="0.3">
      <c r="B7" s="208" t="s">
        <v>135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31"/>
    </row>
    <row r="8" spans="2:19" ht="15.75" x14ac:dyDescent="0.25">
      <c r="B8" s="12" t="s">
        <v>26</v>
      </c>
      <c r="C8" s="35">
        <v>213</v>
      </c>
      <c r="D8" s="35">
        <v>526</v>
      </c>
      <c r="E8" s="38">
        <v>751</v>
      </c>
      <c r="F8" s="242">
        <f>SUM(C8:E8)</f>
        <v>1490</v>
      </c>
      <c r="G8" s="26"/>
      <c r="H8" s="26"/>
      <c r="I8" s="26"/>
      <c r="J8" s="5"/>
      <c r="K8" s="19"/>
      <c r="L8" s="16"/>
      <c r="M8" s="16"/>
      <c r="N8" s="11"/>
      <c r="O8" s="35"/>
      <c r="P8" s="35"/>
      <c r="Q8" s="38"/>
      <c r="R8" s="10"/>
      <c r="S8" s="7">
        <f>+SUM(R8,N8,J8,F8)</f>
        <v>1490</v>
      </c>
    </row>
    <row r="9" spans="2:19" ht="15.75" x14ac:dyDescent="0.25">
      <c r="B9" s="27" t="s">
        <v>27</v>
      </c>
      <c r="C9" s="36">
        <v>8757</v>
      </c>
      <c r="D9" s="36">
        <v>6447</v>
      </c>
      <c r="E9" s="36">
        <v>7760</v>
      </c>
      <c r="F9" s="242">
        <f t="shared" ref="F9:F11" si="0">SUM(C9:E9)</f>
        <v>22964</v>
      </c>
      <c r="G9" s="28"/>
      <c r="H9" s="28"/>
      <c r="I9" s="28"/>
      <c r="J9" s="5"/>
      <c r="K9" s="13"/>
      <c r="L9" s="9"/>
      <c r="M9" s="9"/>
      <c r="N9" s="11"/>
      <c r="O9" s="36"/>
      <c r="P9" s="36"/>
      <c r="Q9" s="38"/>
      <c r="R9" s="10"/>
      <c r="S9" s="7">
        <f>R9+N9+J9+F9</f>
        <v>22964</v>
      </c>
    </row>
    <row r="10" spans="2:19" ht="15.75" x14ac:dyDescent="0.25">
      <c r="B10" s="4" t="s">
        <v>28</v>
      </c>
      <c r="C10" s="37">
        <v>462</v>
      </c>
      <c r="D10" s="37">
        <v>253</v>
      </c>
      <c r="E10" s="36">
        <v>242</v>
      </c>
      <c r="F10" s="242">
        <f t="shared" si="0"/>
        <v>957</v>
      </c>
      <c r="G10" s="28"/>
      <c r="H10" s="28"/>
      <c r="I10" s="28"/>
      <c r="J10" s="5"/>
      <c r="K10" s="13"/>
      <c r="L10" s="9"/>
      <c r="M10" s="9"/>
      <c r="N10" s="11"/>
      <c r="O10" s="37"/>
      <c r="P10" s="37"/>
      <c r="Q10" s="35"/>
      <c r="R10" s="10"/>
      <c r="S10" s="7">
        <f>R10+N10+J10+F10</f>
        <v>957</v>
      </c>
    </row>
    <row r="11" spans="2:19" ht="15" customHeight="1" x14ac:dyDescent="0.25">
      <c r="B11" s="27" t="s">
        <v>29</v>
      </c>
      <c r="C11" s="36">
        <v>581</v>
      </c>
      <c r="D11" s="36">
        <v>1193</v>
      </c>
      <c r="E11" s="36">
        <v>518</v>
      </c>
      <c r="F11" s="242">
        <f t="shared" si="0"/>
        <v>2292</v>
      </c>
      <c r="G11" s="28"/>
      <c r="H11" s="28"/>
      <c r="I11" s="28"/>
      <c r="J11" s="5"/>
      <c r="K11" s="13"/>
      <c r="L11" s="9"/>
      <c r="M11" s="9"/>
      <c r="N11" s="11"/>
      <c r="O11" s="36"/>
      <c r="P11" s="37"/>
      <c r="Q11" s="38"/>
      <c r="R11" s="10"/>
      <c r="S11" s="7">
        <f>R11+N11+J11+F11</f>
        <v>2292</v>
      </c>
    </row>
    <row r="12" spans="2:19" ht="15.75" x14ac:dyDescent="0.25">
      <c r="B12" s="21" t="s">
        <v>4</v>
      </c>
      <c r="C12" s="15">
        <f t="shared" ref="C12:J12" si="1">SUM(C8:C11)</f>
        <v>10013</v>
      </c>
      <c r="D12" s="15">
        <f t="shared" si="1"/>
        <v>8419</v>
      </c>
      <c r="E12" s="15">
        <f t="shared" si="1"/>
        <v>9271</v>
      </c>
      <c r="F12" s="204">
        <f t="shared" si="1"/>
        <v>27703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>+SUM(K8)</f>
        <v>0</v>
      </c>
      <c r="L12" s="15">
        <f>+SUM(L8)</f>
        <v>0</v>
      </c>
      <c r="M12" s="15">
        <f>+SUM(M8)</f>
        <v>0</v>
      </c>
      <c r="N12" s="15">
        <f t="shared" ref="N12:S12" si="2">SUM(N8:N11)</f>
        <v>0</v>
      </c>
      <c r="O12" s="15">
        <f t="shared" si="2"/>
        <v>0</v>
      </c>
      <c r="P12" s="15">
        <f t="shared" si="2"/>
        <v>0</v>
      </c>
      <c r="Q12" s="15">
        <f t="shared" si="2"/>
        <v>0</v>
      </c>
      <c r="R12" s="15">
        <f t="shared" si="2"/>
        <v>0</v>
      </c>
      <c r="S12" s="15">
        <f t="shared" si="2"/>
        <v>27703</v>
      </c>
    </row>
    <row r="63" spans="2:26" ht="15" customHeight="1" x14ac:dyDescent="0.25">
      <c r="B63" s="132"/>
      <c r="C63" s="132"/>
      <c r="D63" s="132"/>
      <c r="E63" s="135"/>
      <c r="F63" s="135"/>
      <c r="G63" s="135"/>
      <c r="H63" s="135"/>
      <c r="I63" s="135"/>
      <c r="J63" s="135"/>
      <c r="K63" s="135"/>
      <c r="L63" s="135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spans="2:26" ht="15.75" customHeight="1" x14ac:dyDescent="0.25">
      <c r="B64" s="132"/>
      <c r="C64" s="132"/>
      <c r="D64" s="132"/>
      <c r="E64" s="135"/>
      <c r="F64" s="135"/>
      <c r="G64" s="135"/>
      <c r="H64" s="135"/>
      <c r="I64" s="135"/>
      <c r="J64" s="135"/>
      <c r="K64" s="135"/>
      <c r="L64" s="135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spans="2:26" ht="15" customHeight="1" x14ac:dyDescent="0.25">
      <c r="B65" s="29"/>
      <c r="C65" s="29"/>
      <c r="D65" s="29"/>
      <c r="E65" s="132"/>
      <c r="F65" s="132"/>
      <c r="G65" s="132"/>
      <c r="H65" s="132"/>
      <c r="I65" s="132"/>
      <c r="J65" s="132"/>
      <c r="K65" s="132"/>
      <c r="L65" s="132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</row>
    <row r="66" spans="2:26" ht="15" customHeight="1" x14ac:dyDescent="0.25">
      <c r="B66" s="29"/>
      <c r="C66" s="29"/>
      <c r="D66" s="29"/>
      <c r="E66" s="132"/>
      <c r="F66" s="132"/>
      <c r="G66" s="132"/>
      <c r="H66" s="132"/>
      <c r="I66" s="132"/>
      <c r="J66" s="132"/>
      <c r="K66" s="132"/>
      <c r="L66" s="132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</row>
    <row r="67" spans="2:26" ht="15" customHeight="1" x14ac:dyDescent="0.25">
      <c r="B67" s="29"/>
      <c r="C67" s="29"/>
      <c r="D67" s="29"/>
      <c r="E67" s="132"/>
      <c r="F67" s="132"/>
      <c r="G67" s="132"/>
      <c r="H67" s="132"/>
      <c r="I67" s="132"/>
      <c r="J67" s="132"/>
      <c r="K67" s="132"/>
      <c r="L67" s="132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</row>
    <row r="68" spans="2:26" ht="15" customHeight="1" x14ac:dyDescent="0.25">
      <c r="B68" s="29"/>
      <c r="C68" s="29"/>
      <c r="D68" s="29"/>
      <c r="E68" s="132"/>
      <c r="F68" s="132"/>
      <c r="G68" s="132"/>
      <c r="H68" s="132"/>
      <c r="I68" s="132"/>
      <c r="J68" s="132"/>
      <c r="K68" s="132"/>
      <c r="L68" s="132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</row>
    <row r="69" spans="2:26" ht="15" customHeight="1" x14ac:dyDescent="0.25">
      <c r="B69" s="29"/>
      <c r="C69" s="29"/>
      <c r="D69" s="29"/>
      <c r="E69" s="132"/>
      <c r="F69" s="132"/>
      <c r="G69" s="132"/>
      <c r="H69" s="132"/>
      <c r="I69" s="132"/>
      <c r="J69" s="132"/>
      <c r="K69" s="132"/>
      <c r="L69" s="132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</row>
    <row r="70" spans="2:26" ht="15" customHeight="1" x14ac:dyDescent="0.25">
      <c r="B70" s="29"/>
      <c r="C70" s="29"/>
      <c r="D70" s="29"/>
      <c r="E70" s="132"/>
      <c r="F70" s="132"/>
      <c r="G70" s="132"/>
      <c r="H70" s="132"/>
      <c r="I70" s="132"/>
      <c r="J70" s="132"/>
      <c r="K70" s="132"/>
      <c r="L70" s="132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</row>
    <row r="71" spans="2:26" ht="15.75" customHeight="1" x14ac:dyDescent="0.25">
      <c r="B71" s="29"/>
      <c r="C71" s="29"/>
      <c r="D71" s="29"/>
      <c r="E71" s="132"/>
      <c r="F71" s="132"/>
      <c r="G71" s="132"/>
      <c r="H71" s="132"/>
      <c r="I71" s="132"/>
      <c r="J71" s="132"/>
      <c r="K71" s="132"/>
      <c r="L71" s="132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</row>
    <row r="72" spans="2:26" ht="15" customHeight="1" x14ac:dyDescent="0.25">
      <c r="B72" s="132"/>
      <c r="C72" s="132"/>
      <c r="D72" s="132"/>
      <c r="E72" s="135"/>
      <c r="F72" s="135"/>
      <c r="G72" s="135"/>
      <c r="H72" s="135"/>
      <c r="I72" s="135"/>
      <c r="J72" s="135"/>
      <c r="K72" s="135"/>
      <c r="L72" s="135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spans="2:26" ht="15.75" customHeight="1" x14ac:dyDescent="0.25">
      <c r="B73" s="132"/>
      <c r="C73" s="132"/>
      <c r="D73" s="132"/>
      <c r="E73" s="135"/>
      <c r="F73" s="135"/>
      <c r="G73" s="135"/>
      <c r="H73" s="135"/>
      <c r="I73" s="135"/>
      <c r="J73" s="135"/>
      <c r="K73" s="135"/>
      <c r="L73" s="135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</sheetData>
  <mergeCells count="17">
    <mergeCell ref="S6:S7"/>
    <mergeCell ref="B5:S5"/>
    <mergeCell ref="B63:D64"/>
    <mergeCell ref="E63:L64"/>
    <mergeCell ref="M63:S64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7782e3a-7f72-481b-8de0-d371d60b6d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1BBAF988E934A8789A065B3D9441C" ma:contentTypeVersion="11" ma:contentTypeDescription="Crear nuevo documento." ma:contentTypeScope="" ma:versionID="954bce58225d5c3d13244bb4ebd3b7e0">
  <xsd:schema xmlns:xsd="http://www.w3.org/2001/XMLSchema" xmlns:xs="http://www.w3.org/2001/XMLSchema" xmlns:p="http://schemas.microsoft.com/office/2006/metadata/properties" xmlns:ns3="47782e3a-7f72-481b-8de0-d371d60b6df4" targetNamespace="http://schemas.microsoft.com/office/2006/metadata/properties" ma:root="true" ma:fieldsID="9af7e098791827c1ed3971ae4100de89" ns3:_="">
    <xsd:import namespace="47782e3a-7f72-481b-8de0-d371d60b6df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BillingMetadata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82e3a-7f72-481b-8de0-d371d60b6df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BillingMetadata" ma:index="1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BFA09-0F17-4700-BC76-32F73B761138}">
  <ds:schemaRefs>
    <ds:schemaRef ds:uri="http://purl.org/dc/elements/1.1/"/>
    <ds:schemaRef ds:uri="http://schemas.microsoft.com/office/2006/metadata/properties"/>
    <ds:schemaRef ds:uri="47782e3a-7f72-481b-8de0-d371d60b6df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A5B413-BAF5-4971-8BA5-4133315C1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82e3a-7f72-481b-8de0-d371d60b6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INTRANT</vt:lpstr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Anas Andreina Rodriguez Diaz</cp:lastModifiedBy>
  <cp:revision/>
  <cp:lastPrinted>2024-08-15T13:48:09Z</cp:lastPrinted>
  <dcterms:created xsi:type="dcterms:W3CDTF">2022-12-07T16:03:21Z</dcterms:created>
  <dcterms:modified xsi:type="dcterms:W3CDTF">2026-04-16T17:59:49Z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0x01010072F1BBAF988E934A8789A065B3D9441C</vt:lpwstr>
  </property>
</Properties>
</file>