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intrantgob-my.sharepoint.com/personal/y_rodriguez_intrant_gob_do/Documents/Escritorio/INTRANT/DIGEPRES/Informes para cargar en TRANSPARENCIA/2026/PRIMER TRIMESTRE/"/>
    </mc:Choice>
  </mc:AlternateContent>
  <xr:revisionPtr revIDLastSave="1" documentId="8_{2A8809E9-7400-42C2-B101-5293B91B2D37}" xr6:coauthVersionLast="47" xr6:coauthVersionMax="47" xr10:uidLastSave="{E0B612E8-654A-4ED1-99D6-6C5DABEF5432}"/>
  <bookViews>
    <workbookView xWindow="-108" yWindow="-108" windowWidth="23256" windowHeight="12456" xr2:uid="{00000000-000D-0000-FFFF-FFFF00000000}"/>
  </bookViews>
  <sheets>
    <sheet name="Informe 1er. trimestre" sheetId="1" r:id="rId1"/>
  </sheets>
  <definedNames>
    <definedName name="_xlnm.Print_Area" localSheetId="0">'Informe 1er. trimestre'!$A$1:$J$93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1" i="1" l="1"/>
  <c r="I19" i="1"/>
  <c r="J19" i="1"/>
  <c r="J81" i="1"/>
  <c r="I77" i="1"/>
  <c r="J67" i="1"/>
  <c r="I67" i="1"/>
  <c r="I63" i="1"/>
  <c r="J52" i="1"/>
  <c r="I52" i="1"/>
  <c r="I48" i="1"/>
  <c r="J33" i="1"/>
  <c r="I33" i="1"/>
  <c r="I29" i="1"/>
  <c r="I15" i="1"/>
</calcChain>
</file>

<file path=xl/sharedStrings.xml><?xml version="1.0" encoding="utf-8"?>
<sst xmlns="http://schemas.openxmlformats.org/spreadsheetml/2006/main" count="192" uniqueCount="92">
  <si>
    <t>INFORMACIÓN GENERAL INSTITUCIONAL</t>
  </si>
  <si>
    <t>Capítulo</t>
  </si>
  <si>
    <t>5182-Instituto Nacional de Tránsito y Transporte Terrestre</t>
  </si>
  <si>
    <t>Subcapítulo</t>
  </si>
  <si>
    <t>Instituto Nacional de Tránsito y Transporte Terrestre</t>
  </si>
  <si>
    <t>Unidad Ejecutora</t>
  </si>
  <si>
    <t>Misión</t>
  </si>
  <si>
    <t>Gestionar la rectoría nacional de la movilidad, el transporte terrestre, el tránsito y la seguridad vial, con un enfoque integral para la transformación de los diferentes sectores, requeridos para el desarrollo socioeconómico de la República Dominicana</t>
  </si>
  <si>
    <t>Visión</t>
  </si>
  <si>
    <t>Ser un referente internacional en la gestión de un modelo de movilidad terrestre sostenible, eficiente, accesible y seguro contribuyendo a mejorar la calidad de vida de los ciudadanos</t>
  </si>
  <si>
    <t>DESGLOSE DE LOS PROGRAMAS SEGÚN PRODUCTOS</t>
  </si>
  <si>
    <t>Programa 11: Transporte y Tránsito Terrestre</t>
  </si>
  <si>
    <t>Descripción:</t>
  </si>
  <si>
    <t>Dentro de las actividades que se ejecutan en este programa se pueden destacar las siguientes: regularización el tránsito y el transporte terrestre; la gestión de las licencias de operaciones de transporte de carga y la gestión de las licencias de operaciones  de transportes de pasajeros</t>
  </si>
  <si>
    <r>
      <t>Beneficiarios:</t>
    </r>
    <r>
      <rPr>
        <sz val="12"/>
        <color rgb="FF000000"/>
        <rFont val="Century Gothic"/>
        <family val="2"/>
      </rPr>
      <t xml:space="preserve"> </t>
    </r>
  </si>
  <si>
    <t>Ciudadanos, Empresas y Operadores de Transporte</t>
  </si>
  <si>
    <t>Producto 7990- Usuarios del sistema nacional de transporte reciben autorizaciones, certificaciones y permisos</t>
  </si>
  <si>
    <t>Desempeño financiero</t>
  </si>
  <si>
    <t>Presupuesto Inicial</t>
  </si>
  <si>
    <t>Presupuesto Vigente</t>
  </si>
  <si>
    <t>Presupuesto Ejecutado</t>
  </si>
  <si>
    <t>Porcentaje de Ejecución (ejecutado/vigente)</t>
  </si>
  <si>
    <t>Formulación y Ejecución Trimestral</t>
  </si>
  <si>
    <t>Presupuesto Anual</t>
  </si>
  <si>
    <t>Programación Trimestral</t>
  </si>
  <si>
    <t>Ejecución Trimestral</t>
  </si>
  <si>
    <t>Avance</t>
  </si>
  <si>
    <t>Producto</t>
  </si>
  <si>
    <t>Indicador asociado</t>
  </si>
  <si>
    <t>Física (A)</t>
  </si>
  <si>
    <t>Financiera (B)</t>
  </si>
  <si>
    <t>Física (C)</t>
  </si>
  <si>
    <t>Financiera (D)</t>
  </si>
  <si>
    <t>Física (E)</t>
  </si>
  <si>
    <t>Financiera  (F)</t>
  </si>
  <si>
    <t>Física (%)
 G=E/C</t>
  </si>
  <si>
    <t>Financiero (%) 
H=F/D</t>
  </si>
  <si>
    <t>7990-Usuarios del sistema nacional de transporte reciben autorizaciones, certificaciones y permisos</t>
  </si>
  <si>
    <t>Autorizaciones, certificaciones y permisos otorgados</t>
  </si>
  <si>
    <t>Análisis de Resultados y Desviaciones</t>
  </si>
  <si>
    <t>Resultados alcanzados:</t>
  </si>
  <si>
    <t>Desvío Físico</t>
  </si>
  <si>
    <t>Desvío Financiero</t>
  </si>
  <si>
    <t>Producto 6916: Prestadores de servicio reciben licencia de operación de transporte de  pasajeros</t>
  </si>
  <si>
    <t xml:space="preserve">Descripción del producto: </t>
  </si>
  <si>
    <t>Son las autorizaciones otorgadas a los prestadores de servicios de transporte de pasajeros para sus operaciones.</t>
  </si>
  <si>
    <t>Formulación y Ejecución Física-Financiera</t>
  </si>
  <si>
    <t>Financiera (F)</t>
  </si>
  <si>
    <t>6916-Prestadores de servicio reciben licencia de operación de transporte de  pasajeros</t>
  </si>
  <si>
    <t>Licencias de operación entregadas a operadores de transporte de pasajeros</t>
  </si>
  <si>
    <t>Desvío Físico:</t>
  </si>
  <si>
    <t>Programa 12: Seguridad Vial Integral y Movilidad Sostenible</t>
  </si>
  <si>
    <t>Mediante el Programa Seguridad Vial Integral y Movilidad Sostenible se gestionan las actividades relacionadas con la seguridad vial que el INTRANT realiza por mandato de la LEY 63-17  dentro de las cuales se encuentran las siguiente: Capacitación a ciudadanos relacionadas con las normar y reglamentos en miras a modificar la conducta de los ciudadanos ante estas,  emisión de permisos de conducir y la realización inspección técnica vehicular; También el diseño, monitoreo y evaluación de  Planes, Programas y Proyectos relacionados con la movilidad y la sostenibilidad.</t>
  </si>
  <si>
    <t>Ciudadanos, Operadores del Sector Transporte, Sector Público y Sector Privado.</t>
  </si>
  <si>
    <t>Resultado Asociado:</t>
  </si>
  <si>
    <t>Reducción de las muertes y morbilidad asociadas a los siniestros viales</t>
  </si>
  <si>
    <t>Producto 5879: Ciudadanos reciben licencia de conducir</t>
  </si>
  <si>
    <t>Es la entrega del documento que autoriza a ciudadanos dominicanos y a  extranjeros  a conducir en la República Dominicana</t>
  </si>
  <si>
    <t>5879-Ciudadanos reciben licencia de conducir</t>
  </si>
  <si>
    <t>Licencias de conducir emitidas</t>
  </si>
  <si>
    <t>Producto 7927:  Población recibe cursos y talleres de educación y formación vial</t>
  </si>
  <si>
    <t>Procesos formativos en materia de educación vial</t>
  </si>
  <si>
    <t>7927-Población recibe cursos y talleres de educación y formación vial</t>
  </si>
  <si>
    <t>Personas capacitadas en educación y formación vial</t>
  </si>
  <si>
    <t>Producto 6927: Usuarios del sistema de transporte público de pasajeros cuentan con corredores integrados al servicio de la ciudadanía</t>
  </si>
  <si>
    <t>Son rutas o redes de transporte público que están diseñadas para proporcionar una mayor eficiencia, accesibilidad y comodidad a los usuarios al integrar diferentes modos de transporte en una misma ruta o red. Estos corredores suelen combinar autobuses, trenes, teleféricos u otros medios de transporte en una infraestructura coordinada y conectada</t>
  </si>
  <si>
    <t xml:space="preserve">Formulación y Ejecución Trimestral </t>
  </si>
  <si>
    <t>6927-Usuarios del sistema de transporte público de pasajeros cuentan con corredores integrados al servicio de la ciudadanía</t>
  </si>
  <si>
    <t>Corredores integrados al sistema de transporte público por año</t>
  </si>
  <si>
    <t>Desvío Financiero:</t>
  </si>
  <si>
    <t>Elaborado por:</t>
  </si>
  <si>
    <t>Autorizado por:</t>
  </si>
  <si>
    <t>Yakayra Rodríguez E.</t>
  </si>
  <si>
    <t>Encargada del Dpto. de Formulación, Monitoreo y Evaluación de PPP</t>
  </si>
  <si>
    <t>Gustavo Montilla</t>
  </si>
  <si>
    <t>Director Interino de Planificación y Desarrollo</t>
  </si>
  <si>
    <t>Durante el primer trimestre de 2026, el producto 5879 registró una ejecución física de 77,578 licencias de conducir emitidas, frente a una programación trimestral de 103,738, para un avance de 74.78%. No obstante, este resultado no reflejó la totalidad de los servicios correspondientes al período enero-marzo, debido a que la información reportada por la Dirección de Transformación Digital abarcó únicamente los servicios procesados entre el 1 de enero y el 19 de febrero de 2026. En tal sentido, la ejecución consignada constituyó un corte parcial de la producción física del trimestre, por lo que su actualización quedó sujeta a la incorporación de la data pendiente en el próximo informe trimestral.</t>
  </si>
  <si>
    <t>El producto presentó un desvío físico del 25.22%, equivalente a 26,160 licencias por debajo de la meta trimestral programada. Sin embargo, esta desviación no obedeció a una menor prestación del servicio, sino a una omisión temporal de data en el corte de reporte del trimestre. Conforme al informe remitido, a partir del 20 de febrero y hasta el 31 de marzo de 2026 no se disponía de información consolidada del servicio, debido al cambio de proveedor y al proceso de interoperabilidad de la base de datos que se encontraba en desarrollo desde la Dirección de Transformación Digital. En consecuencia, la ejecución física reportada para el trimestre quedó subregistrada respecto del período completo enero-marzo y deberá ser regularizada y actualizada en el próximo trimestre.</t>
  </si>
  <si>
    <t>En el primer trimestre no se programó ejecución financiera para este producto y, en consecuencia, no se registró ejecución devengada al cierre del período. En ese sentido, el comportamiento financiero observado respondió a la ausencia de programación trimestral del gasto, por lo que no aplicó cálculo de desvío financiero porcentual para el trimestre.</t>
  </si>
  <si>
    <t>Durante el primer trimestre de 2026, el producto 6916 registró una ejecución física de 50 licencias de operación entregadas a operadores de transporte de pasajeros, frente a una programación trimestral de 11 licencias. Este resultado reflejó una sobreejecución física respecto de la meta prevista para el período, asociada al mayor procesamiento de solicitudes y a la continuidad de la respuesta institucional en materia de habilitación de prestadores del servicio de transporte de pasajeros.</t>
  </si>
  <si>
    <t>El producto presentó un desvío físico positivo de 354.55%, equivalente a 39 licencias por encima de la meta trimestral programada. Esta variación obedeció a una ejecución superior a la inicialmente prevista, asociada al incremento en la tramitación y emisión de licencias de operación durante el período.</t>
  </si>
  <si>
    <t>Durante el primer trimestre de 2026, el producto 7927 registró una ejecución física de 28,193 personas capacitadas en educación y formación vial, frente a una programación trimestral de 42,581, para un nivel de avance de 66.21%. Del total alcanzado, 19,970 correspondieron a hombres y 8,223 a mujeres. La ejecución reportada se concentró principalmente en la Escuela Nacional de Educación Vial, ENEVIAL, con 28,014 personas capacitadas, y en la Dirección de Seguridad Vial, con 179, evidenciando la continuidad de las acciones formativas orientadas a fortalecer la educación vial y la prevención en el tránsito.</t>
  </si>
  <si>
    <t>Durante el primer trimestre de 2026 se implementó un corredor integrado de transporte público correspondiente al Corredor Independencia. Esta ejecución constituyó un avance físico anticipado respecto de la planificación operativa anual, dado que su materialización estaba prevista para el segundo trimestre. El resultado representó un hito relevante en el fortalecimiento del Sistema Integrado de Transporte Público del Gran Santo Domingo, al adelantar acciones orientadas a mejorar la cobertura, accesibilidad y eficiencia del servicio de transporte público para la ciudadanía.</t>
  </si>
  <si>
    <t>El producto registró una variación física asociada a una ejecución anticipada del hito previsto en la programación anual, al implementarse un corredor integrado durante el primer trimestre, pese a que su ejecución estaba contemplada para el segundo trimestre. En consecuencia, el comportamiento físico observado no respondió a un rezago en el desempeño, sino a una aceleración en la materialización del producto.</t>
  </si>
  <si>
    <t>El producto presentó un desvío financiero de 9.52%, equivalente a RD$952.50, al registrar una ejecución de RD$9,047.50 frente a una programación trimestral de RD$10,000.00. Esta variación se sustentó en que el gasto efectivamente devengado durante el período fue inferior al monto programado, conforme al libramiento No. 120-1, por concepto de viáticos al personal de la Dirección de Transporte de Pasajero, Departamento Interurbano, por viaje a la provincia de Azua realizado el 16 de enero de 2026.</t>
  </si>
  <si>
    <t>El producto presentó un desvío financiero del 3.39%, equivalente a RD$6,789,609.74, al registrarse una ejecución de RD$193,210,390.26 frente a una programación trimestral de RD$200,000,000.00. Esta variación respondió a que el devengado acumulado al cierre del período se situó ligeramente por debajo del monto programado para el trimestre, alcanzando una ejecución financiera de 96.61%. No obstante, la lectura integral del desempeño del producto en el período enero-marzo quedó condicionada por el carácter parcial de la información física reportada, debido a que la data disponible del servicio abarcó únicamente del 1 de enero al 19 de febrero de 2026, por el proceso de cambio de proveedor y de interoperabilidad de la base de datos que se encontraba en desarrollo desde la Dirección de Transformación Digital. En consecuencia, la situación del producto deberá ser actualizada en el próximo trimestre con la incorporación de la información pendiente.</t>
  </si>
  <si>
    <t>El producto presentó un desvío físico del 33.79%, equivalente a 14,388 personas por debajo de la meta trimestral programada. Esta variación reflejó que, al cierre del período, la ejecución de las acciones formativas alcanzó 28,193 participantes frente a los 42,581 previstos para el trimestre. La producción física reportada se sustentó en la ejecución registrada por la ENEVIAL y la Dirección de Seguridad Vial, por lo que el resultado del período quedó por debajo de la meta física establecida.</t>
  </si>
  <si>
    <t>El producto presentó un desvío financiero del 7.80%, equivalente a RD$780.00, al registrar una ejecución de RD$9,220.00 frente a una programación trimestral de RD$10,000.00. La ejecución devengada del período se sustentó en los libramientos Nos. 269-1 y 240-1, por montos de RD$4,757.50 y RD$4,462.50, respectivamente, ambos por concepto de viáticos e imputados a la estructura programática 12-14-00-0001, correspondiente al programa Seguridad vial integral y movilidad sostenible. En consecuencia, la desviación respondió a que el gasto efectivamente devengado en el trimestre fue inferior al monto programado para el producto.</t>
  </si>
  <si>
    <t>El producto presentó un desvío financiero del 96.00%, equivalente a RD$120,000,000.00 por encima de la programación trimestral, al registrar una ejecución de RD$245,000,000.00 frente a una programación de RD$125,000,000.00. Esta variación respondió a un desfase temporal en la materialización del gasto, debido a que parte de la transferencia de capital prevista no pudo completarse en 2025. La evidencia documental mostró que el libramiento No. 4046-1, por RD$125,000,000.00, fue devuelto con la observación “Se debe Agendar Contrato”, y que posteriormente en 2026 se registró el libramiento No. 354-1 por el mismo monto, a favor del Fideicomiso de Movilidad y Transporte, FIMOVIT, imputado a la estructura programática 12-14-00-0001. En consecuencia, la sobreejecución financiera del trimestre respondió al registro en 2026 de obligaciones que no pudieron materializarse en el período originalmente previsto, junto con la ejecución correspondiente al trimestre reportado.</t>
  </si>
  <si>
    <r>
      <rPr>
        <b/>
        <sz val="24"/>
        <color theme="1"/>
        <rFont val="Calibri"/>
        <family val="2"/>
        <scheme val="minor"/>
      </rPr>
      <t>INSTITUTO NACIONAL DE TRÁNSITO Y TRANSPORTE -INTRANT-</t>
    </r>
    <r>
      <rPr>
        <b/>
        <sz val="18"/>
        <color theme="1"/>
        <rFont val="Calibri"/>
        <family val="2"/>
        <scheme val="minor"/>
      </rPr>
      <t xml:space="preserve">
DIRECCION DE PLANIFICACIÓN Y DESARROLLO
</t>
    </r>
    <r>
      <rPr>
        <b/>
        <sz val="17"/>
        <color theme="1"/>
        <rFont val="Calibri"/>
        <family val="2"/>
        <scheme val="minor"/>
      </rPr>
      <t>Departamento de Formulación, Monitoreo y Evaluación de Planes, Programas y Proyectos</t>
    </r>
    <r>
      <rPr>
        <b/>
        <sz val="18"/>
        <rFont val="Calibri"/>
        <family val="2"/>
        <scheme val="minor"/>
      </rPr>
      <t xml:space="preserve">
</t>
    </r>
    <r>
      <rPr>
        <b/>
        <sz val="18"/>
        <color theme="5" tint="-0.499984740745262"/>
        <rFont val="Calibri"/>
        <family val="2"/>
        <scheme val="minor"/>
      </rPr>
      <t xml:space="preserve">Informe de Evaluación Trimestral de las Metas Físicas y Financieras 
</t>
    </r>
    <r>
      <rPr>
        <b/>
        <sz val="18"/>
        <color rgb="FF002060"/>
        <rFont val="Calibri"/>
        <family val="2"/>
        <scheme val="minor"/>
      </rPr>
      <t>TRIMESTRE:</t>
    </r>
    <r>
      <rPr>
        <b/>
        <sz val="18"/>
        <color theme="1"/>
        <rFont val="Calibri"/>
        <family val="2"/>
        <scheme val="minor"/>
      </rPr>
      <t xml:space="preserve"> </t>
    </r>
    <r>
      <rPr>
        <b/>
        <sz val="18"/>
        <color rgb="FF0070C0"/>
        <rFont val="Calibri"/>
        <family val="2"/>
        <scheme val="minor"/>
      </rPr>
      <t>Enero - Marzo 2026</t>
    </r>
  </si>
  <si>
    <t>Durante el primer trimestre de 2026, el producto 7990 registró una ejecución física de 79,475 autorizaciones, certificaciones y permisos otorgados a usuarios del sistema nacional de transporte, frente a una programación trimestral de 11,657, para un avance físico de 681.78%. Este resultado reflejó una ejecución significativamente superior a la meta prevista para el período, manteniendo la continuidad en la prestación de servicios regulatorios asociados a la gestión del transporte terrestre. El comportamiento observado evidenció una mayor dinámica en la emisión de permisos y demás documentos vinculados a la operación del sistema de transporte.</t>
  </si>
  <si>
    <t>El producto presentó un desvío físico positivo de 581.78%, equivalente a 67,818 servicios por encima de la meta trimestral programada. Esta variación respondió, principalmente, al incremento en la emisión de permisos de carga durante los períodos feriados de Semana Santa y del Día de la Altagracia, así como a la emisión de Permisos de la Zona de Acceso Restringido, los cuales incidieron de manera directa en el volumen de servicios otorgados durante el trimestre. En consecuencia, la sobreejecución física observada estuvo asociada al comportamiento efectivo de la demanda regulatoria del servicio y al aumento en los requerimientos operativos vinculados al control y ordenamiento del transporte.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</si>
</sst>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_(* \(#,##0.00\);_(* &quot;-&quot;??_);_(@_)"/>
    <numFmt numFmtId="164" formatCode="[$-10409]#,##0;\-#,##0"/>
    <numFmt numFmtId="165" formatCode="[$-10409]#,##0.00;\-#,##0.00"/>
    <numFmt numFmtId="166" formatCode="[$-10409]0.00%"/>
  </numFmts>
  <fonts count="26" x14ac:knownFonts="1">
    <font>
      <sz val="11"/>
      <color theme="1"/>
      <name val="Calibri"/>
      <family val="2"/>
      <scheme val="minor"/>
    </font>
    <font>
      <sz val="11"/>
      <color theme="1"/>
      <name val="Calibri"/>
      <family val="2"/>
      <scheme val="minor"/>
    </font>
    <font>
      <b/>
      <sz val="18"/>
      <name val="Calibri"/>
      <family val="2"/>
      <scheme val="minor"/>
    </font>
    <font>
      <b/>
      <sz val="24"/>
      <color theme="1"/>
      <name val="Calibri"/>
      <family val="2"/>
      <scheme val="minor"/>
    </font>
    <font>
      <b/>
      <sz val="18"/>
      <color theme="1"/>
      <name val="Calibri"/>
      <family val="2"/>
      <scheme val="minor"/>
    </font>
    <font>
      <b/>
      <sz val="17"/>
      <color theme="1"/>
      <name val="Calibri"/>
      <family val="2"/>
      <scheme val="minor"/>
    </font>
    <font>
      <b/>
      <sz val="18"/>
      <color theme="5" tint="-0.499984740745262"/>
      <name val="Calibri"/>
      <family val="2"/>
      <scheme val="minor"/>
    </font>
    <font>
      <b/>
      <sz val="18"/>
      <color rgb="FF002060"/>
      <name val="Calibri"/>
      <family val="2"/>
      <scheme val="minor"/>
    </font>
    <font>
      <sz val="12"/>
      <color theme="1"/>
      <name val="Calibri"/>
      <family val="2"/>
      <scheme val="minor"/>
    </font>
    <font>
      <b/>
      <sz val="18"/>
      <color theme="0"/>
      <name val="Calibri"/>
      <family val="2"/>
      <scheme val="minor"/>
    </font>
    <font>
      <b/>
      <sz val="12"/>
      <color rgb="FF000000"/>
      <name val="Calibri"/>
      <family val="2"/>
      <scheme val="minor"/>
    </font>
    <font>
      <b/>
      <sz val="12"/>
      <color theme="1"/>
      <name val="Calibri"/>
      <family val="2"/>
      <scheme val="minor"/>
    </font>
    <font>
      <b/>
      <sz val="16"/>
      <color theme="0"/>
      <name val="Calibri"/>
      <family val="2"/>
      <scheme val="minor"/>
    </font>
    <font>
      <sz val="12"/>
      <color rgb="FF000000"/>
      <name val="Century Gothic"/>
      <family val="2"/>
    </font>
    <font>
      <b/>
      <sz val="12"/>
      <name val="Calibri"/>
      <family val="2"/>
    </font>
    <font>
      <sz val="12"/>
      <color theme="1"/>
      <name val="Calibri"/>
      <family val="2"/>
    </font>
    <font>
      <sz val="12"/>
      <color rgb="FFFF0000"/>
      <name val="Calibri"/>
      <family val="2"/>
      <scheme val="minor"/>
    </font>
    <font>
      <b/>
      <sz val="12"/>
      <color rgb="FF000000"/>
      <name val="Calibri"/>
      <family val="2"/>
    </font>
    <font>
      <sz val="12"/>
      <name val="Calibri"/>
      <family val="2"/>
    </font>
    <font>
      <sz val="11"/>
      <name val="Calibri"/>
      <family val="2"/>
    </font>
    <font>
      <b/>
      <sz val="14"/>
      <color theme="0"/>
      <name val="Calibri"/>
      <family val="2"/>
      <scheme val="minor"/>
    </font>
    <font>
      <b/>
      <sz val="12"/>
      <name val="Calibri"/>
      <family val="2"/>
      <scheme val="minor"/>
    </font>
    <font>
      <b/>
      <sz val="14"/>
      <name val="Calibri"/>
      <family val="2"/>
    </font>
    <font>
      <sz val="14"/>
      <name val="Calibri"/>
      <family val="2"/>
    </font>
    <font>
      <sz val="14"/>
      <color theme="1"/>
      <name val="Calibri"/>
      <family val="2"/>
      <scheme val="minor"/>
    </font>
    <font>
      <b/>
      <sz val="18"/>
      <color rgb="FF0070C0"/>
      <name val="Calibri"/>
      <family val="2"/>
      <scheme val="minor"/>
    </font>
  </fonts>
  <fills count="12">
    <fill>
      <patternFill patternType="none"/>
    </fill>
    <fill>
      <patternFill patternType="gray125"/>
    </fill>
    <fill>
      <patternFill patternType="solid">
        <fgColor rgb="FFC00000"/>
        <bgColor indexed="64"/>
      </patternFill>
    </fill>
    <fill>
      <patternFill patternType="solid">
        <fgColor rgb="FF045A79"/>
        <bgColor indexed="64"/>
      </patternFill>
    </fill>
    <fill>
      <patternFill patternType="solid">
        <fgColor rgb="FFF58220"/>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bgColor indexed="64"/>
      </patternFill>
    </fill>
    <fill>
      <patternFill patternType="solid">
        <fgColor rgb="FFD9D9D9"/>
        <bgColor rgb="FF000000"/>
      </patternFill>
    </fill>
    <fill>
      <patternFill patternType="solid">
        <fgColor theme="0" tint="-0.14999847407452621"/>
        <bgColor rgb="FFF5F5F5"/>
      </patternFill>
    </fill>
    <fill>
      <patternFill patternType="solid">
        <fgColor rgb="FF002060"/>
        <bgColor indexed="64"/>
      </patternFill>
    </fill>
    <fill>
      <patternFill patternType="solid">
        <fgColor theme="6" tint="0.79998168889431442"/>
        <bgColor indexed="64"/>
      </patternFill>
    </fill>
  </fills>
  <borders count="4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medium">
        <color indexed="64"/>
      </bottom>
      <diagonal/>
    </border>
    <border>
      <left style="thin">
        <color rgb="FFA6A6A6"/>
      </left>
      <right/>
      <top style="medium">
        <color indexed="64"/>
      </top>
      <bottom style="medium">
        <color indexed="64"/>
      </bottom>
      <diagonal/>
    </border>
    <border>
      <left/>
      <right style="thin">
        <color rgb="FFA6A6A6"/>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rgb="FFA6A6A6"/>
      </left>
      <right/>
      <top style="medium">
        <color indexed="64"/>
      </top>
      <bottom/>
      <diagonal/>
    </border>
    <border>
      <left/>
      <right style="thin">
        <color rgb="FFA6A6A6"/>
      </right>
      <top style="medium">
        <color indexed="64"/>
      </top>
      <bottom/>
      <diagonal/>
    </border>
    <border>
      <left style="thin">
        <color indexed="64"/>
      </left>
      <right style="medium">
        <color indexed="64"/>
      </right>
      <top style="medium">
        <color indexed="64"/>
      </top>
      <bottom/>
      <diagonal/>
    </border>
    <border>
      <left style="thin">
        <color rgb="FFA6A6A6"/>
      </left>
      <right style="thin">
        <color rgb="FFA6A6A6"/>
      </right>
      <top/>
      <bottom style="thin">
        <color rgb="FFA6A6A6"/>
      </bottom>
      <diagonal/>
    </border>
    <border>
      <left/>
      <right style="thin">
        <color rgb="FFA6A6A6"/>
      </right>
      <top/>
      <bottom style="thin">
        <color rgb="FFA6A6A6"/>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8" fillId="0" borderId="0" xfId="0" applyFont="1"/>
    <xf numFmtId="0" fontId="10" fillId="0" borderId="7" xfId="0" applyFont="1" applyBorder="1" applyAlignment="1">
      <alignment vertical="center"/>
    </xf>
    <xf numFmtId="0" fontId="11" fillId="0" borderId="10" xfId="0" applyFont="1" applyBorder="1"/>
    <xf numFmtId="0" fontId="10" fillId="0" borderId="10" xfId="0" applyFont="1" applyBorder="1" applyAlignment="1">
      <alignment vertical="center"/>
    </xf>
    <xf numFmtId="0" fontId="10" fillId="0" borderId="13" xfId="0" applyFont="1" applyBorder="1" applyAlignment="1">
      <alignment vertical="center"/>
    </xf>
    <xf numFmtId="0" fontId="10" fillId="0" borderId="10" xfId="0" applyFont="1" applyBorder="1" applyAlignment="1">
      <alignment vertical="center" wrapText="1"/>
    </xf>
    <xf numFmtId="0" fontId="16" fillId="0" borderId="0" xfId="0" applyFont="1"/>
    <xf numFmtId="0" fontId="17" fillId="9" borderId="29" xfId="0" applyFont="1" applyFill="1" applyBorder="1" applyAlignment="1">
      <alignment horizontal="center" vertical="center" wrapText="1" readingOrder="1"/>
    </xf>
    <xf numFmtId="0" fontId="17" fillId="9" borderId="8" xfId="0" applyFont="1" applyFill="1" applyBorder="1" applyAlignment="1">
      <alignment horizontal="center" vertical="center" wrapText="1" readingOrder="1"/>
    </xf>
    <xf numFmtId="0" fontId="17" fillId="9" borderId="30" xfId="0" applyFont="1" applyFill="1" applyBorder="1" applyAlignment="1">
      <alignment horizontal="center" vertical="center" wrapText="1" readingOrder="1"/>
    </xf>
    <xf numFmtId="0" fontId="18" fillId="0" borderId="31"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164" fontId="15" fillId="7" borderId="14" xfId="0" applyNumberFormat="1" applyFont="1" applyFill="1" applyBorder="1" applyAlignment="1" applyProtection="1">
      <alignment horizontal="center" vertical="center" wrapText="1" readingOrder="1"/>
      <protection locked="0"/>
    </xf>
    <xf numFmtId="10" fontId="15" fillId="7" borderId="14" xfId="2" applyNumberFormat="1" applyFont="1" applyFill="1" applyBorder="1" applyAlignment="1" applyProtection="1">
      <alignment horizontal="center" vertical="center" wrapText="1" readingOrder="1"/>
      <protection locked="0"/>
    </xf>
    <xf numFmtId="10" fontId="18" fillId="7" borderId="32" xfId="2" applyNumberFormat="1" applyFont="1" applyFill="1" applyBorder="1" applyAlignment="1" applyProtection="1">
      <alignment horizontal="center" vertical="center" wrapText="1" readingOrder="1"/>
      <protection locked="0"/>
    </xf>
    <xf numFmtId="0" fontId="8" fillId="0" borderId="0" xfId="0" applyFont="1" applyAlignment="1">
      <alignment vertical="center"/>
    </xf>
    <xf numFmtId="0" fontId="10" fillId="0" borderId="10" xfId="0" applyFont="1" applyBorder="1" applyAlignment="1" applyProtection="1">
      <alignment vertical="center" wrapText="1"/>
      <protection locked="0"/>
    </xf>
    <xf numFmtId="0" fontId="16" fillId="0" borderId="0" xfId="0" applyFont="1" applyAlignment="1">
      <alignment vertical="center" wrapText="1"/>
    </xf>
    <xf numFmtId="0" fontId="18" fillId="0" borderId="0" xfId="0" applyFont="1" applyProtection="1">
      <protection locked="0"/>
    </xf>
    <xf numFmtId="0" fontId="14" fillId="8" borderId="38" xfId="0" applyFont="1" applyFill="1" applyBorder="1" applyAlignment="1">
      <alignment vertical="center" wrapText="1"/>
    </xf>
    <xf numFmtId="0" fontId="14" fillId="8" borderId="39" xfId="0" applyFont="1" applyFill="1" applyBorder="1" applyAlignment="1">
      <alignment vertical="center" wrapText="1"/>
    </xf>
    <xf numFmtId="0" fontId="18" fillId="0" borderId="14" xfId="0" applyFont="1" applyBorder="1" applyAlignment="1" applyProtection="1">
      <alignment horizontal="center" vertical="center" wrapText="1"/>
      <protection locked="0"/>
    </xf>
    <xf numFmtId="10" fontId="18" fillId="0" borderId="14" xfId="2" applyNumberFormat="1" applyFont="1" applyFill="1" applyBorder="1" applyAlignment="1" applyProtection="1">
      <alignment horizontal="center" vertical="center" wrapText="1" readingOrder="1"/>
      <protection locked="0"/>
    </xf>
    <xf numFmtId="166" fontId="18" fillId="11" borderId="32" xfId="0" applyNumberFormat="1" applyFont="1" applyFill="1" applyBorder="1" applyAlignment="1" applyProtection="1">
      <alignment horizontal="center" vertical="center" wrapText="1" readingOrder="1"/>
      <protection locked="0"/>
    </xf>
    <xf numFmtId="0" fontId="21" fillId="0" borderId="10" xfId="0" applyFont="1" applyBorder="1" applyAlignment="1" applyProtection="1">
      <alignment vertical="center" wrapText="1"/>
      <protection locked="0"/>
    </xf>
    <xf numFmtId="166" fontId="8" fillId="0" borderId="0" xfId="0" applyNumberFormat="1" applyFont="1"/>
    <xf numFmtId="0" fontId="8" fillId="6" borderId="33" xfId="0" applyFont="1" applyFill="1" applyBorder="1"/>
    <xf numFmtId="0" fontId="8" fillId="6" borderId="34" xfId="0" applyFont="1" applyFill="1" applyBorder="1"/>
    <xf numFmtId="0" fontId="18" fillId="0" borderId="31" xfId="0" applyFont="1" applyBorder="1" applyAlignment="1" applyProtection="1">
      <alignment horizontal="center" vertical="top" wrapText="1"/>
      <protection locked="0"/>
    </xf>
    <xf numFmtId="0" fontId="18" fillId="7" borderId="14" xfId="0" applyFont="1" applyFill="1" applyBorder="1" applyAlignment="1" applyProtection="1">
      <alignment horizontal="center" vertical="top" wrapText="1"/>
      <protection locked="0"/>
    </xf>
    <xf numFmtId="165" fontId="8" fillId="0" borderId="0" xfId="0" applyNumberFormat="1" applyFont="1"/>
    <xf numFmtId="0" fontId="15" fillId="0" borderId="14" xfId="0" applyFont="1" applyBorder="1" applyAlignment="1" applyProtection="1">
      <alignment horizontal="center" vertical="center" wrapText="1"/>
      <protection locked="0"/>
    </xf>
    <xf numFmtId="0" fontId="18" fillId="7" borderId="40" xfId="0" applyFont="1" applyFill="1" applyBorder="1" applyProtection="1">
      <protection locked="0"/>
    </xf>
    <xf numFmtId="0" fontId="18" fillId="7" borderId="0" xfId="0" applyFont="1" applyFill="1" applyProtection="1">
      <protection locked="0"/>
    </xf>
    <xf numFmtId="0" fontId="18" fillId="7" borderId="41" xfId="0" applyFont="1" applyFill="1" applyBorder="1" applyProtection="1">
      <protection locked="0"/>
    </xf>
    <xf numFmtId="0" fontId="23" fillId="7" borderId="0" xfId="0" applyFont="1" applyFill="1" applyProtection="1">
      <protection locked="0"/>
    </xf>
    <xf numFmtId="0" fontId="24" fillId="0" borderId="0" xfId="0" applyFont="1"/>
    <xf numFmtId="0" fontId="18" fillId="7" borderId="45" xfId="0" applyFont="1" applyFill="1" applyBorder="1" applyProtection="1">
      <protection locked="0"/>
    </xf>
    <xf numFmtId="0" fontId="18" fillId="7" borderId="46" xfId="0" applyFont="1" applyFill="1" applyBorder="1" applyProtection="1">
      <protection locked="0"/>
    </xf>
    <xf numFmtId="0" fontId="18" fillId="7" borderId="47" xfId="0" applyFont="1" applyFill="1" applyBorder="1" applyProtection="1">
      <protection locked="0"/>
    </xf>
    <xf numFmtId="165" fontId="15" fillId="7" borderId="14" xfId="0" applyNumberFormat="1" applyFont="1" applyFill="1" applyBorder="1" applyAlignment="1" applyProtection="1">
      <alignment horizontal="center" vertical="center" wrapText="1" readingOrder="1"/>
      <protection locked="0"/>
    </xf>
    <xf numFmtId="0" fontId="22" fillId="7" borderId="42" xfId="0" applyFont="1" applyFill="1" applyBorder="1" applyAlignment="1" applyProtection="1">
      <alignment horizontal="center"/>
      <protection locked="0"/>
    </xf>
    <xf numFmtId="0" fontId="22" fillId="7" borderId="43" xfId="0" applyFont="1" applyFill="1" applyBorder="1" applyAlignment="1" applyProtection="1">
      <alignment horizontal="center"/>
      <protection locked="0"/>
    </xf>
    <xf numFmtId="0" fontId="22" fillId="7" borderId="44" xfId="0" applyFont="1" applyFill="1" applyBorder="1" applyAlignment="1" applyProtection="1">
      <alignment horizontal="center"/>
      <protection locked="0"/>
    </xf>
    <xf numFmtId="0" fontId="18" fillId="7" borderId="40" xfId="0" applyFont="1" applyFill="1" applyBorder="1" applyAlignment="1" applyProtection="1">
      <alignment horizontal="center"/>
      <protection locked="0"/>
    </xf>
    <xf numFmtId="0" fontId="18" fillId="7" borderId="0" xfId="0" applyFont="1" applyFill="1" applyAlignment="1" applyProtection="1">
      <alignment horizontal="center"/>
      <protection locked="0"/>
    </xf>
    <xf numFmtId="0" fontId="18" fillId="7" borderId="41" xfId="0" applyFont="1" applyFill="1" applyBorder="1" applyAlignment="1" applyProtection="1">
      <alignment horizontal="center"/>
      <protection locked="0"/>
    </xf>
    <xf numFmtId="0" fontId="20" fillId="10" borderId="7" xfId="0" applyFont="1" applyFill="1" applyBorder="1" applyAlignment="1">
      <alignment horizontal="left" vertical="center"/>
    </xf>
    <xf numFmtId="0" fontId="20" fillId="10" borderId="8" xfId="0" applyFont="1" applyFill="1" applyBorder="1" applyAlignment="1">
      <alignment horizontal="left" vertical="center"/>
    </xf>
    <xf numFmtId="0" fontId="20" fillId="10" borderId="9" xfId="0" applyFont="1" applyFill="1" applyBorder="1" applyAlignment="1">
      <alignment horizontal="left" vertical="center"/>
    </xf>
    <xf numFmtId="0" fontId="8" fillId="0" borderId="11" xfId="0" applyFont="1" applyBorder="1" applyAlignment="1" applyProtection="1">
      <alignment horizontal="justify" vertical="center" wrapText="1"/>
      <protection locked="0"/>
    </xf>
    <xf numFmtId="0" fontId="8" fillId="0" borderId="12" xfId="0" applyFont="1" applyBorder="1" applyAlignment="1" applyProtection="1">
      <alignment horizontal="justify" vertical="center" wrapText="1"/>
      <protection locked="0"/>
    </xf>
    <xf numFmtId="0" fontId="15" fillId="7" borderId="11" xfId="0" applyFont="1" applyFill="1" applyBorder="1" applyAlignment="1">
      <alignment horizontal="justify" vertical="center" wrapText="1"/>
    </xf>
    <xf numFmtId="0" fontId="15" fillId="7" borderId="12" xfId="0" applyFont="1" applyFill="1" applyBorder="1" applyAlignment="1">
      <alignment horizontal="justify" vertical="center" wrapText="1"/>
    </xf>
    <xf numFmtId="0" fontId="15" fillId="0" borderId="11" xfId="0" applyFont="1" applyBorder="1" applyAlignment="1">
      <alignment horizontal="justify" vertical="center" wrapText="1"/>
    </xf>
    <xf numFmtId="0" fontId="15" fillId="0" borderId="12" xfId="0" applyFont="1" applyBorder="1" applyAlignment="1">
      <alignment horizontal="justify" vertical="center" wrapText="1"/>
    </xf>
    <xf numFmtId="0" fontId="22" fillId="7" borderId="40" xfId="0" applyFont="1" applyFill="1" applyBorder="1" applyAlignment="1" applyProtection="1">
      <alignment horizontal="center"/>
      <protection locked="0"/>
    </xf>
    <xf numFmtId="0" fontId="22" fillId="7" borderId="0" xfId="0" applyFont="1" applyFill="1" applyAlignment="1" applyProtection="1">
      <alignment horizontal="center"/>
      <protection locked="0"/>
    </xf>
    <xf numFmtId="0" fontId="22" fillId="7" borderId="41" xfId="0" applyFont="1" applyFill="1" applyBorder="1" applyAlignment="1" applyProtection="1">
      <alignment horizontal="center"/>
      <protection locked="0"/>
    </xf>
    <xf numFmtId="39" fontId="18" fillId="7" borderId="10" xfId="1" applyNumberFormat="1" applyFont="1" applyFill="1" applyBorder="1" applyAlignment="1" applyProtection="1">
      <alignment horizontal="center" vertical="center" wrapText="1" readingOrder="1"/>
      <protection locked="0"/>
    </xf>
    <xf numFmtId="39" fontId="18" fillId="7" borderId="11" xfId="1" applyNumberFormat="1" applyFont="1" applyFill="1" applyBorder="1" applyAlignment="1" applyProtection="1">
      <alignment horizontal="center" vertical="center" wrapText="1" readingOrder="1"/>
      <protection locked="0"/>
    </xf>
    <xf numFmtId="10" fontId="18" fillId="7" borderId="11" xfId="2" applyNumberFormat="1" applyFont="1" applyFill="1" applyBorder="1" applyAlignment="1" applyProtection="1">
      <alignment horizontal="center" vertical="center" wrapText="1" readingOrder="1"/>
    </xf>
    <xf numFmtId="10" fontId="18" fillId="7" borderId="12" xfId="2" applyNumberFormat="1" applyFont="1" applyFill="1" applyBorder="1" applyAlignment="1" applyProtection="1">
      <alignment horizontal="center" vertical="center" wrapText="1" readingOrder="1"/>
    </xf>
    <xf numFmtId="0" fontId="11" fillId="5" borderId="13" xfId="0" applyFont="1" applyFill="1" applyBorder="1" applyAlignment="1">
      <alignment horizontal="left" vertical="center"/>
    </xf>
    <xf numFmtId="0" fontId="11" fillId="5" borderId="14" xfId="0" applyFont="1" applyFill="1" applyBorder="1" applyAlignment="1">
      <alignment horizontal="left" vertical="center"/>
    </xf>
    <xf numFmtId="0" fontId="11" fillId="5" borderId="15" xfId="0" applyFont="1" applyFill="1" applyBorder="1" applyAlignment="1">
      <alignment horizontal="left" vertical="center"/>
    </xf>
    <xf numFmtId="0" fontId="8" fillId="6" borderId="33" xfId="0" applyFont="1" applyFill="1" applyBorder="1" applyAlignment="1">
      <alignment horizontal="center" vertical="center"/>
    </xf>
    <xf numFmtId="0" fontId="8" fillId="6" borderId="34" xfId="0" applyFont="1" applyFill="1" applyBorder="1" applyAlignment="1">
      <alignment horizontal="center" vertical="center"/>
    </xf>
    <xf numFmtId="0" fontId="14" fillId="8" borderId="35" xfId="0" applyFont="1" applyFill="1" applyBorder="1" applyAlignment="1">
      <alignment wrapText="1"/>
    </xf>
    <xf numFmtId="0" fontId="14" fillId="8" borderId="36" xfId="0" applyFont="1" applyFill="1" applyBorder="1" applyAlignment="1">
      <alignment wrapText="1"/>
    </xf>
    <xf numFmtId="0" fontId="14" fillId="8" borderId="2" xfId="0" applyFont="1" applyFill="1" applyBorder="1" applyAlignment="1">
      <alignment wrapText="1"/>
    </xf>
    <xf numFmtId="0" fontId="17" fillId="9" borderId="34" xfId="0" applyFont="1" applyFill="1" applyBorder="1" applyAlignment="1">
      <alignment horizontal="center" vertical="center" wrapText="1" readingOrder="1"/>
    </xf>
    <xf numFmtId="0" fontId="18" fillId="6" borderId="37" xfId="0" applyFont="1" applyFill="1" applyBorder="1" applyAlignment="1">
      <alignment vertical="center" wrapText="1"/>
    </xf>
    <xf numFmtId="0" fontId="20" fillId="10" borderId="10" xfId="0" applyFont="1" applyFill="1" applyBorder="1" applyAlignment="1">
      <alignment horizontal="left" vertical="center"/>
    </xf>
    <xf numFmtId="0" fontId="20" fillId="10" borderId="11" xfId="0" applyFont="1" applyFill="1" applyBorder="1" applyAlignment="1">
      <alignment horizontal="left" vertical="center"/>
    </xf>
    <xf numFmtId="0" fontId="20" fillId="10" borderId="12" xfId="0" applyFont="1" applyFill="1" applyBorder="1" applyAlignment="1">
      <alignment horizontal="left" vertical="center"/>
    </xf>
    <xf numFmtId="0" fontId="11" fillId="5" borderId="10" xfId="0" applyFont="1" applyFill="1" applyBorder="1" applyAlignment="1">
      <alignment horizontal="left" vertical="center"/>
    </xf>
    <xf numFmtId="0" fontId="11" fillId="5" borderId="11" xfId="0" applyFont="1" applyFill="1" applyBorder="1" applyAlignment="1">
      <alignment horizontal="left" vertical="center"/>
    </xf>
    <xf numFmtId="0" fontId="11" fillId="5" borderId="12" xfId="0" applyFont="1" applyFill="1" applyBorder="1" applyAlignment="1">
      <alignment horizontal="left" vertical="center"/>
    </xf>
    <xf numFmtId="0" fontId="14" fillId="6" borderId="10" xfId="0" applyFont="1" applyFill="1" applyBorder="1" applyAlignment="1">
      <alignment horizontal="center" vertical="center" wrapText="1" readingOrder="1"/>
    </xf>
    <xf numFmtId="0" fontId="14" fillId="6" borderId="11" xfId="0" applyFont="1" applyFill="1" applyBorder="1" applyAlignment="1">
      <alignment horizontal="center" vertical="center" wrapText="1" readingOrder="1"/>
    </xf>
    <xf numFmtId="0" fontId="14" fillId="6" borderId="12" xfId="0" applyFont="1" applyFill="1" applyBorder="1" applyAlignment="1">
      <alignment horizontal="center" vertical="center" wrapText="1" readingOrder="1"/>
    </xf>
    <xf numFmtId="0" fontId="8" fillId="0" borderId="11" xfId="0" applyFont="1" applyBorder="1" applyAlignment="1">
      <alignment horizontal="justify" vertical="center" wrapText="1"/>
    </xf>
    <xf numFmtId="0" fontId="8" fillId="0" borderId="12" xfId="0" applyFont="1" applyBorder="1" applyAlignment="1">
      <alignment horizontal="justify" vertical="center" wrapText="1"/>
    </xf>
    <xf numFmtId="0" fontId="12" fillId="4" borderId="19" xfId="0" applyFont="1" applyFill="1" applyBorder="1" applyAlignment="1" applyProtection="1">
      <alignment horizontal="left" vertical="center" wrapText="1"/>
      <protection locked="0"/>
    </xf>
    <xf numFmtId="0" fontId="12" fillId="4" borderId="20" xfId="0" applyFont="1" applyFill="1" applyBorder="1" applyAlignment="1" applyProtection="1">
      <alignment horizontal="left" vertical="center" wrapText="1"/>
      <protection locked="0"/>
    </xf>
    <xf numFmtId="0" fontId="12" fillId="4" borderId="21" xfId="0" applyFont="1" applyFill="1" applyBorder="1" applyAlignment="1" applyProtection="1">
      <alignment horizontal="left" vertical="center" wrapText="1"/>
      <protection locked="0"/>
    </xf>
    <xf numFmtId="0" fontId="10" fillId="7" borderId="10" xfId="0" applyFont="1" applyFill="1" applyBorder="1" applyAlignment="1">
      <alignment horizontal="center" vertical="center" wrapText="1"/>
    </xf>
    <xf numFmtId="0" fontId="10" fillId="7" borderId="11" xfId="0" applyFont="1" applyFill="1" applyBorder="1" applyAlignment="1">
      <alignment horizontal="center" vertical="center" wrapText="1"/>
    </xf>
    <xf numFmtId="0" fontId="10" fillId="7" borderId="12" xfId="0" applyFont="1" applyFill="1" applyBorder="1" applyAlignment="1">
      <alignment horizontal="center" vertical="center" wrapText="1"/>
    </xf>
    <xf numFmtId="0" fontId="8" fillId="0" borderId="11" xfId="0" applyFont="1" applyBorder="1" applyAlignment="1" applyProtection="1">
      <alignment horizontal="left" vertical="center" wrapText="1"/>
      <protection locked="0"/>
    </xf>
    <xf numFmtId="0" fontId="8" fillId="0" borderId="12" xfId="0" applyFont="1" applyBorder="1" applyAlignment="1" applyProtection="1">
      <alignment horizontal="left" vertical="center" wrapText="1"/>
      <protection locked="0"/>
    </xf>
    <xf numFmtId="0" fontId="18" fillId="6" borderId="37" xfId="0" applyFont="1" applyFill="1" applyBorder="1" applyAlignment="1">
      <alignment vertical="top" wrapText="1"/>
    </xf>
    <xf numFmtId="3" fontId="8" fillId="0" borderId="11" xfId="0" applyNumberFormat="1" applyFont="1" applyBorder="1" applyAlignment="1" applyProtection="1">
      <alignment horizontal="left" vertical="center" wrapText="1"/>
      <protection locked="0"/>
    </xf>
    <xf numFmtId="0" fontId="8" fillId="7" borderId="11" xfId="0" applyFont="1" applyFill="1" applyBorder="1" applyAlignment="1">
      <alignment horizontal="justify" vertical="center" wrapText="1"/>
    </xf>
    <xf numFmtId="0" fontId="8" fillId="7" borderId="12" xfId="0" applyFont="1" applyFill="1" applyBorder="1" applyAlignment="1">
      <alignment horizontal="justify" vertical="center" wrapText="1"/>
    </xf>
    <xf numFmtId="0" fontId="12" fillId="3" borderId="19" xfId="0" applyFont="1" applyFill="1" applyBorder="1" applyAlignment="1" applyProtection="1">
      <alignment horizontal="left" vertical="center" wrapText="1"/>
      <protection locked="0"/>
    </xf>
    <xf numFmtId="0" fontId="12" fillId="3" borderId="20" xfId="0" applyFont="1" applyFill="1" applyBorder="1" applyAlignment="1" applyProtection="1">
      <alignment horizontal="left" vertical="center" wrapText="1"/>
      <protection locked="0"/>
    </xf>
    <xf numFmtId="0" fontId="12" fillId="3" borderId="21" xfId="0" applyFont="1" applyFill="1" applyBorder="1" applyAlignment="1" applyProtection="1">
      <alignment horizontal="left" vertical="center" wrapText="1"/>
      <protection locked="0"/>
    </xf>
    <xf numFmtId="39" fontId="15" fillId="7" borderId="10" xfId="1" applyNumberFormat="1" applyFont="1" applyFill="1" applyBorder="1" applyAlignment="1" applyProtection="1">
      <alignment horizontal="center" vertical="center" wrapText="1" readingOrder="1"/>
      <protection locked="0"/>
    </xf>
    <xf numFmtId="39" fontId="15" fillId="7" borderId="11" xfId="1" applyNumberFormat="1" applyFont="1" applyFill="1" applyBorder="1" applyAlignment="1" applyProtection="1">
      <alignment horizontal="center" vertical="center" wrapText="1" readingOrder="1"/>
      <protection locked="0"/>
    </xf>
    <xf numFmtId="10" fontId="15" fillId="7" borderId="11" xfId="2" applyNumberFormat="1" applyFont="1" applyFill="1" applyBorder="1" applyAlignment="1" applyProtection="1">
      <alignment horizontal="center" vertical="center" wrapText="1" readingOrder="1"/>
    </xf>
    <xf numFmtId="10" fontId="15" fillId="7" borderId="12" xfId="2" applyNumberFormat="1" applyFont="1" applyFill="1" applyBorder="1" applyAlignment="1" applyProtection="1">
      <alignment horizontal="center" vertical="center" wrapText="1" readingOrder="1"/>
    </xf>
    <xf numFmtId="0" fontId="8" fillId="6" borderId="33" xfId="0" applyFont="1" applyFill="1" applyBorder="1" applyAlignment="1">
      <alignment horizontal="center"/>
    </xf>
    <xf numFmtId="0" fontId="8" fillId="6" borderId="34" xfId="0" applyFont="1" applyFill="1" applyBorder="1" applyAlignment="1">
      <alignment horizontal="center"/>
    </xf>
    <xf numFmtId="0" fontId="14" fillId="8" borderId="35" xfId="0" applyFont="1" applyFill="1" applyBorder="1" applyAlignment="1">
      <alignment horizontal="center" wrapText="1"/>
    </xf>
    <xf numFmtId="0" fontId="14" fillId="8" borderId="36" xfId="0" applyFont="1" applyFill="1" applyBorder="1" applyAlignment="1">
      <alignment horizontal="center" wrapText="1"/>
    </xf>
    <xf numFmtId="0" fontId="14" fillId="8" borderId="2" xfId="0" applyFont="1" applyFill="1" applyBorder="1" applyAlignment="1">
      <alignment horizontal="center" wrapText="1"/>
    </xf>
    <xf numFmtId="0" fontId="18" fillId="6" borderId="37" xfId="0" applyFont="1" applyFill="1" applyBorder="1" applyAlignment="1">
      <alignment horizontal="center" vertical="top" wrapText="1"/>
    </xf>
    <xf numFmtId="0" fontId="11" fillId="5" borderId="7" xfId="0" applyFont="1" applyFill="1" applyBorder="1" applyAlignment="1">
      <alignment horizontal="left" vertical="center"/>
    </xf>
    <xf numFmtId="0" fontId="11" fillId="5" borderId="8" xfId="0" applyFont="1" applyFill="1" applyBorder="1" applyAlignment="1">
      <alignment horizontal="left" vertical="center"/>
    </xf>
    <xf numFmtId="0" fontId="11" fillId="5" borderId="9" xfId="0" applyFont="1" applyFill="1" applyBorder="1" applyAlignment="1">
      <alignment horizontal="left" vertical="center"/>
    </xf>
    <xf numFmtId="0" fontId="8" fillId="6" borderId="4" xfId="0" applyFont="1" applyFill="1" applyBorder="1" applyAlignment="1">
      <alignment horizontal="center"/>
    </xf>
    <xf numFmtId="0" fontId="8" fillId="6" borderId="24" xfId="0" applyFont="1" applyFill="1" applyBorder="1" applyAlignment="1">
      <alignment horizontal="center"/>
    </xf>
    <xf numFmtId="0" fontId="14" fillId="8" borderId="25" xfId="0" applyFont="1" applyFill="1" applyBorder="1" applyAlignment="1">
      <alignment horizontal="center" wrapText="1"/>
    </xf>
    <xf numFmtId="0" fontId="14" fillId="8" borderId="26" xfId="0" applyFont="1" applyFill="1" applyBorder="1" applyAlignment="1">
      <alignment horizontal="center" wrapText="1"/>
    </xf>
    <xf numFmtId="0" fontId="14" fillId="8" borderId="5" xfId="0" applyFont="1" applyFill="1" applyBorder="1" applyAlignment="1">
      <alignment horizontal="center" wrapText="1"/>
    </xf>
    <xf numFmtId="0" fontId="17" fillId="9" borderId="27" xfId="0" applyFont="1" applyFill="1" applyBorder="1" applyAlignment="1">
      <alignment horizontal="center" vertical="center" wrapText="1" readingOrder="1"/>
    </xf>
    <xf numFmtId="0" fontId="18" fillId="6" borderId="28" xfId="0" applyFont="1" applyFill="1" applyBorder="1" applyAlignment="1">
      <alignment horizontal="center" vertical="top" wrapText="1"/>
    </xf>
    <xf numFmtId="39" fontId="15" fillId="7" borderId="19" xfId="1" applyNumberFormat="1" applyFont="1" applyFill="1" applyBorder="1" applyAlignment="1" applyProtection="1">
      <alignment horizontal="center" vertical="center" wrapText="1" readingOrder="1"/>
      <protection locked="0"/>
    </xf>
    <xf numFmtId="39" fontId="15" fillId="7" borderId="22" xfId="1" applyNumberFormat="1" applyFont="1" applyFill="1" applyBorder="1" applyAlignment="1" applyProtection="1">
      <alignment horizontal="center" vertical="center" wrapText="1" readingOrder="1"/>
      <protection locked="0"/>
    </xf>
    <xf numFmtId="39" fontId="15" fillId="7" borderId="23" xfId="1" applyNumberFormat="1" applyFont="1" applyFill="1" applyBorder="1" applyAlignment="1" applyProtection="1">
      <alignment horizontal="center" vertical="center" wrapText="1" readingOrder="1"/>
      <protection locked="0"/>
    </xf>
    <xf numFmtId="39" fontId="15" fillId="7" borderId="20" xfId="1" applyNumberFormat="1" applyFont="1" applyFill="1" applyBorder="1" applyAlignment="1" applyProtection="1">
      <alignment horizontal="center" vertical="center" wrapText="1" readingOrder="1"/>
      <protection locked="0"/>
    </xf>
    <xf numFmtId="10" fontId="15" fillId="7" borderId="23" xfId="2" applyNumberFormat="1" applyFont="1" applyFill="1" applyBorder="1" applyAlignment="1" applyProtection="1">
      <alignment horizontal="center" vertical="center" wrapText="1" readingOrder="1"/>
    </xf>
    <xf numFmtId="10" fontId="15" fillId="7" borderId="21" xfId="2" applyNumberFormat="1" applyFont="1" applyFill="1" applyBorder="1" applyAlignment="1" applyProtection="1">
      <alignment horizontal="center" vertical="center" wrapText="1" readingOrder="1"/>
    </xf>
    <xf numFmtId="0" fontId="8" fillId="0" borderId="14" xfId="0" applyFont="1" applyBorder="1" applyAlignment="1" applyProtection="1">
      <alignment horizontal="left" vertical="top" wrapText="1"/>
      <protection locked="0"/>
    </xf>
    <xf numFmtId="0" fontId="8" fillId="0" borderId="15" xfId="0" applyFont="1" applyBorder="1" applyAlignment="1" applyProtection="1">
      <alignment horizontal="left" vertical="top" wrapText="1"/>
      <protection locked="0"/>
    </xf>
    <xf numFmtId="0" fontId="9" fillId="2" borderId="4" xfId="0" applyFont="1" applyFill="1" applyBorder="1" applyAlignment="1" applyProtection="1">
      <alignment horizontal="left" vertical="center" wrapText="1"/>
      <protection locked="0"/>
    </xf>
    <xf numFmtId="0" fontId="9" fillId="2" borderId="5" xfId="0" applyFont="1" applyFill="1" applyBorder="1" applyAlignment="1" applyProtection="1">
      <alignment horizontal="left" vertical="center" wrapText="1"/>
      <protection locked="0"/>
    </xf>
    <xf numFmtId="0" fontId="9" fillId="2" borderId="6" xfId="0" applyFont="1" applyFill="1" applyBorder="1" applyAlignment="1" applyProtection="1">
      <alignment horizontal="left" vertical="center" wrapText="1"/>
      <protection locked="0"/>
    </xf>
    <xf numFmtId="0" fontId="12" fillId="3" borderId="16" xfId="0" applyFont="1" applyFill="1" applyBorder="1" applyAlignment="1" applyProtection="1">
      <alignment horizontal="left" vertical="center" wrapText="1"/>
      <protection locked="0"/>
    </xf>
    <xf numFmtId="0" fontId="12" fillId="3" borderId="17" xfId="0" applyFont="1" applyFill="1" applyBorder="1" applyAlignment="1" applyProtection="1">
      <alignment horizontal="left" vertical="center" wrapText="1"/>
      <protection locked="0"/>
    </xf>
    <xf numFmtId="0" fontId="12" fillId="3" borderId="18" xfId="0" applyFont="1" applyFill="1" applyBorder="1" applyAlignment="1" applyProtection="1">
      <alignment horizontal="left" vertical="center" wrapText="1"/>
      <protection locked="0"/>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49" fontId="8" fillId="0" borderId="8" xfId="0" quotePrefix="1" applyNumberFormat="1" applyFont="1" applyBorder="1" applyAlignment="1" applyProtection="1">
      <alignment horizontal="left" vertical="center" wrapText="1"/>
      <protection locked="0"/>
    </xf>
    <xf numFmtId="49" fontId="8" fillId="0" borderId="9" xfId="0" quotePrefix="1" applyNumberFormat="1" applyFont="1" applyBorder="1" applyAlignment="1" applyProtection="1">
      <alignment horizontal="left" vertical="center" wrapText="1"/>
      <protection locked="0"/>
    </xf>
    <xf numFmtId="49" fontId="8" fillId="0" borderId="11" xfId="0" quotePrefix="1" applyNumberFormat="1" applyFont="1" applyBorder="1" applyAlignment="1" applyProtection="1">
      <alignment horizontal="left" vertical="center" wrapText="1"/>
      <protection locked="0"/>
    </xf>
    <xf numFmtId="49" fontId="8" fillId="0" borderId="12" xfId="0" quotePrefix="1" applyNumberFormat="1" applyFont="1" applyBorder="1" applyAlignment="1" applyProtection="1">
      <alignment horizontal="left" vertical="center" wrapText="1"/>
      <protection locked="0"/>
    </xf>
    <xf numFmtId="0" fontId="8" fillId="0" borderId="11" xfId="0" applyFont="1" applyBorder="1" applyAlignment="1" applyProtection="1">
      <alignment horizontal="left" vertical="top" wrapText="1"/>
      <protection locked="0"/>
    </xf>
    <xf numFmtId="0" fontId="8" fillId="0" borderId="12" xfId="0" applyFont="1" applyBorder="1" applyAlignment="1" applyProtection="1">
      <alignment horizontal="left" vertical="top" wrapText="1"/>
      <protection locked="0"/>
    </xf>
  </cellXfs>
  <cellStyles count="3">
    <cellStyle name="Millares" xfId="1" builtinId="3"/>
    <cellStyle name="Normal" xfId="0" builtinId="0"/>
    <cellStyle name="Porcentaje" xfId="2" builtinId="5"/>
  </cellStyles>
  <dxfs count="75">
    <dxf>
      <font>
        <b val="0"/>
        <i val="0"/>
        <strike val="0"/>
        <condense val="0"/>
        <extend val="0"/>
        <outline val="0"/>
        <shadow val="0"/>
        <u val="none"/>
        <vertAlign val="baseline"/>
        <sz val="12"/>
        <color auto="1"/>
        <name val="Calibri"/>
        <scheme val="none"/>
      </font>
      <numFmt numFmtId="166"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none"/>
      </font>
      <numFmt numFmtId="14" formatCode="0.00%"/>
      <fill>
        <patternFill patternType="solid">
          <fgColor indexed="64"/>
          <bgColor theme="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Calibri"/>
        <scheme val="none"/>
      </font>
      <numFmt numFmtId="165" formatCode="[$-10409]#,##0.00;\-#,##0.00"/>
      <fill>
        <patternFill patternType="solid">
          <fgColor indexed="64"/>
          <bgColor theme="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Calibri"/>
        <scheme val="none"/>
      </font>
      <numFmt numFmtId="164" formatCode="[$-10409]#,##0;\-#,##0"/>
      <fill>
        <patternFill patternType="solid">
          <fgColor indexed="64"/>
          <bgColor theme="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Calibri"/>
        <scheme val="none"/>
      </font>
      <numFmt numFmtId="164" formatCode="[$-10409]#,##0;\-#,##0"/>
      <fill>
        <patternFill patternType="solid">
          <fgColor indexed="64"/>
          <bgColor theme="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Calibri"/>
        <scheme val="none"/>
      </font>
      <numFmt numFmtId="164" formatCode="[$-10409]#,##0;\-#,##0"/>
      <fill>
        <patternFill patternType="solid">
          <fgColor indexed="64"/>
          <bgColor theme="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Calibri"/>
        <scheme val="none"/>
      </font>
      <numFmt numFmtId="164" formatCode="[$-10409]#,##0;\-#,##0"/>
      <fill>
        <patternFill patternType="solid">
          <fgColor indexed="64"/>
          <bgColor theme="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Calibri"/>
        <scheme val="none"/>
      </font>
      <numFmt numFmtId="164" formatCode="[$-10409]#,##0;\-#,##0"/>
      <fill>
        <patternFill patternType="solid">
          <fgColor indexed="64"/>
          <bgColor theme="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rgb="FF000000"/>
        </top>
      </border>
    </dxf>
    <dxf>
      <border diagonalUp="0" diagonalDown="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2"/>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bottom style="thin">
          <color rgb="FF000000"/>
        </bottom>
      </border>
    </dxf>
    <dxf>
      <font>
        <b/>
        <i val="0"/>
        <strike val="0"/>
        <condense val="0"/>
        <extend val="0"/>
        <outline val="0"/>
        <shadow val="0"/>
        <u val="none"/>
        <vertAlign val="baseline"/>
        <sz val="12"/>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indexed="64"/>
        </left>
        <right style="thin">
          <color indexed="64"/>
        </right>
        <top/>
        <bottom/>
        <vertical style="thin">
          <color indexed="64"/>
        </vertical>
        <horizontal style="thin">
          <color indexed="64"/>
        </horizontal>
      </border>
      <protection locked="1" hidden="0"/>
    </dxf>
    <dxf>
      <font>
        <b val="0"/>
        <i val="0"/>
        <strike val="0"/>
        <condense val="0"/>
        <extend val="0"/>
        <outline val="0"/>
        <shadow val="0"/>
        <u val="none"/>
        <vertAlign val="baseline"/>
        <sz val="12"/>
        <color auto="1"/>
        <name val="Calibri"/>
        <scheme val="none"/>
      </font>
      <numFmt numFmtId="166"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none"/>
      </font>
      <numFmt numFmtId="14" formatCode="0.00%"/>
      <fill>
        <patternFill patternType="solid">
          <fgColor indexed="64"/>
          <bgColor theme="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165" formatCode="[$-10409]#,##0.00;\-#,##0.00"/>
      <fill>
        <patternFill patternType="solid">
          <fgColor indexed="64"/>
          <bgColor theme="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Calibri"/>
        <scheme val="none"/>
      </font>
      <numFmt numFmtId="164" formatCode="[$-10409]#,##0;\-#,##0"/>
      <fill>
        <patternFill patternType="solid">
          <fgColor indexed="64"/>
          <bgColor theme="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Calibri"/>
        <scheme val="none"/>
      </font>
      <numFmt numFmtId="164" formatCode="[$-10409]#,##0;\-#,##0"/>
      <fill>
        <patternFill patternType="solid">
          <fgColor indexed="64"/>
          <bgColor theme="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Calibri"/>
        <scheme val="none"/>
      </font>
      <numFmt numFmtId="164" formatCode="[$-10409]#,##0;\-#,##0"/>
      <fill>
        <patternFill patternType="solid">
          <fgColor indexed="64"/>
          <bgColor theme="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Calibri"/>
        <scheme val="none"/>
      </font>
      <numFmt numFmtId="164" formatCode="[$-10409]#,##0;\-#,##0"/>
      <fill>
        <patternFill patternType="solid">
          <fgColor indexed="64"/>
          <bgColor theme="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Calibri"/>
        <scheme val="none"/>
      </font>
      <numFmt numFmtId="164" formatCode="[$-10409]#,##0;\-#,##0"/>
      <fill>
        <patternFill patternType="solid">
          <fgColor indexed="64"/>
          <bgColor theme="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Calibri"/>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rgb="FF000000"/>
        </top>
      </border>
    </dxf>
    <dxf>
      <border diagonalUp="0" diagonalDown="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2"/>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bottom style="thin">
          <color rgb="FF000000"/>
        </bottom>
      </border>
    </dxf>
    <dxf>
      <font>
        <b/>
        <i val="0"/>
        <strike val="0"/>
        <condense val="0"/>
        <extend val="0"/>
        <outline val="0"/>
        <shadow val="0"/>
        <u val="none"/>
        <vertAlign val="baseline"/>
        <sz val="12"/>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indexed="64"/>
        </left>
        <right style="thin">
          <color indexed="64"/>
        </right>
        <top/>
        <bottom/>
        <vertical style="thin">
          <color indexed="64"/>
        </vertical>
        <horizontal style="thin">
          <color indexed="64"/>
        </horizontal>
      </border>
      <protection locked="1" hidden="0"/>
    </dxf>
    <dxf>
      <font>
        <b val="0"/>
        <i val="0"/>
        <strike val="0"/>
        <condense val="0"/>
        <extend val="0"/>
        <outline val="0"/>
        <shadow val="0"/>
        <u val="none"/>
        <vertAlign val="baseline"/>
        <sz val="12"/>
        <color auto="1"/>
        <name val="Calibri"/>
        <scheme val="none"/>
      </font>
      <numFmt numFmtId="166"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none"/>
      </font>
      <numFmt numFmtId="14" formatCode="0.00%"/>
      <fill>
        <patternFill patternType="solid">
          <fgColor indexed="64"/>
          <bgColor theme="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165" formatCode="[$-10409]#,##0.00;\-#,##0.00"/>
      <fill>
        <patternFill patternType="solid">
          <fgColor indexed="64"/>
          <bgColor theme="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Calibri"/>
        <scheme val="none"/>
      </font>
      <numFmt numFmtId="164" formatCode="[$-10409]#,##0;\-#,##0"/>
      <fill>
        <patternFill patternType="solid">
          <fgColor indexed="64"/>
          <bgColor theme="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Calibri"/>
        <scheme val="none"/>
      </font>
      <numFmt numFmtId="164" formatCode="[$-10409]#,##0;\-#,##0"/>
      <fill>
        <patternFill patternType="solid">
          <fgColor indexed="64"/>
          <bgColor theme="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Calibri"/>
        <scheme val="none"/>
      </font>
      <numFmt numFmtId="164" formatCode="[$-10409]#,##0;\-#,##0"/>
      <fill>
        <patternFill patternType="solid">
          <fgColor indexed="64"/>
          <bgColor theme="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Calibri"/>
        <scheme val="none"/>
      </font>
      <numFmt numFmtId="164" formatCode="[$-10409]#,##0;\-#,##0"/>
      <fill>
        <patternFill patternType="solid">
          <fgColor indexed="64"/>
          <bgColor theme="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Calibri"/>
        <scheme val="none"/>
      </font>
      <numFmt numFmtId="164" formatCode="[$-10409]#,##0;\-#,##0"/>
      <fill>
        <patternFill patternType="solid">
          <fgColor indexed="64"/>
          <bgColor theme="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Calibri"/>
        <scheme val="none"/>
      </font>
      <numFmt numFmtId="0" formatCode="General"/>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scheme val="none"/>
      </font>
      <numFmt numFmtId="0" formatCode="General"/>
      <fill>
        <patternFill patternType="none">
          <fgColor indexed="64"/>
          <bgColor indexed="65"/>
        </patternFill>
      </fill>
      <alignment horizontal="center"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rgb="FF000000"/>
        </top>
      </border>
    </dxf>
    <dxf>
      <border diagonalUp="0" diagonalDown="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2"/>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bottom style="thin">
          <color rgb="FF000000"/>
        </bottom>
      </border>
    </dxf>
    <dxf>
      <font>
        <b/>
        <i val="0"/>
        <strike val="0"/>
        <condense val="0"/>
        <extend val="0"/>
        <outline val="0"/>
        <shadow val="0"/>
        <u val="none"/>
        <vertAlign val="baseline"/>
        <sz val="12"/>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indexed="64"/>
        </left>
        <right style="thin">
          <color indexed="64"/>
        </right>
        <top/>
        <bottom/>
        <vertical style="thin">
          <color indexed="64"/>
        </vertical>
        <horizontal style="thin">
          <color indexed="64"/>
        </horizontal>
      </border>
      <protection locked="1" hidden="0"/>
    </dxf>
    <dxf>
      <font>
        <b val="0"/>
        <i val="0"/>
        <strike val="0"/>
        <condense val="0"/>
        <extend val="0"/>
        <outline val="0"/>
        <shadow val="0"/>
        <u val="none"/>
        <vertAlign val="baseline"/>
        <sz val="12"/>
        <color auto="1"/>
        <name val="Calibri"/>
        <scheme val="none"/>
      </font>
      <numFmt numFmtId="166"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Calibri"/>
        <scheme val="none"/>
      </font>
      <numFmt numFmtId="14" formatCode="0.00%"/>
      <fill>
        <patternFill patternType="none">
          <fgColor indexed="64"/>
          <bgColor indexed="65"/>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165" formatCode="[$-10409]#,##0.00;\-#,##0.00"/>
      <fill>
        <patternFill patternType="solid">
          <fgColor indexed="64"/>
          <bgColor theme="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Calibri"/>
        <scheme val="none"/>
      </font>
      <numFmt numFmtId="164" formatCode="[$-10409]#,##0;\-#,##0"/>
      <fill>
        <patternFill patternType="solid">
          <fgColor indexed="64"/>
          <bgColor theme="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Calibri"/>
        <scheme val="none"/>
      </font>
      <numFmt numFmtId="164" formatCode="[$-10409]#,##0;\-#,##0"/>
      <fill>
        <patternFill patternType="solid">
          <fgColor indexed="64"/>
          <bgColor theme="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Calibri"/>
        <scheme val="none"/>
      </font>
      <numFmt numFmtId="164" formatCode="[$-10409]#,##0;\-#,##0"/>
      <fill>
        <patternFill patternType="solid">
          <fgColor indexed="64"/>
          <bgColor theme="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Calibri"/>
        <scheme val="none"/>
      </font>
      <numFmt numFmtId="164" formatCode="[$-10409]#,##0;\-#,##0"/>
      <fill>
        <patternFill patternType="solid">
          <fgColor indexed="64"/>
          <bgColor theme="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Calibri"/>
        <scheme val="none"/>
      </font>
      <numFmt numFmtId="164" formatCode="[$-10409]#,##0;\-#,##0"/>
      <fill>
        <patternFill patternType="solid">
          <fgColor indexed="64"/>
          <bgColor theme="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0" hidden="0"/>
    </dxf>
    <dxf>
      <border outline="0">
        <top style="thin">
          <color rgb="FFA6A6A6"/>
        </top>
      </border>
    </dxf>
    <dxf>
      <border diagonalUp="0" diagonalDown="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2"/>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2"/>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indexed="64"/>
        </left>
        <right style="thin">
          <color indexed="64"/>
        </right>
        <top/>
        <bottom/>
        <vertical style="thin">
          <color indexed="64"/>
        </vertical>
        <horizontal style="thin">
          <color indexed="64"/>
        </horizontal>
      </border>
      <protection locked="1" hidden="0"/>
    </dxf>
    <dxf>
      <font>
        <b val="0"/>
        <i val="0"/>
        <strike val="0"/>
        <condense val="0"/>
        <extend val="0"/>
        <outline val="0"/>
        <shadow val="0"/>
        <u val="none"/>
        <vertAlign val="baseline"/>
        <sz val="12"/>
        <color auto="1"/>
        <name val="Calibri"/>
        <scheme val="none"/>
      </font>
      <numFmt numFmtId="166" formatCode="[$-10409]0.00%"/>
      <fill>
        <patternFill patternType="solid">
          <fgColor indexed="64"/>
          <bgColor theme="0"/>
        </patternFill>
      </fill>
      <alignment horizontal="center" vertical="center" textRotation="0" wrapText="1" indent="0" justifyLastLine="0" shrinkToFit="0" readingOrder="1"/>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none"/>
      </font>
      <numFmt numFmtId="14" formatCode="0.00%"/>
      <fill>
        <patternFill patternType="solid">
          <fgColor indexed="64"/>
          <bgColor theme="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165" formatCode="[$-10409]#,##0.00;\-#,##0.00"/>
      <fill>
        <patternFill patternType="solid">
          <fgColor indexed="64"/>
          <bgColor theme="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164" formatCode="[$-10409]#,##0;\-#,##0"/>
      <fill>
        <patternFill patternType="solid">
          <fgColor indexed="64"/>
          <bgColor theme="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164" formatCode="[$-10409]#,##0;\-#,##0"/>
      <fill>
        <patternFill patternType="solid">
          <fgColor indexed="64"/>
          <bgColor theme="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164" formatCode="[$-10409]#,##0;\-#,##0"/>
      <fill>
        <patternFill patternType="solid">
          <fgColor indexed="64"/>
          <bgColor theme="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165" formatCode="[$-10409]#,##0.00;\-#,##0.00"/>
      <fill>
        <patternFill patternType="solid">
          <fgColor indexed="64"/>
          <bgColor theme="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164" formatCode="[$-10409]#,##0;\-#,##0"/>
      <fill>
        <patternFill patternType="solid">
          <fgColor indexed="64"/>
          <bgColor theme="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rgb="FF000000"/>
        </top>
      </border>
    </dxf>
    <dxf>
      <border diagonalUp="0" diagonalDown="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2"/>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bottom style="thin">
          <color rgb="FF000000"/>
        </bottom>
      </border>
    </dxf>
    <dxf>
      <font>
        <b/>
        <i val="0"/>
        <strike val="0"/>
        <condense val="0"/>
        <extend val="0"/>
        <outline val="0"/>
        <shadow val="0"/>
        <u val="none"/>
        <vertAlign val="baseline"/>
        <sz val="12"/>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indexed="64"/>
        </left>
        <right style="thin">
          <color indexed="64"/>
        </right>
        <top/>
        <bottom/>
        <vertical style="thin">
          <color indexed="64"/>
        </vertical>
        <horizontal style="thin">
          <color indexed="64"/>
        </horizontal>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143435</xdr:colOff>
      <xdr:row>0</xdr:row>
      <xdr:rowOff>161365</xdr:rowOff>
    </xdr:from>
    <xdr:to>
      <xdr:col>1</xdr:col>
      <xdr:colOff>206188</xdr:colOff>
      <xdr:row>0</xdr:row>
      <xdr:rowOff>1715554</xdr:rowOff>
    </xdr:to>
    <xdr:pic>
      <xdr:nvPicPr>
        <xdr:cNvPr id="2" name="Imagen 1">
          <a:extLst>
            <a:ext uri="{FF2B5EF4-FFF2-40B4-BE49-F238E27FC236}">
              <a16:creationId xmlns:a16="http://schemas.microsoft.com/office/drawing/2014/main" id="{F8C952B0-406C-F64E-1D12-FE8E4E4C7567}"/>
            </a:ext>
          </a:extLst>
        </xdr:cNvPr>
        <xdr:cNvPicPr>
          <a:picLocks noChangeAspect="1"/>
        </xdr:cNvPicPr>
      </xdr:nvPicPr>
      <xdr:blipFill>
        <a:blip xmlns:r="http://schemas.openxmlformats.org/officeDocument/2006/relationships" r:embed="rId1"/>
        <a:stretch>
          <a:fillRect/>
        </a:stretch>
      </xdr:blipFill>
      <xdr:spPr>
        <a:xfrm>
          <a:off x="143435" y="161365"/>
          <a:ext cx="2017059" cy="155418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7247" displayName="Tabla17247" ref="A18:J19" totalsRowShown="0" headerRowDxfId="74" dataDxfId="72" headerRowBorderDxfId="73" tableBorderDxfId="71" totalsRowBorderDxfId="70">
  <tableColumns count="10">
    <tableColumn id="1" xr3:uid="{00000000-0010-0000-0000-000001000000}" name="Producto" dataDxfId="69"/>
    <tableColumn id="2" xr3:uid="{00000000-0010-0000-0000-000002000000}" name="Indicador asociado" dataDxfId="68"/>
    <tableColumn id="3" xr3:uid="{00000000-0010-0000-0000-000003000000}" name="Física (A)" dataDxfId="67"/>
    <tableColumn id="4" xr3:uid="{00000000-0010-0000-0000-000004000000}" name="Financiera (B)" dataDxfId="66"/>
    <tableColumn id="9" xr3:uid="{00000000-0010-0000-0000-000009000000}" name="Física (C)" dataDxfId="65"/>
    <tableColumn id="10" xr3:uid="{00000000-0010-0000-0000-00000A000000}" name="Financiera (D)" dataDxfId="64"/>
    <tableColumn id="5" xr3:uid="{00000000-0010-0000-0000-000005000000}" name="Física (E)" dataDxfId="63"/>
    <tableColumn id="6" xr3:uid="{00000000-0010-0000-0000-000006000000}" name="Financiera  (F)" dataDxfId="62"/>
    <tableColumn id="7" xr3:uid="{00000000-0010-0000-0000-000007000000}" name="Física (%)_x000a_ G=E/C" dataDxfId="61">
      <calculatedColumnFormula>+Tabla17247[[#This Row],[Física (E)]]/Tabla17247[[#This Row],[Física (C)]]</calculatedColumnFormula>
    </tableColumn>
    <tableColumn id="8" xr3:uid="{00000000-0010-0000-0000-000008000000}" name="Financiero (%) _x000a_H=F/D" dataDxfId="60">
      <calculatedColumnFormula>+Tabla17247[[#This Row],[Financiera  (F)]]/Tabla17247[[#This Row],[Financiera (D)]]</calculatedColumnFormula>
    </tableColumn>
  </tableColumns>
  <tableStyleInfo name="Estilo de tab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1768" displayName="Tabla1768" ref="A32:J33" totalsRowShown="0" headerRowDxfId="59" dataDxfId="57" headerRowBorderDxfId="58" tableBorderDxfId="56" totalsRowBorderDxfId="55">
  <tableColumns count="10">
    <tableColumn id="1" xr3:uid="{00000000-0010-0000-0100-000001000000}" name="Producto" dataDxfId="54"/>
    <tableColumn id="2" xr3:uid="{00000000-0010-0000-0100-000002000000}" name="Indicador asociado" dataDxfId="53"/>
    <tableColumn id="3" xr3:uid="{00000000-0010-0000-0100-000003000000}" name="Física (A)" dataDxfId="52"/>
    <tableColumn id="4" xr3:uid="{00000000-0010-0000-0100-000004000000}" name="Financiera (B)" dataDxfId="51"/>
    <tableColumn id="9" xr3:uid="{00000000-0010-0000-0100-000009000000}" name="Física (C)" dataDxfId="50"/>
    <tableColumn id="10" xr3:uid="{00000000-0010-0000-0100-00000A000000}" name="Financiera (D)" dataDxfId="49"/>
    <tableColumn id="5" xr3:uid="{00000000-0010-0000-0100-000005000000}" name="Física (E)" dataDxfId="48"/>
    <tableColumn id="6" xr3:uid="{00000000-0010-0000-0100-000006000000}" name="Financiera (F)" dataDxfId="47"/>
    <tableColumn id="7" xr3:uid="{00000000-0010-0000-0100-000007000000}" name="Física (%)_x000a_ G=E/C" dataDxfId="46" dataCellStyle="Porcentaje">
      <calculatedColumnFormula>+Tabla1768[[#This Row],[Física (E)]]/Tabla1768[[#This Row],[Física (C)]]</calculatedColumnFormula>
    </tableColumn>
    <tableColumn id="8" xr3:uid="{00000000-0010-0000-0100-000008000000}" name="Financiero (%) _x000a_H=F/D" dataDxfId="45">
      <calculatedColumnFormula>+Tabla1768[[#This Row],[Financiera (F)]]/Tabla1768[[#This Row],[Financiera (D)]]</calculatedColumnFormula>
    </tableColumn>
  </tableColumns>
  <tableStyleInfo name="Estilo de tabla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a134589" displayName="Tabla134589" ref="A51:J52" totalsRowShown="0" headerRowDxfId="44" dataDxfId="42" headerRowBorderDxfId="43" tableBorderDxfId="41" totalsRowBorderDxfId="40">
  <tableColumns count="10">
    <tableColumn id="1" xr3:uid="{00000000-0010-0000-0200-000001000000}" name="Producto" dataDxfId="39"/>
    <tableColumn id="2" xr3:uid="{00000000-0010-0000-0200-000002000000}" name="Indicador asociado" dataDxfId="38"/>
    <tableColumn id="3" xr3:uid="{00000000-0010-0000-0200-000003000000}" name="Física (A)" dataDxfId="37"/>
    <tableColumn id="4" xr3:uid="{00000000-0010-0000-0200-000004000000}" name="Financiera (B)" dataDxfId="36"/>
    <tableColumn id="9" xr3:uid="{00000000-0010-0000-0200-000009000000}" name="Física (C)" dataDxfId="35"/>
    <tableColumn id="10" xr3:uid="{00000000-0010-0000-0200-00000A000000}" name="Financiera (D)" dataDxfId="34"/>
    <tableColumn id="5" xr3:uid="{00000000-0010-0000-0200-000005000000}" name="Física (E)" dataDxfId="33"/>
    <tableColumn id="6" xr3:uid="{00000000-0010-0000-0200-000006000000}" name="Financiera  (F)" dataDxfId="32"/>
    <tableColumn id="7" xr3:uid="{00000000-0010-0000-0200-000007000000}" name="Física (%)_x000a_ G=E/C" dataDxfId="31">
      <calculatedColumnFormula>+Tabla134589[[#This Row],[Física (E)]]/Tabla134589[[#This Row],[Física (C)]]</calculatedColumnFormula>
    </tableColumn>
    <tableColumn id="8" xr3:uid="{00000000-0010-0000-0200-000008000000}" name="Financiero (%) _x000a_H=F/D" dataDxfId="30">
      <calculatedColumnFormula>+Tabla134589[[#This Row],[Financiera  (F)]]/Tabla134589[[#This Row],[Financiera (D)]]</calculatedColumnFormula>
    </tableColumn>
  </tableColumns>
  <tableStyleInfo name="Estilo de tabla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a13459101112133910" displayName="Tabla13459101112133910" ref="A66:J67" totalsRowShown="0" headerRowDxfId="29" dataDxfId="27" headerRowBorderDxfId="28" tableBorderDxfId="26" totalsRowBorderDxfId="25">
  <tableColumns count="10">
    <tableColumn id="1" xr3:uid="{00000000-0010-0000-0300-000001000000}" name="Producto" dataDxfId="24"/>
    <tableColumn id="2" xr3:uid="{00000000-0010-0000-0300-000002000000}" name="Indicador asociado" dataDxfId="23"/>
    <tableColumn id="3" xr3:uid="{00000000-0010-0000-0300-000003000000}" name="Física (A)" dataDxfId="22"/>
    <tableColumn id="4" xr3:uid="{00000000-0010-0000-0300-000004000000}" name="Financiera (B)" dataDxfId="21"/>
    <tableColumn id="9" xr3:uid="{00000000-0010-0000-0300-000009000000}" name="Física (C)" dataDxfId="20"/>
    <tableColumn id="10" xr3:uid="{00000000-0010-0000-0300-00000A000000}" name="Financiera (D)" dataDxfId="19"/>
    <tableColumn id="5" xr3:uid="{00000000-0010-0000-0300-000005000000}" name="Física (E)" dataDxfId="18"/>
    <tableColumn id="6" xr3:uid="{00000000-0010-0000-0300-000006000000}" name="Financiera  (F)" dataDxfId="17"/>
    <tableColumn id="7" xr3:uid="{00000000-0010-0000-0300-000007000000}" name="Física (%)_x000a_ G=E/C" dataDxfId="16">
      <calculatedColumnFormula>G67/E67</calculatedColumnFormula>
    </tableColumn>
    <tableColumn id="8" xr3:uid="{00000000-0010-0000-0300-000008000000}" name="Financiero (%) _x000a_H=F/D" dataDxfId="15">
      <calculatedColumnFormula>+Tabla13459101112133910[[#This Row],[Financiera  (F)]]/Tabla13459101112133910[[#This Row],[Financiera (D)]]</calculatedColumnFormula>
    </tableColumn>
  </tableColumns>
  <tableStyleInfo name="Estilo de tabla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a13459101112131011" displayName="Tabla13459101112131011" ref="A80:J81" totalsRowShown="0" headerRowDxfId="14" dataDxfId="12" headerRowBorderDxfId="13" tableBorderDxfId="11" totalsRowBorderDxfId="10">
  <tableColumns count="10">
    <tableColumn id="1" xr3:uid="{00000000-0010-0000-0400-000001000000}" name="Producto" dataDxfId="9"/>
    <tableColumn id="2" xr3:uid="{00000000-0010-0000-0400-000002000000}" name="Indicador asociado" dataDxfId="8"/>
    <tableColumn id="3" xr3:uid="{00000000-0010-0000-0400-000003000000}" name="Física (A)" dataDxfId="7"/>
    <tableColumn id="4" xr3:uid="{00000000-0010-0000-0400-000004000000}" name="Financiera (B)" dataDxfId="6"/>
    <tableColumn id="9" xr3:uid="{00000000-0010-0000-0400-000009000000}" name="Física (C)" dataDxfId="5"/>
    <tableColumn id="10" xr3:uid="{00000000-0010-0000-0400-00000A000000}" name="Financiera (D)" dataDxfId="4"/>
    <tableColumn id="5" xr3:uid="{00000000-0010-0000-0400-000005000000}" name="Física (E)" dataDxfId="3"/>
    <tableColumn id="6" xr3:uid="{00000000-0010-0000-0400-000006000000}" name="Financiera  (F)" dataDxfId="2"/>
    <tableColumn id="7" xr3:uid="{00000000-0010-0000-0400-000007000000}" name="Física (%)_x000a_ G=E/C" dataDxfId="1" dataCellStyle="Porcentaje">
      <calculatedColumnFormula>G81/E81</calculatedColumnFormula>
    </tableColumn>
    <tableColumn id="8" xr3:uid="{00000000-0010-0000-0400-000008000000}" name="Financiero (%) _x000a_H=F/D" dataDxfId="0">
      <calculatedColumnFormula>+Tabla13459101112131011[[#This Row],[Financiera  (F)]]/Tabla13459101112131011[[#This Row],[Financiera (D)]]</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K93"/>
  <sheetViews>
    <sheetView tabSelected="1" view="pageBreakPreview" topLeftCell="A69" zoomScale="85" zoomScaleNormal="55" zoomScaleSheetLayoutView="85" zoomScalePageLayoutView="85" workbookViewId="0">
      <selection activeCell="K71" sqref="K71"/>
    </sheetView>
  </sheetViews>
  <sheetFormatPr baseColWidth="10" defaultColWidth="11.44140625" defaultRowHeight="15.6" x14ac:dyDescent="0.3"/>
  <cols>
    <col min="1" max="1" width="28.5546875" style="19" customWidth="1"/>
    <col min="2" max="2" width="27.109375" style="19" customWidth="1"/>
    <col min="3" max="3" width="14.33203125" style="19" customWidth="1"/>
    <col min="4" max="4" width="16.5546875" style="19" customWidth="1"/>
    <col min="5" max="5" width="13.6640625" style="19" customWidth="1"/>
    <col min="6" max="6" width="19.6640625" style="19" customWidth="1"/>
    <col min="7" max="7" width="12.6640625" style="19" customWidth="1"/>
    <col min="8" max="8" width="18.88671875" style="19" customWidth="1"/>
    <col min="9" max="9" width="17.109375" style="19" customWidth="1"/>
    <col min="10" max="10" width="21.33203125" style="19" customWidth="1"/>
    <col min="11" max="11" width="50" style="1" customWidth="1"/>
    <col min="12" max="16384" width="11.44140625" style="1"/>
  </cols>
  <sheetData>
    <row r="1" spans="1:10" ht="146.25" customHeight="1" thickBot="1" x14ac:dyDescent="0.35">
      <c r="A1" s="134" t="s">
        <v>89</v>
      </c>
      <c r="B1" s="135"/>
      <c r="C1" s="135"/>
      <c r="D1" s="135"/>
      <c r="E1" s="135"/>
      <c r="F1" s="135"/>
      <c r="G1" s="135"/>
      <c r="H1" s="135"/>
      <c r="I1" s="135"/>
      <c r="J1" s="136"/>
    </row>
    <row r="2" spans="1:10" ht="24" thickBot="1" x14ac:dyDescent="0.35">
      <c r="A2" s="128" t="s">
        <v>0</v>
      </c>
      <c r="B2" s="129"/>
      <c r="C2" s="129"/>
      <c r="D2" s="129"/>
      <c r="E2" s="129"/>
      <c r="F2" s="129"/>
      <c r="G2" s="129"/>
      <c r="H2" s="129"/>
      <c r="I2" s="129"/>
      <c r="J2" s="130"/>
    </row>
    <row r="3" spans="1:10" x14ac:dyDescent="0.3">
      <c r="A3" s="2" t="s">
        <v>1</v>
      </c>
      <c r="B3" s="137" t="s">
        <v>2</v>
      </c>
      <c r="C3" s="137"/>
      <c r="D3" s="137"/>
      <c r="E3" s="137"/>
      <c r="F3" s="137"/>
      <c r="G3" s="137"/>
      <c r="H3" s="137"/>
      <c r="I3" s="137"/>
      <c r="J3" s="138"/>
    </row>
    <row r="4" spans="1:10" ht="15" customHeight="1" x14ac:dyDescent="0.3">
      <c r="A4" s="3" t="s">
        <v>3</v>
      </c>
      <c r="B4" s="139" t="s">
        <v>4</v>
      </c>
      <c r="C4" s="139"/>
      <c r="D4" s="139"/>
      <c r="E4" s="139"/>
      <c r="F4" s="139"/>
      <c r="G4" s="139"/>
      <c r="H4" s="139"/>
      <c r="I4" s="139"/>
      <c r="J4" s="140"/>
    </row>
    <row r="5" spans="1:10" x14ac:dyDescent="0.3">
      <c r="A5" s="3" t="s">
        <v>5</v>
      </c>
      <c r="B5" s="139" t="s">
        <v>4</v>
      </c>
      <c r="C5" s="139"/>
      <c r="D5" s="139"/>
      <c r="E5" s="139"/>
      <c r="F5" s="139"/>
      <c r="G5" s="139"/>
      <c r="H5" s="139"/>
      <c r="I5" s="139"/>
      <c r="J5" s="140"/>
    </row>
    <row r="6" spans="1:10" ht="31.5" customHeight="1" x14ac:dyDescent="0.3">
      <c r="A6" s="4" t="s">
        <v>6</v>
      </c>
      <c r="B6" s="141" t="s">
        <v>7</v>
      </c>
      <c r="C6" s="141"/>
      <c r="D6" s="141"/>
      <c r="E6" s="141"/>
      <c r="F6" s="141"/>
      <c r="G6" s="141"/>
      <c r="H6" s="141"/>
      <c r="I6" s="141"/>
      <c r="J6" s="142"/>
    </row>
    <row r="7" spans="1:10" ht="33.75" customHeight="1" thickBot="1" x14ac:dyDescent="0.35">
      <c r="A7" s="5" t="s">
        <v>8</v>
      </c>
      <c r="B7" s="126" t="s">
        <v>9</v>
      </c>
      <c r="C7" s="126"/>
      <c r="D7" s="126"/>
      <c r="E7" s="126"/>
      <c r="F7" s="126"/>
      <c r="G7" s="126"/>
      <c r="H7" s="126"/>
      <c r="I7" s="126"/>
      <c r="J7" s="127"/>
    </row>
    <row r="8" spans="1:10" ht="24" thickBot="1" x14ac:dyDescent="0.35">
      <c r="A8" s="128" t="s">
        <v>10</v>
      </c>
      <c r="B8" s="129"/>
      <c r="C8" s="129"/>
      <c r="D8" s="129"/>
      <c r="E8" s="129"/>
      <c r="F8" s="129"/>
      <c r="G8" s="129"/>
      <c r="H8" s="129"/>
      <c r="I8" s="129"/>
      <c r="J8" s="130"/>
    </row>
    <row r="9" spans="1:10" ht="21.75" customHeight="1" x14ac:dyDescent="0.3">
      <c r="A9" s="131" t="s">
        <v>11</v>
      </c>
      <c r="B9" s="132"/>
      <c r="C9" s="132"/>
      <c r="D9" s="132"/>
      <c r="E9" s="132"/>
      <c r="F9" s="132"/>
      <c r="G9" s="132"/>
      <c r="H9" s="132"/>
      <c r="I9" s="132"/>
      <c r="J9" s="133"/>
    </row>
    <row r="10" spans="1:10" ht="45" customHeight="1" x14ac:dyDescent="0.3">
      <c r="A10" s="6" t="s">
        <v>12</v>
      </c>
      <c r="B10" s="91" t="s">
        <v>13</v>
      </c>
      <c r="C10" s="91"/>
      <c r="D10" s="91"/>
      <c r="E10" s="91"/>
      <c r="F10" s="91"/>
      <c r="G10" s="91"/>
      <c r="H10" s="91"/>
      <c r="I10" s="91"/>
      <c r="J10" s="92"/>
    </row>
    <row r="11" spans="1:10" ht="24" customHeight="1" x14ac:dyDescent="0.3">
      <c r="A11" s="6" t="s">
        <v>14</v>
      </c>
      <c r="B11" s="91" t="s">
        <v>15</v>
      </c>
      <c r="C11" s="91"/>
      <c r="D11" s="91"/>
      <c r="E11" s="91"/>
      <c r="F11" s="91"/>
      <c r="G11" s="91"/>
      <c r="H11" s="91"/>
      <c r="I11" s="91"/>
      <c r="J11" s="92"/>
    </row>
    <row r="12" spans="1:10" ht="30.75" customHeight="1" x14ac:dyDescent="0.3">
      <c r="A12" s="85" t="s">
        <v>16</v>
      </c>
      <c r="B12" s="86"/>
      <c r="C12" s="86"/>
      <c r="D12" s="86"/>
      <c r="E12" s="86"/>
      <c r="F12" s="86"/>
      <c r="G12" s="86"/>
      <c r="H12" s="86"/>
      <c r="I12" s="86"/>
      <c r="J12" s="87"/>
    </row>
    <row r="13" spans="1:10" x14ac:dyDescent="0.3">
      <c r="A13" s="77" t="s">
        <v>17</v>
      </c>
      <c r="B13" s="78"/>
      <c r="C13" s="78"/>
      <c r="D13" s="78"/>
      <c r="E13" s="78"/>
      <c r="F13" s="78"/>
      <c r="G13" s="78"/>
      <c r="H13" s="78"/>
      <c r="I13" s="78"/>
      <c r="J13" s="79"/>
    </row>
    <row r="14" spans="1:10" ht="15" customHeight="1" x14ac:dyDescent="0.3">
      <c r="A14" s="80" t="s">
        <v>18</v>
      </c>
      <c r="B14" s="81"/>
      <c r="C14" s="81" t="s">
        <v>19</v>
      </c>
      <c r="D14" s="81"/>
      <c r="E14" s="81"/>
      <c r="F14" s="81" t="s">
        <v>20</v>
      </c>
      <c r="G14" s="81"/>
      <c r="H14" s="81"/>
      <c r="I14" s="81" t="s">
        <v>21</v>
      </c>
      <c r="J14" s="82"/>
    </row>
    <row r="15" spans="1:10" s="7" customFormat="1" x14ac:dyDescent="0.3">
      <c r="A15" s="120">
        <v>1469040</v>
      </c>
      <c r="B15" s="121"/>
      <c r="C15" s="122">
        <v>3416895</v>
      </c>
      <c r="D15" s="123"/>
      <c r="E15" s="121"/>
      <c r="F15" s="122">
        <v>0</v>
      </c>
      <c r="G15" s="123"/>
      <c r="H15" s="121"/>
      <c r="I15" s="124">
        <f>+F15/C15</f>
        <v>0</v>
      </c>
      <c r="J15" s="125"/>
    </row>
    <row r="16" spans="1:10" ht="16.2" thickBot="1" x14ac:dyDescent="0.35">
      <c r="A16" s="64" t="s">
        <v>22</v>
      </c>
      <c r="B16" s="65"/>
      <c r="C16" s="65"/>
      <c r="D16" s="65"/>
      <c r="E16" s="65"/>
      <c r="F16" s="65"/>
      <c r="G16" s="65"/>
      <c r="H16" s="65"/>
      <c r="I16" s="65"/>
      <c r="J16" s="66"/>
    </row>
    <row r="17" spans="1:11" ht="15.75" customHeight="1" thickBot="1" x14ac:dyDescent="0.35">
      <c r="A17" s="113"/>
      <c r="B17" s="114"/>
      <c r="C17" s="115" t="s">
        <v>23</v>
      </c>
      <c r="D17" s="116"/>
      <c r="E17" s="117" t="s">
        <v>24</v>
      </c>
      <c r="F17" s="116"/>
      <c r="G17" s="117" t="s">
        <v>25</v>
      </c>
      <c r="H17" s="116"/>
      <c r="I17" s="118" t="s">
        <v>26</v>
      </c>
      <c r="J17" s="119"/>
    </row>
    <row r="18" spans="1:11" ht="31.2" x14ac:dyDescent="0.3">
      <c r="A18" s="8" t="s">
        <v>27</v>
      </c>
      <c r="B18" s="9" t="s">
        <v>28</v>
      </c>
      <c r="C18" s="9" t="s">
        <v>29</v>
      </c>
      <c r="D18" s="9" t="s">
        <v>30</v>
      </c>
      <c r="E18" s="9" t="s">
        <v>31</v>
      </c>
      <c r="F18" s="9" t="s">
        <v>32</v>
      </c>
      <c r="G18" s="9" t="s">
        <v>33</v>
      </c>
      <c r="H18" s="9" t="s">
        <v>34</v>
      </c>
      <c r="I18" s="9" t="s">
        <v>35</v>
      </c>
      <c r="J18" s="10" t="s">
        <v>36</v>
      </c>
    </row>
    <row r="19" spans="1:11" s="16" customFormat="1" ht="69" customHeight="1" x14ac:dyDescent="0.3">
      <c r="A19" s="11" t="s">
        <v>37</v>
      </c>
      <c r="B19" s="12" t="s">
        <v>38</v>
      </c>
      <c r="C19" s="13">
        <v>102000</v>
      </c>
      <c r="D19" s="13">
        <v>3416895</v>
      </c>
      <c r="E19" s="13">
        <v>11657</v>
      </c>
      <c r="F19" s="13">
        <v>0</v>
      </c>
      <c r="G19" s="13">
        <v>79475</v>
      </c>
      <c r="H19" s="41">
        <v>0</v>
      </c>
      <c r="I19" s="14">
        <f>+Tabla17247[[#This Row],[Física (E)]]/Tabla17247[[#This Row],[Física (C)]]</f>
        <v>6.8177918847044694</v>
      </c>
      <c r="J19" s="15" t="e">
        <f>+Tabla17247[[#This Row],[Financiera  (F)]]/Tabla17247[[#This Row],[Financiera (D)]]</f>
        <v>#DIV/0!</v>
      </c>
    </row>
    <row r="20" spans="1:11" x14ac:dyDescent="0.3">
      <c r="A20" s="110" t="s">
        <v>39</v>
      </c>
      <c r="B20" s="111"/>
      <c r="C20" s="111"/>
      <c r="D20" s="111"/>
      <c r="E20" s="111"/>
      <c r="F20" s="111"/>
      <c r="G20" s="111"/>
      <c r="H20" s="111"/>
      <c r="I20" s="111"/>
      <c r="J20" s="112"/>
    </row>
    <row r="21" spans="1:11" ht="84" customHeight="1" x14ac:dyDescent="0.3">
      <c r="A21" s="17" t="s">
        <v>40</v>
      </c>
      <c r="B21" s="55" t="s">
        <v>90</v>
      </c>
      <c r="C21" s="55"/>
      <c r="D21" s="55"/>
      <c r="E21" s="55"/>
      <c r="F21" s="55"/>
      <c r="G21" s="55"/>
      <c r="H21" s="55"/>
      <c r="I21" s="55"/>
      <c r="J21" s="56"/>
    </row>
    <row r="22" spans="1:11" ht="82.2" customHeight="1" x14ac:dyDescent="0.3">
      <c r="A22" s="17" t="s">
        <v>41</v>
      </c>
      <c r="B22" s="53" t="s">
        <v>91</v>
      </c>
      <c r="C22" s="53"/>
      <c r="D22" s="53"/>
      <c r="E22" s="53"/>
      <c r="F22" s="53"/>
      <c r="G22" s="53"/>
      <c r="H22" s="53"/>
      <c r="I22" s="53"/>
      <c r="J22" s="54"/>
      <c r="K22" s="18"/>
    </row>
    <row r="23" spans="1:11" ht="49.8" customHeight="1" x14ac:dyDescent="0.3">
      <c r="A23" s="17" t="s">
        <v>42</v>
      </c>
      <c r="B23" s="53" t="s">
        <v>78</v>
      </c>
      <c r="C23" s="53"/>
      <c r="D23" s="53"/>
      <c r="E23" s="53"/>
      <c r="F23" s="53"/>
      <c r="G23" s="53"/>
      <c r="H23" s="53"/>
      <c r="I23" s="53"/>
      <c r="J23" s="54"/>
      <c r="K23" s="18"/>
    </row>
    <row r="24" spans="1:11" s="19" customFormat="1" ht="34.5" customHeight="1" x14ac:dyDescent="0.3">
      <c r="A24" s="85" t="s">
        <v>43</v>
      </c>
      <c r="B24" s="86"/>
      <c r="C24" s="86"/>
      <c r="D24" s="86"/>
      <c r="E24" s="86"/>
      <c r="F24" s="86"/>
      <c r="G24" s="86"/>
      <c r="H24" s="86"/>
      <c r="I24" s="86"/>
      <c r="J24" s="87"/>
      <c r="K24" s="1"/>
    </row>
    <row r="25" spans="1:11" ht="25.8" customHeight="1" x14ac:dyDescent="0.3">
      <c r="A25" s="17" t="s">
        <v>44</v>
      </c>
      <c r="B25" s="91" t="s">
        <v>45</v>
      </c>
      <c r="C25" s="91"/>
      <c r="D25" s="91"/>
      <c r="E25" s="91"/>
      <c r="F25" s="91"/>
      <c r="G25" s="91"/>
      <c r="H25" s="91"/>
      <c r="I25" s="91"/>
      <c r="J25" s="92"/>
    </row>
    <row r="26" spans="1:11" ht="18" x14ac:dyDescent="0.3">
      <c r="A26" s="74" t="s">
        <v>46</v>
      </c>
      <c r="B26" s="75"/>
      <c r="C26" s="75"/>
      <c r="D26" s="75"/>
      <c r="E26" s="75"/>
      <c r="F26" s="75"/>
      <c r="G26" s="75"/>
      <c r="H26" s="75"/>
      <c r="I26" s="75"/>
      <c r="J26" s="76"/>
    </row>
    <row r="27" spans="1:11" s="19" customFormat="1" x14ac:dyDescent="0.3">
      <c r="A27" s="77" t="s">
        <v>17</v>
      </c>
      <c r="B27" s="78"/>
      <c r="C27" s="78"/>
      <c r="D27" s="78"/>
      <c r="E27" s="78"/>
      <c r="F27" s="78"/>
      <c r="G27" s="78"/>
      <c r="H27" s="78"/>
      <c r="I27" s="78"/>
      <c r="J27" s="79"/>
      <c r="K27" s="1"/>
    </row>
    <row r="28" spans="1:11" s="19" customFormat="1" x14ac:dyDescent="0.3">
      <c r="A28" s="80" t="s">
        <v>18</v>
      </c>
      <c r="B28" s="81"/>
      <c r="C28" s="81" t="s">
        <v>19</v>
      </c>
      <c r="D28" s="81"/>
      <c r="E28" s="81"/>
      <c r="F28" s="81" t="s">
        <v>20</v>
      </c>
      <c r="G28" s="81"/>
      <c r="H28" s="81"/>
      <c r="I28" s="81" t="s">
        <v>21</v>
      </c>
      <c r="J28" s="82"/>
      <c r="K28" s="1"/>
    </row>
    <row r="29" spans="1:11" s="19" customFormat="1" x14ac:dyDescent="0.3">
      <c r="A29" s="100">
        <v>100000</v>
      </c>
      <c r="B29" s="101"/>
      <c r="C29" s="101">
        <v>10100000</v>
      </c>
      <c r="D29" s="101"/>
      <c r="E29" s="101"/>
      <c r="F29" s="101">
        <v>9047.5</v>
      </c>
      <c r="G29" s="101"/>
      <c r="H29" s="101"/>
      <c r="I29" s="102">
        <f>+F29/C29</f>
        <v>8.9579207920792079E-4</v>
      </c>
      <c r="J29" s="103"/>
      <c r="K29" s="1"/>
    </row>
    <row r="30" spans="1:11" s="19" customFormat="1" ht="16.2" thickBot="1" x14ac:dyDescent="0.35">
      <c r="A30" s="64" t="s">
        <v>22</v>
      </c>
      <c r="B30" s="65"/>
      <c r="C30" s="65"/>
      <c r="D30" s="65"/>
      <c r="E30" s="65"/>
      <c r="F30" s="65"/>
      <c r="G30" s="65"/>
      <c r="H30" s="65"/>
      <c r="I30" s="65"/>
      <c r="J30" s="66"/>
      <c r="K30" s="1"/>
    </row>
    <row r="31" spans="1:11" s="19" customFormat="1" x14ac:dyDescent="0.3">
      <c r="A31" s="104"/>
      <c r="B31" s="105"/>
      <c r="C31" s="106" t="s">
        <v>23</v>
      </c>
      <c r="D31" s="107"/>
      <c r="E31" s="108" t="s">
        <v>24</v>
      </c>
      <c r="F31" s="107"/>
      <c r="G31" s="108" t="s">
        <v>25</v>
      </c>
      <c r="H31" s="107"/>
      <c r="I31" s="72" t="s">
        <v>26</v>
      </c>
      <c r="J31" s="109"/>
      <c r="K31" s="1"/>
    </row>
    <row r="32" spans="1:11" s="19" customFormat="1" ht="31.2" x14ac:dyDescent="0.3">
      <c r="A32" s="8" t="s">
        <v>27</v>
      </c>
      <c r="B32" s="9" t="s">
        <v>28</v>
      </c>
      <c r="C32" s="20" t="s">
        <v>29</v>
      </c>
      <c r="D32" s="21" t="s">
        <v>30</v>
      </c>
      <c r="E32" s="21" t="s">
        <v>31</v>
      </c>
      <c r="F32" s="21" t="s">
        <v>32</v>
      </c>
      <c r="G32" s="21" t="s">
        <v>33</v>
      </c>
      <c r="H32" s="21" t="s">
        <v>47</v>
      </c>
      <c r="I32" s="9" t="s">
        <v>35</v>
      </c>
      <c r="J32" s="10" t="s">
        <v>36</v>
      </c>
      <c r="K32" s="1"/>
    </row>
    <row r="33" spans="1:11" ht="57.6" customHeight="1" x14ac:dyDescent="0.3">
      <c r="A33" s="11" t="s">
        <v>48</v>
      </c>
      <c r="B33" s="22" t="s">
        <v>49</v>
      </c>
      <c r="C33" s="13">
        <v>110</v>
      </c>
      <c r="D33" s="13">
        <v>10100000</v>
      </c>
      <c r="E33" s="13">
        <v>11</v>
      </c>
      <c r="F33" s="13">
        <v>10000</v>
      </c>
      <c r="G33" s="13">
        <v>50</v>
      </c>
      <c r="H33" s="41">
        <v>9047.5</v>
      </c>
      <c r="I33" s="23">
        <f>+Tabla1768[[#This Row],[Física (E)]]/Tabla1768[[#This Row],[Física (C)]]</f>
        <v>4.5454545454545459</v>
      </c>
      <c r="J33" s="24">
        <f>+Tabla1768[[#This Row],[Financiera (F)]]/Tabla1768[[#This Row],[Financiera (D)]]</f>
        <v>0.90475000000000005</v>
      </c>
    </row>
    <row r="34" spans="1:11" ht="18" x14ac:dyDescent="0.3">
      <c r="A34" s="48" t="s">
        <v>39</v>
      </c>
      <c r="B34" s="49"/>
      <c r="C34" s="49"/>
      <c r="D34" s="49"/>
      <c r="E34" s="49"/>
      <c r="F34" s="49"/>
      <c r="G34" s="49"/>
      <c r="H34" s="49"/>
      <c r="I34" s="49"/>
      <c r="J34" s="50"/>
    </row>
    <row r="35" spans="1:11" ht="54.6" customHeight="1" x14ac:dyDescent="0.3">
      <c r="A35" s="17" t="s">
        <v>40</v>
      </c>
      <c r="B35" s="55" t="s">
        <v>79</v>
      </c>
      <c r="C35" s="55"/>
      <c r="D35" s="55"/>
      <c r="E35" s="55"/>
      <c r="F35" s="55"/>
      <c r="G35" s="55"/>
      <c r="H35" s="55"/>
      <c r="I35" s="55"/>
      <c r="J35" s="56"/>
    </row>
    <row r="36" spans="1:11" ht="35.4" customHeight="1" x14ac:dyDescent="0.3">
      <c r="A36" s="25" t="s">
        <v>50</v>
      </c>
      <c r="B36" s="83" t="s">
        <v>80</v>
      </c>
      <c r="C36" s="83"/>
      <c r="D36" s="83"/>
      <c r="E36" s="83"/>
      <c r="F36" s="83"/>
      <c r="G36" s="83"/>
      <c r="H36" s="83"/>
      <c r="I36" s="83"/>
      <c r="J36" s="84"/>
      <c r="K36" s="26"/>
    </row>
    <row r="37" spans="1:11" ht="58.2" customHeight="1" x14ac:dyDescent="0.3">
      <c r="A37" s="25" t="s">
        <v>42</v>
      </c>
      <c r="B37" s="95" t="s">
        <v>84</v>
      </c>
      <c r="C37" s="95"/>
      <c r="D37" s="95"/>
      <c r="E37" s="95"/>
      <c r="F37" s="95"/>
      <c r="G37" s="95"/>
      <c r="H37" s="95"/>
      <c r="I37" s="95"/>
      <c r="J37" s="96"/>
    </row>
    <row r="38" spans="1:11" ht="19.5" customHeight="1" x14ac:dyDescent="0.3">
      <c r="A38" s="97" t="s">
        <v>51</v>
      </c>
      <c r="B38" s="98"/>
      <c r="C38" s="98"/>
      <c r="D38" s="98"/>
      <c r="E38" s="98"/>
      <c r="F38" s="98"/>
      <c r="G38" s="98"/>
      <c r="H38" s="98"/>
      <c r="I38" s="98"/>
      <c r="J38" s="99"/>
    </row>
    <row r="39" spans="1:11" ht="67.5" customHeight="1" x14ac:dyDescent="0.3">
      <c r="A39" s="6" t="s">
        <v>12</v>
      </c>
      <c r="B39" s="51" t="s">
        <v>52</v>
      </c>
      <c r="C39" s="51"/>
      <c r="D39" s="51"/>
      <c r="E39" s="51"/>
      <c r="F39" s="51"/>
      <c r="G39" s="51"/>
      <c r="H39" s="51"/>
      <c r="I39" s="51"/>
      <c r="J39" s="52"/>
    </row>
    <row r="40" spans="1:11" ht="20.25" customHeight="1" x14ac:dyDescent="0.3">
      <c r="A40" s="6" t="s">
        <v>14</v>
      </c>
      <c r="B40" s="91" t="s">
        <v>53</v>
      </c>
      <c r="C40" s="91"/>
      <c r="D40" s="91"/>
      <c r="E40" s="91"/>
      <c r="F40" s="91"/>
      <c r="G40" s="91"/>
      <c r="H40" s="91"/>
      <c r="I40" s="91"/>
      <c r="J40" s="92"/>
    </row>
    <row r="41" spans="1:11" ht="20.25" customHeight="1" x14ac:dyDescent="0.3">
      <c r="A41" s="6" t="s">
        <v>54</v>
      </c>
      <c r="B41" s="94" t="s">
        <v>55</v>
      </c>
      <c r="C41" s="91"/>
      <c r="D41" s="91"/>
      <c r="E41" s="91"/>
      <c r="F41" s="91"/>
      <c r="G41" s="91"/>
      <c r="H41" s="91"/>
      <c r="I41" s="91"/>
      <c r="J41" s="92"/>
    </row>
    <row r="42" spans="1:11" ht="20.25" customHeight="1" x14ac:dyDescent="0.3">
      <c r="A42" s="88"/>
      <c r="B42" s="89"/>
      <c r="C42" s="89"/>
      <c r="D42" s="89"/>
      <c r="E42" s="89"/>
      <c r="F42" s="89"/>
      <c r="G42" s="89"/>
      <c r="H42" s="89"/>
      <c r="I42" s="89"/>
      <c r="J42" s="90"/>
    </row>
    <row r="43" spans="1:11" ht="27" customHeight="1" x14ac:dyDescent="0.3">
      <c r="A43" s="85" t="s">
        <v>56</v>
      </c>
      <c r="B43" s="86"/>
      <c r="C43" s="86"/>
      <c r="D43" s="86"/>
      <c r="E43" s="86"/>
      <c r="F43" s="86"/>
      <c r="G43" s="86"/>
      <c r="H43" s="86"/>
      <c r="I43" s="86"/>
      <c r="J43" s="87"/>
    </row>
    <row r="44" spans="1:11" ht="26.25" customHeight="1" x14ac:dyDescent="0.3">
      <c r="A44" s="17" t="s">
        <v>44</v>
      </c>
      <c r="B44" s="91" t="s">
        <v>57</v>
      </c>
      <c r="C44" s="91"/>
      <c r="D44" s="91"/>
      <c r="E44" s="91"/>
      <c r="F44" s="91"/>
      <c r="G44" s="91"/>
      <c r="H44" s="91"/>
      <c r="I44" s="91"/>
      <c r="J44" s="92"/>
    </row>
    <row r="45" spans="1:11" ht="18" x14ac:dyDescent="0.3">
      <c r="A45" s="74" t="s">
        <v>46</v>
      </c>
      <c r="B45" s="75"/>
      <c r="C45" s="75"/>
      <c r="D45" s="75"/>
      <c r="E45" s="75"/>
      <c r="F45" s="75"/>
      <c r="G45" s="75"/>
      <c r="H45" s="75"/>
      <c r="I45" s="75"/>
      <c r="J45" s="76"/>
    </row>
    <row r="46" spans="1:11" x14ac:dyDescent="0.3">
      <c r="A46" s="77" t="s">
        <v>17</v>
      </c>
      <c r="B46" s="78"/>
      <c r="C46" s="78"/>
      <c r="D46" s="78"/>
      <c r="E46" s="78"/>
      <c r="F46" s="78"/>
      <c r="G46" s="78"/>
      <c r="H46" s="78"/>
      <c r="I46" s="78"/>
      <c r="J46" s="79"/>
    </row>
    <row r="47" spans="1:11" x14ac:dyDescent="0.3">
      <c r="A47" s="80" t="s">
        <v>18</v>
      </c>
      <c r="B47" s="81"/>
      <c r="C47" s="81" t="s">
        <v>19</v>
      </c>
      <c r="D47" s="81"/>
      <c r="E47" s="81"/>
      <c r="F47" s="81" t="s">
        <v>20</v>
      </c>
      <c r="G47" s="81"/>
      <c r="H47" s="81"/>
      <c r="I47" s="81" t="s">
        <v>21</v>
      </c>
      <c r="J47" s="82"/>
    </row>
    <row r="48" spans="1:11" x14ac:dyDescent="0.3">
      <c r="A48" s="60">
        <v>2050494407</v>
      </c>
      <c r="B48" s="61"/>
      <c r="C48" s="61">
        <v>2044894407</v>
      </c>
      <c r="D48" s="61"/>
      <c r="E48" s="61"/>
      <c r="F48" s="61">
        <v>193210390.25999999</v>
      </c>
      <c r="G48" s="61"/>
      <c r="H48" s="61"/>
      <c r="I48" s="62">
        <f>F48/C48</f>
        <v>9.4484287109696211E-2</v>
      </c>
      <c r="J48" s="63"/>
    </row>
    <row r="49" spans="1:11" ht="16.2" thickBot="1" x14ac:dyDescent="0.35">
      <c r="A49" s="64" t="s">
        <v>22</v>
      </c>
      <c r="B49" s="65"/>
      <c r="C49" s="65"/>
      <c r="D49" s="65"/>
      <c r="E49" s="65"/>
      <c r="F49" s="65"/>
      <c r="G49" s="65"/>
      <c r="H49" s="65"/>
      <c r="I49" s="65"/>
      <c r="J49" s="66"/>
    </row>
    <row r="50" spans="1:11" x14ac:dyDescent="0.3">
      <c r="A50" s="27"/>
      <c r="B50" s="28"/>
      <c r="C50" s="69" t="s">
        <v>23</v>
      </c>
      <c r="D50" s="70"/>
      <c r="E50" s="71" t="s">
        <v>24</v>
      </c>
      <c r="F50" s="70"/>
      <c r="G50" s="71" t="s">
        <v>25</v>
      </c>
      <c r="H50" s="70"/>
      <c r="I50" s="72" t="s">
        <v>26</v>
      </c>
      <c r="J50" s="93"/>
    </row>
    <row r="51" spans="1:11" ht="31.2" x14ac:dyDescent="0.3">
      <c r="A51" s="8" t="s">
        <v>27</v>
      </c>
      <c r="B51" s="9" t="s">
        <v>28</v>
      </c>
      <c r="C51" s="9" t="s">
        <v>29</v>
      </c>
      <c r="D51" s="9" t="s">
        <v>30</v>
      </c>
      <c r="E51" s="9" t="s">
        <v>31</v>
      </c>
      <c r="F51" s="9" t="s">
        <v>32</v>
      </c>
      <c r="G51" s="9" t="s">
        <v>33</v>
      </c>
      <c r="H51" s="9" t="s">
        <v>34</v>
      </c>
      <c r="I51" s="9" t="s">
        <v>35</v>
      </c>
      <c r="J51" s="10" t="s">
        <v>36</v>
      </c>
    </row>
    <row r="52" spans="1:11" ht="31.2" x14ac:dyDescent="0.3">
      <c r="A52" s="29" t="s">
        <v>58</v>
      </c>
      <c r="B52" s="30" t="s">
        <v>59</v>
      </c>
      <c r="C52" s="13">
        <v>355905</v>
      </c>
      <c r="D52" s="13">
        <v>2044894407</v>
      </c>
      <c r="E52" s="13">
        <v>103738</v>
      </c>
      <c r="F52" s="13">
        <v>200000000</v>
      </c>
      <c r="G52" s="13">
        <v>77578</v>
      </c>
      <c r="H52" s="41">
        <v>193210390.25999999</v>
      </c>
      <c r="I52" s="14">
        <f>+Tabla134589[[#This Row],[Física (E)]]/Tabla134589[[#This Row],[Física (C)]]</f>
        <v>0.74782625460294205</v>
      </c>
      <c r="J52" s="24">
        <f>+Tabla134589[[#This Row],[Financiera  (F)]]/Tabla134589[[#This Row],[Financiera (D)]]</f>
        <v>0.96605195129999999</v>
      </c>
    </row>
    <row r="53" spans="1:11" ht="18" x14ac:dyDescent="0.3">
      <c r="A53" s="48">
        <v>3</v>
      </c>
      <c r="B53" s="49"/>
      <c r="C53" s="49"/>
      <c r="D53" s="49"/>
      <c r="E53" s="49"/>
      <c r="F53" s="49"/>
      <c r="G53" s="49"/>
      <c r="H53" s="49"/>
      <c r="I53" s="49"/>
      <c r="J53" s="50"/>
    </row>
    <row r="54" spans="1:11" ht="83.4" customHeight="1" x14ac:dyDescent="0.3">
      <c r="A54" s="17" t="s">
        <v>40</v>
      </c>
      <c r="B54" s="83" t="s">
        <v>76</v>
      </c>
      <c r="C54" s="83"/>
      <c r="D54" s="83"/>
      <c r="E54" s="83"/>
      <c r="F54" s="83"/>
      <c r="G54" s="83"/>
      <c r="H54" s="83"/>
      <c r="I54" s="83"/>
      <c r="J54" s="84"/>
    </row>
    <row r="55" spans="1:11" ht="87" customHeight="1" x14ac:dyDescent="0.3">
      <c r="A55" s="25" t="s">
        <v>50</v>
      </c>
      <c r="B55" s="53" t="s">
        <v>77</v>
      </c>
      <c r="C55" s="53"/>
      <c r="D55" s="53"/>
      <c r="E55" s="53"/>
      <c r="F55" s="53"/>
      <c r="G55" s="53"/>
      <c r="H55" s="53"/>
      <c r="I55" s="53"/>
      <c r="J55" s="54"/>
      <c r="K55" s="31"/>
    </row>
    <row r="56" spans="1:11" ht="105" customHeight="1" x14ac:dyDescent="0.3">
      <c r="A56" s="25" t="s">
        <v>42</v>
      </c>
      <c r="B56" s="53" t="s">
        <v>85</v>
      </c>
      <c r="C56" s="53"/>
      <c r="D56" s="53"/>
      <c r="E56" s="53"/>
      <c r="F56" s="53"/>
      <c r="G56" s="53"/>
      <c r="H56" s="53"/>
      <c r="I56" s="53"/>
      <c r="J56" s="54"/>
    </row>
    <row r="57" spans="1:11" ht="20.25" customHeight="1" x14ac:dyDescent="0.3">
      <c r="A57" s="88"/>
      <c r="B57" s="89"/>
      <c r="C57" s="89"/>
      <c r="D57" s="89"/>
      <c r="E57" s="89"/>
      <c r="F57" s="89"/>
      <c r="G57" s="89"/>
      <c r="H57" s="89"/>
      <c r="I57" s="89"/>
      <c r="J57" s="90"/>
    </row>
    <row r="58" spans="1:11" ht="30" customHeight="1" x14ac:dyDescent="0.3">
      <c r="A58" s="85" t="s">
        <v>60</v>
      </c>
      <c r="B58" s="86"/>
      <c r="C58" s="86"/>
      <c r="D58" s="86"/>
      <c r="E58" s="86"/>
      <c r="F58" s="86"/>
      <c r="G58" s="86"/>
      <c r="H58" s="86"/>
      <c r="I58" s="86"/>
      <c r="J58" s="87"/>
    </row>
    <row r="59" spans="1:11" x14ac:dyDescent="0.3">
      <c r="A59" s="17" t="s">
        <v>44</v>
      </c>
      <c r="B59" s="91" t="s">
        <v>61</v>
      </c>
      <c r="C59" s="91"/>
      <c r="D59" s="91"/>
      <c r="E59" s="91"/>
      <c r="F59" s="91"/>
      <c r="G59" s="91"/>
      <c r="H59" s="91"/>
      <c r="I59" s="91"/>
      <c r="J59" s="92"/>
    </row>
    <row r="60" spans="1:11" ht="18" x14ac:dyDescent="0.3">
      <c r="A60" s="74" t="s">
        <v>46</v>
      </c>
      <c r="B60" s="75"/>
      <c r="C60" s="75"/>
      <c r="D60" s="75"/>
      <c r="E60" s="75"/>
      <c r="F60" s="75"/>
      <c r="G60" s="75"/>
      <c r="H60" s="75"/>
      <c r="I60" s="75"/>
      <c r="J60" s="76"/>
    </row>
    <row r="61" spans="1:11" x14ac:dyDescent="0.3">
      <c r="A61" s="77" t="s">
        <v>17</v>
      </c>
      <c r="B61" s="78"/>
      <c r="C61" s="78"/>
      <c r="D61" s="78"/>
      <c r="E61" s="78"/>
      <c r="F61" s="78"/>
      <c r="G61" s="78"/>
      <c r="H61" s="78"/>
      <c r="I61" s="78"/>
      <c r="J61" s="79"/>
    </row>
    <row r="62" spans="1:11" x14ac:dyDescent="0.3">
      <c r="A62" s="80" t="s">
        <v>18</v>
      </c>
      <c r="B62" s="81"/>
      <c r="C62" s="81" t="s">
        <v>19</v>
      </c>
      <c r="D62" s="81"/>
      <c r="E62" s="81"/>
      <c r="F62" s="81" t="s">
        <v>20</v>
      </c>
      <c r="G62" s="81"/>
      <c r="H62" s="81"/>
      <c r="I62" s="81" t="s">
        <v>21</v>
      </c>
      <c r="J62" s="82"/>
    </row>
    <row r="63" spans="1:11" x14ac:dyDescent="0.3">
      <c r="A63" s="60">
        <v>4279250</v>
      </c>
      <c r="B63" s="61"/>
      <c r="C63" s="61">
        <v>9416250</v>
      </c>
      <c r="D63" s="61"/>
      <c r="E63" s="61"/>
      <c r="F63" s="61">
        <v>9220</v>
      </c>
      <c r="G63" s="61"/>
      <c r="H63" s="61"/>
      <c r="I63" s="62">
        <f>F63/C63</f>
        <v>9.7915836983937347E-4</v>
      </c>
      <c r="J63" s="63"/>
    </row>
    <row r="64" spans="1:11" ht="16.2" thickBot="1" x14ac:dyDescent="0.35">
      <c r="A64" s="64" t="s">
        <v>22</v>
      </c>
      <c r="B64" s="65"/>
      <c r="C64" s="65"/>
      <c r="D64" s="65"/>
      <c r="E64" s="65"/>
      <c r="F64" s="65"/>
      <c r="G64" s="65"/>
      <c r="H64" s="65"/>
      <c r="I64" s="65"/>
      <c r="J64" s="66"/>
    </row>
    <row r="65" spans="1:10" x14ac:dyDescent="0.3">
      <c r="A65" s="67"/>
      <c r="B65" s="68"/>
      <c r="C65" s="69" t="s">
        <v>23</v>
      </c>
      <c r="D65" s="70"/>
      <c r="E65" s="71" t="s">
        <v>24</v>
      </c>
      <c r="F65" s="70"/>
      <c r="G65" s="71" t="s">
        <v>25</v>
      </c>
      <c r="H65" s="70"/>
      <c r="I65" s="72" t="s">
        <v>26</v>
      </c>
      <c r="J65" s="73"/>
    </row>
    <row r="66" spans="1:10" ht="31.2" x14ac:dyDescent="0.3">
      <c r="A66" s="8" t="s">
        <v>27</v>
      </c>
      <c r="B66" s="9" t="s">
        <v>28</v>
      </c>
      <c r="C66" s="9" t="s">
        <v>29</v>
      </c>
      <c r="D66" s="9" t="s">
        <v>30</v>
      </c>
      <c r="E66" s="9" t="s">
        <v>31</v>
      </c>
      <c r="F66" s="9" t="s">
        <v>32</v>
      </c>
      <c r="G66" s="9" t="s">
        <v>33</v>
      </c>
      <c r="H66" s="9" t="s">
        <v>34</v>
      </c>
      <c r="I66" s="9" t="s">
        <v>35</v>
      </c>
      <c r="J66" s="10" t="s">
        <v>36</v>
      </c>
    </row>
    <row r="67" spans="1:10" ht="68.25" customHeight="1" x14ac:dyDescent="0.3">
      <c r="A67" s="11" t="s">
        <v>62</v>
      </c>
      <c r="B67" s="32" t="s">
        <v>63</v>
      </c>
      <c r="C67" s="13">
        <v>155000</v>
      </c>
      <c r="D67" s="13">
        <v>9416250</v>
      </c>
      <c r="E67" s="13">
        <v>42581</v>
      </c>
      <c r="F67" s="13">
        <v>10000</v>
      </c>
      <c r="G67" s="13">
        <v>28193</v>
      </c>
      <c r="H67" s="41">
        <v>9220</v>
      </c>
      <c r="I67" s="14">
        <f>G67/E67</f>
        <v>0.66210281580986829</v>
      </c>
      <c r="J67" s="24">
        <f>+Tabla13459101112133910[[#This Row],[Financiera  (F)]]/Tabla13459101112133910[[#This Row],[Financiera (D)]]</f>
        <v>0.92200000000000004</v>
      </c>
    </row>
    <row r="68" spans="1:10" ht="18" x14ac:dyDescent="0.3">
      <c r="A68" s="48" t="s">
        <v>39</v>
      </c>
      <c r="B68" s="49"/>
      <c r="C68" s="49"/>
      <c r="D68" s="49"/>
      <c r="E68" s="49"/>
      <c r="F68" s="49"/>
      <c r="G68" s="49"/>
      <c r="H68" s="49"/>
      <c r="I68" s="49"/>
      <c r="J68" s="50"/>
    </row>
    <row r="69" spans="1:10" ht="82.8" customHeight="1" x14ac:dyDescent="0.3">
      <c r="A69" s="17" t="s">
        <v>40</v>
      </c>
      <c r="B69" s="83" t="s">
        <v>81</v>
      </c>
      <c r="C69" s="83"/>
      <c r="D69" s="83"/>
      <c r="E69" s="83"/>
      <c r="F69" s="83"/>
      <c r="G69" s="83"/>
      <c r="H69" s="83"/>
      <c r="I69" s="83"/>
      <c r="J69" s="84"/>
    </row>
    <row r="70" spans="1:10" ht="64.8" customHeight="1" x14ac:dyDescent="0.3">
      <c r="A70" s="25" t="s">
        <v>50</v>
      </c>
      <c r="B70" s="53" t="s">
        <v>86</v>
      </c>
      <c r="C70" s="53"/>
      <c r="D70" s="53"/>
      <c r="E70" s="53"/>
      <c r="F70" s="53"/>
      <c r="G70" s="53"/>
      <c r="H70" s="53"/>
      <c r="I70" s="53"/>
      <c r="J70" s="54"/>
    </row>
    <row r="71" spans="1:10" ht="94.2" customHeight="1" x14ac:dyDescent="0.3">
      <c r="A71" s="25" t="s">
        <v>42</v>
      </c>
      <c r="B71" s="53" t="s">
        <v>87</v>
      </c>
      <c r="C71" s="53"/>
      <c r="D71" s="53"/>
      <c r="E71" s="53"/>
      <c r="F71" s="53"/>
      <c r="G71" s="53"/>
      <c r="H71" s="53"/>
      <c r="I71" s="53"/>
      <c r="J71" s="54"/>
    </row>
    <row r="72" spans="1:10" ht="29.25" customHeight="1" x14ac:dyDescent="0.3">
      <c r="A72" s="85" t="s">
        <v>64</v>
      </c>
      <c r="B72" s="86"/>
      <c r="C72" s="86"/>
      <c r="D72" s="86"/>
      <c r="E72" s="86"/>
      <c r="F72" s="86"/>
      <c r="G72" s="86"/>
      <c r="H72" s="86"/>
      <c r="I72" s="86"/>
      <c r="J72" s="87"/>
    </row>
    <row r="73" spans="1:10" ht="51.75" customHeight="1" x14ac:dyDescent="0.3">
      <c r="A73" s="17" t="s">
        <v>44</v>
      </c>
      <c r="B73" s="51" t="s">
        <v>65</v>
      </c>
      <c r="C73" s="51"/>
      <c r="D73" s="51"/>
      <c r="E73" s="51"/>
      <c r="F73" s="51"/>
      <c r="G73" s="51"/>
      <c r="H73" s="51"/>
      <c r="I73" s="51"/>
      <c r="J73" s="52"/>
    </row>
    <row r="74" spans="1:10" ht="18" x14ac:dyDescent="0.3">
      <c r="A74" s="74" t="s">
        <v>46</v>
      </c>
      <c r="B74" s="75"/>
      <c r="C74" s="75"/>
      <c r="D74" s="75"/>
      <c r="E74" s="75"/>
      <c r="F74" s="75"/>
      <c r="G74" s="75"/>
      <c r="H74" s="75"/>
      <c r="I74" s="75"/>
      <c r="J74" s="76"/>
    </row>
    <row r="75" spans="1:10" x14ac:dyDescent="0.3">
      <c r="A75" s="77" t="s">
        <v>17</v>
      </c>
      <c r="B75" s="78"/>
      <c r="C75" s="78"/>
      <c r="D75" s="78"/>
      <c r="E75" s="78"/>
      <c r="F75" s="78"/>
      <c r="G75" s="78"/>
      <c r="H75" s="78"/>
      <c r="I75" s="78"/>
      <c r="J75" s="79"/>
    </row>
    <row r="76" spans="1:10" x14ac:dyDescent="0.3">
      <c r="A76" s="80" t="s">
        <v>18</v>
      </c>
      <c r="B76" s="81"/>
      <c r="C76" s="81" t="s">
        <v>19</v>
      </c>
      <c r="D76" s="81"/>
      <c r="E76" s="81"/>
      <c r="F76" s="81" t="s">
        <v>20</v>
      </c>
      <c r="G76" s="81"/>
      <c r="H76" s="81"/>
      <c r="I76" s="81" t="s">
        <v>21</v>
      </c>
      <c r="J76" s="82"/>
    </row>
    <row r="77" spans="1:10" x14ac:dyDescent="0.3">
      <c r="A77" s="60">
        <v>500000000</v>
      </c>
      <c r="B77" s="61"/>
      <c r="C77" s="61">
        <v>625000000</v>
      </c>
      <c r="D77" s="61"/>
      <c r="E77" s="61"/>
      <c r="F77" s="61">
        <v>245000000</v>
      </c>
      <c r="G77" s="61"/>
      <c r="H77" s="61"/>
      <c r="I77" s="62">
        <f>F77/C77</f>
        <v>0.39200000000000002</v>
      </c>
      <c r="J77" s="63"/>
    </row>
    <row r="78" spans="1:10" ht="16.2" thickBot="1" x14ac:dyDescent="0.35">
      <c r="A78" s="64" t="s">
        <v>66</v>
      </c>
      <c r="B78" s="65"/>
      <c r="C78" s="65"/>
      <c r="D78" s="65"/>
      <c r="E78" s="65"/>
      <c r="F78" s="65"/>
      <c r="G78" s="65"/>
      <c r="H78" s="65"/>
      <c r="I78" s="65"/>
      <c r="J78" s="66"/>
    </row>
    <row r="79" spans="1:10" x14ac:dyDescent="0.3">
      <c r="A79" s="67"/>
      <c r="B79" s="68"/>
      <c r="C79" s="69" t="s">
        <v>23</v>
      </c>
      <c r="D79" s="70"/>
      <c r="E79" s="71" t="s">
        <v>24</v>
      </c>
      <c r="F79" s="70"/>
      <c r="G79" s="71" t="s">
        <v>25</v>
      </c>
      <c r="H79" s="70"/>
      <c r="I79" s="72" t="s">
        <v>26</v>
      </c>
      <c r="J79" s="73"/>
    </row>
    <row r="80" spans="1:10" ht="31.2" x14ac:dyDescent="0.3">
      <c r="A80" s="8" t="s">
        <v>27</v>
      </c>
      <c r="B80" s="9" t="s">
        <v>28</v>
      </c>
      <c r="C80" s="9" t="s">
        <v>29</v>
      </c>
      <c r="D80" s="9" t="s">
        <v>30</v>
      </c>
      <c r="E80" s="9" t="s">
        <v>31</v>
      </c>
      <c r="F80" s="9" t="s">
        <v>32</v>
      </c>
      <c r="G80" s="9" t="s">
        <v>33</v>
      </c>
      <c r="H80" s="9" t="s">
        <v>34</v>
      </c>
      <c r="I80" s="9" t="s">
        <v>35</v>
      </c>
      <c r="J80" s="10" t="s">
        <v>36</v>
      </c>
    </row>
    <row r="81" spans="1:10" ht="85.8" customHeight="1" x14ac:dyDescent="0.3">
      <c r="A81" s="11" t="s">
        <v>67</v>
      </c>
      <c r="B81" s="22" t="s">
        <v>68</v>
      </c>
      <c r="C81" s="13">
        <v>2</v>
      </c>
      <c r="D81" s="13">
        <v>625000000</v>
      </c>
      <c r="E81" s="13">
        <v>0</v>
      </c>
      <c r="F81" s="13">
        <v>125000000</v>
      </c>
      <c r="G81" s="13">
        <v>1</v>
      </c>
      <c r="H81" s="41">
        <v>245000000</v>
      </c>
      <c r="I81" s="14" t="e">
        <f>G81/E81</f>
        <v>#DIV/0!</v>
      </c>
      <c r="J81" s="24">
        <f>+Tabla13459101112131011[[#This Row],[Financiera  (F)]]/Tabla13459101112131011[[#This Row],[Financiera (D)]]</f>
        <v>1.96</v>
      </c>
    </row>
    <row r="82" spans="1:10" ht="18" x14ac:dyDescent="0.3">
      <c r="A82" s="48" t="s">
        <v>39</v>
      </c>
      <c r="B82" s="49"/>
      <c r="C82" s="49"/>
      <c r="D82" s="49"/>
      <c r="E82" s="49"/>
      <c r="F82" s="49"/>
      <c r="G82" s="49"/>
      <c r="H82" s="49"/>
      <c r="I82" s="49"/>
      <c r="J82" s="50"/>
    </row>
    <row r="83" spans="1:10" ht="81" customHeight="1" x14ac:dyDescent="0.3">
      <c r="A83" s="17" t="s">
        <v>40</v>
      </c>
      <c r="B83" s="51" t="s">
        <v>82</v>
      </c>
      <c r="C83" s="51"/>
      <c r="D83" s="51"/>
      <c r="E83" s="51"/>
      <c r="F83" s="51"/>
      <c r="G83" s="51"/>
      <c r="H83" s="51"/>
      <c r="I83" s="51"/>
      <c r="J83" s="52"/>
    </row>
    <row r="84" spans="1:10" ht="61.8" customHeight="1" x14ac:dyDescent="0.3">
      <c r="A84" s="25" t="s">
        <v>50</v>
      </c>
      <c r="B84" s="53" t="s">
        <v>83</v>
      </c>
      <c r="C84" s="53"/>
      <c r="D84" s="53"/>
      <c r="E84" s="53"/>
      <c r="F84" s="53"/>
      <c r="G84" s="53"/>
      <c r="H84" s="53"/>
      <c r="I84" s="53"/>
      <c r="J84" s="54"/>
    </row>
    <row r="85" spans="1:10" ht="104.4" customHeight="1" x14ac:dyDescent="0.3">
      <c r="A85" s="25" t="s">
        <v>69</v>
      </c>
      <c r="B85" s="55" t="s">
        <v>88</v>
      </c>
      <c r="C85" s="55"/>
      <c r="D85" s="55"/>
      <c r="E85" s="55"/>
      <c r="F85" s="55"/>
      <c r="G85" s="55"/>
      <c r="H85" s="55"/>
      <c r="I85" s="55"/>
      <c r="J85" s="56"/>
    </row>
    <row r="86" spans="1:10" x14ac:dyDescent="0.3">
      <c r="A86" s="33"/>
      <c r="B86" s="34"/>
      <c r="C86" s="34"/>
      <c r="D86" s="34"/>
      <c r="E86" s="34"/>
      <c r="F86" s="34"/>
      <c r="G86" s="34"/>
      <c r="H86" s="34"/>
      <c r="I86" s="34"/>
      <c r="J86" s="35"/>
    </row>
    <row r="87" spans="1:10" x14ac:dyDescent="0.3">
      <c r="A87" s="33"/>
      <c r="B87" s="34"/>
      <c r="C87" s="34"/>
      <c r="D87" s="34"/>
      <c r="E87" s="34"/>
      <c r="F87" s="34"/>
      <c r="G87" s="34"/>
      <c r="H87" s="34"/>
      <c r="I87" s="34"/>
      <c r="J87" s="35"/>
    </row>
    <row r="88" spans="1:10" s="37" customFormat="1" ht="18" x14ac:dyDescent="0.35">
      <c r="A88" s="57" t="s">
        <v>70</v>
      </c>
      <c r="B88" s="58"/>
      <c r="C88" s="58"/>
      <c r="D88" s="58"/>
      <c r="E88" s="36"/>
      <c r="F88" s="58" t="s">
        <v>71</v>
      </c>
      <c r="G88" s="58"/>
      <c r="H88" s="58"/>
      <c r="I88" s="58"/>
      <c r="J88" s="59"/>
    </row>
    <row r="89" spans="1:10" ht="67.8" customHeight="1" x14ac:dyDescent="0.3">
      <c r="A89" s="33"/>
      <c r="B89" s="34"/>
      <c r="C89" s="34"/>
      <c r="D89" s="34"/>
      <c r="E89" s="34"/>
      <c r="F89" s="34"/>
      <c r="G89" s="34"/>
      <c r="H89" s="34"/>
      <c r="I89" s="34"/>
      <c r="J89" s="35"/>
    </row>
    <row r="90" spans="1:10" ht="33" customHeight="1" x14ac:dyDescent="0.3">
      <c r="A90" s="33"/>
      <c r="B90" s="34"/>
      <c r="C90" s="34"/>
      <c r="D90" s="34"/>
      <c r="E90" s="34"/>
      <c r="G90" s="34"/>
      <c r="H90" s="34"/>
      <c r="I90" s="34"/>
      <c r="J90" s="35"/>
    </row>
    <row r="91" spans="1:10" s="37" customFormat="1" ht="18" x14ac:dyDescent="0.35">
      <c r="A91" s="42" t="s">
        <v>72</v>
      </c>
      <c r="B91" s="43"/>
      <c r="C91" s="43"/>
      <c r="D91" s="43"/>
      <c r="E91" s="36"/>
      <c r="F91" s="43" t="s">
        <v>74</v>
      </c>
      <c r="G91" s="43"/>
      <c r="H91" s="43"/>
      <c r="I91" s="43"/>
      <c r="J91" s="44"/>
    </row>
    <row r="92" spans="1:10" x14ac:dyDescent="0.3">
      <c r="A92" s="45" t="s">
        <v>73</v>
      </c>
      <c r="B92" s="46"/>
      <c r="C92" s="46"/>
      <c r="D92" s="46"/>
      <c r="E92" s="34"/>
      <c r="F92" s="46" t="s">
        <v>75</v>
      </c>
      <c r="G92" s="46"/>
      <c r="H92" s="46"/>
      <c r="I92" s="46"/>
      <c r="J92" s="47"/>
    </row>
    <row r="93" spans="1:10" ht="16.2" thickBot="1" x14ac:dyDescent="0.35">
      <c r="A93" s="38"/>
      <c r="B93" s="39"/>
      <c r="C93" s="39"/>
      <c r="D93" s="39"/>
      <c r="E93" s="39"/>
      <c r="F93" s="39"/>
      <c r="G93" s="39"/>
      <c r="H93" s="39"/>
      <c r="I93" s="39"/>
      <c r="J93" s="40"/>
    </row>
  </sheetData>
  <mergeCells count="130">
    <mergeCell ref="B7:J7"/>
    <mergeCell ref="A8:J8"/>
    <mergeCell ref="A9:J9"/>
    <mergeCell ref="B10:J10"/>
    <mergeCell ref="B11:J11"/>
    <mergeCell ref="A12:J12"/>
    <mergeCell ref="A1:J1"/>
    <mergeCell ref="A2:J2"/>
    <mergeCell ref="B3:J3"/>
    <mergeCell ref="B4:J4"/>
    <mergeCell ref="B5:J5"/>
    <mergeCell ref="B6:J6"/>
    <mergeCell ref="A16:J16"/>
    <mergeCell ref="A17:B17"/>
    <mergeCell ref="C17:D17"/>
    <mergeCell ref="E17:F17"/>
    <mergeCell ref="G17:H17"/>
    <mergeCell ref="I17:J17"/>
    <mergeCell ref="A13:J13"/>
    <mergeCell ref="A14:B14"/>
    <mergeCell ref="C14:E14"/>
    <mergeCell ref="F14:H14"/>
    <mergeCell ref="I14:J14"/>
    <mergeCell ref="A15:B15"/>
    <mergeCell ref="C15:E15"/>
    <mergeCell ref="F15:H15"/>
    <mergeCell ref="I15:J15"/>
    <mergeCell ref="A26:J26"/>
    <mergeCell ref="A27:J27"/>
    <mergeCell ref="A28:B28"/>
    <mergeCell ref="C28:E28"/>
    <mergeCell ref="F28:H28"/>
    <mergeCell ref="I28:J28"/>
    <mergeCell ref="A20:J20"/>
    <mergeCell ref="B21:J21"/>
    <mergeCell ref="B22:J22"/>
    <mergeCell ref="B23:J23"/>
    <mergeCell ref="A24:J24"/>
    <mergeCell ref="B25:J25"/>
    <mergeCell ref="A29:B29"/>
    <mergeCell ref="C29:E29"/>
    <mergeCell ref="F29:H29"/>
    <mergeCell ref="I29:J29"/>
    <mergeCell ref="A30:J30"/>
    <mergeCell ref="A31:B31"/>
    <mergeCell ref="C31:D31"/>
    <mergeCell ref="E31:F31"/>
    <mergeCell ref="G31:H31"/>
    <mergeCell ref="I31:J31"/>
    <mergeCell ref="B40:J40"/>
    <mergeCell ref="B41:J41"/>
    <mergeCell ref="A42:J42"/>
    <mergeCell ref="A43:J43"/>
    <mergeCell ref="B44:J44"/>
    <mergeCell ref="A45:J45"/>
    <mergeCell ref="A34:J34"/>
    <mergeCell ref="B35:J35"/>
    <mergeCell ref="B36:J36"/>
    <mergeCell ref="B37:J37"/>
    <mergeCell ref="A38:J38"/>
    <mergeCell ref="B39:J39"/>
    <mergeCell ref="A49:J49"/>
    <mergeCell ref="C50:D50"/>
    <mergeCell ref="E50:F50"/>
    <mergeCell ref="G50:H50"/>
    <mergeCell ref="I50:J50"/>
    <mergeCell ref="A53:J53"/>
    <mergeCell ref="A46:J46"/>
    <mergeCell ref="A47:B47"/>
    <mergeCell ref="C47:E47"/>
    <mergeCell ref="F47:H47"/>
    <mergeCell ref="I47:J47"/>
    <mergeCell ref="A48:B48"/>
    <mergeCell ref="C48:E48"/>
    <mergeCell ref="F48:H48"/>
    <mergeCell ref="I48:J48"/>
    <mergeCell ref="A60:J60"/>
    <mergeCell ref="A61:J61"/>
    <mergeCell ref="A62:B62"/>
    <mergeCell ref="C62:E62"/>
    <mergeCell ref="F62:H62"/>
    <mergeCell ref="I62:J62"/>
    <mergeCell ref="B54:J54"/>
    <mergeCell ref="B55:J55"/>
    <mergeCell ref="B56:J56"/>
    <mergeCell ref="A57:J57"/>
    <mergeCell ref="A58:J58"/>
    <mergeCell ref="B59:J59"/>
    <mergeCell ref="A63:B63"/>
    <mergeCell ref="C63:E63"/>
    <mergeCell ref="F63:H63"/>
    <mergeCell ref="I63:J63"/>
    <mergeCell ref="A64:J64"/>
    <mergeCell ref="A65:B65"/>
    <mergeCell ref="C65:D65"/>
    <mergeCell ref="E65:F65"/>
    <mergeCell ref="G65:H65"/>
    <mergeCell ref="I65:J65"/>
    <mergeCell ref="A74:J74"/>
    <mergeCell ref="A75:J75"/>
    <mergeCell ref="A76:B76"/>
    <mergeCell ref="C76:E76"/>
    <mergeCell ref="F76:H76"/>
    <mergeCell ref="I76:J76"/>
    <mergeCell ref="A68:J68"/>
    <mergeCell ref="B69:J69"/>
    <mergeCell ref="B70:J70"/>
    <mergeCell ref="B71:J71"/>
    <mergeCell ref="A72:J72"/>
    <mergeCell ref="B73:J73"/>
    <mergeCell ref="A77:B77"/>
    <mergeCell ref="C77:E77"/>
    <mergeCell ref="F77:H77"/>
    <mergeCell ref="I77:J77"/>
    <mergeCell ref="A78:J78"/>
    <mergeCell ref="A79:B79"/>
    <mergeCell ref="C79:D79"/>
    <mergeCell ref="E79:F79"/>
    <mergeCell ref="G79:H79"/>
    <mergeCell ref="I79:J79"/>
    <mergeCell ref="A91:D91"/>
    <mergeCell ref="F91:J91"/>
    <mergeCell ref="A92:D92"/>
    <mergeCell ref="F92:J92"/>
    <mergeCell ref="A82:J82"/>
    <mergeCell ref="B83:J83"/>
    <mergeCell ref="B84:J84"/>
    <mergeCell ref="B85:J85"/>
    <mergeCell ref="A88:D88"/>
    <mergeCell ref="F88:J88"/>
  </mergeCells>
  <dataValidations count="15">
    <dataValidation allowBlank="1" showInputMessage="1" prompt="Nombre del capítulo" sqref="B3:J5" xr:uid="{00000000-0002-0000-0000-000000000000}"/>
    <dataValidation allowBlank="1" sqref="A3" xr:uid="{00000000-0002-0000-0000-000001000000}"/>
    <dataValidation allowBlank="1" showInputMessage="1" showErrorMessage="1" prompt="¿En qué consiste el producto? su objetivo" sqref="B73:J73 B44:J44 B59:J59 B25:J25" xr:uid="{00000000-0002-0000-0000-000002000000}"/>
    <dataValidation allowBlank="1" showInputMessage="1" showErrorMessage="1" prompt="Nombre del producto" sqref="A12 A43 A58 A72" xr:uid="{00000000-0002-0000-0000-000003000000}"/>
    <dataValidation allowBlank="1" showInputMessage="1" showErrorMessage="1" prompt="Monto ejecutado en el trimestre" sqref="H18:H19 H33 H51:H52 H66:H67 H80" xr:uid="{00000000-0002-0000-0000-000004000000}"/>
    <dataValidation allowBlank="1" showInputMessage="1" showErrorMessage="1" prompt="Meta alcanzada en el trimestre" sqref="G18:G19 G33 G51 G66:G67 G80:G81" xr:uid="{00000000-0002-0000-0000-000005000000}"/>
    <dataValidation allowBlank="1" showInputMessage="1" showErrorMessage="1" prompt="Monto presupuestado para el producto" sqref="D18:D19 F18 E19 D33:F33 D51:D52 F51:F52 E52 D66:D67 F66:F67 D80:D81 F80 E81" xr:uid="{00000000-0002-0000-0000-000006000000}"/>
    <dataValidation allowBlank="1" showInputMessage="1" showErrorMessage="1" prompt="Meta anual del indicador" sqref="C18:C19 E18 C33 E80 E51 C66:C67 E66 C80:C81 C51:C52" xr:uid="{00000000-0002-0000-0000-000007000000}"/>
    <dataValidation allowBlank="1" showInputMessage="1" showErrorMessage="1" prompt="Nombre del indicador" sqref="B66:B67 B32:B33 B18:B19 B51:B52 B80:B81" xr:uid="{00000000-0002-0000-0000-000008000000}"/>
    <dataValidation allowBlank="1" showInputMessage="1" showErrorMessage="1" prompt="Nombre de cada producto" sqref="A18:A19 A32:A33 A66:A67 A51:A52 A80:A81" xr:uid="{00000000-0002-0000-0000-000009000000}"/>
    <dataValidation allowBlank="1" showInputMessage="1" showErrorMessage="1" prompt="¿En qué consiste el programa?" sqref="B10:J10 B39:J39" xr:uid="{00000000-0002-0000-0000-00000A000000}"/>
    <dataValidation allowBlank="1" showInputMessage="1" showErrorMessage="1" prompt="Presupuesto del programa" sqref="A15:C15 F15 A29:C29 F29 A48:C48 F48 A63:C63 F63 A77:C77 F77" xr:uid="{00000000-0002-0000-0000-00000B000000}"/>
    <dataValidation allowBlank="1" showInputMessage="1" showErrorMessage="1" prompt="De existir desvío, explicar razones." sqref="B22:J23 B39:B41 B84:J85 B55:J56 A38 B36:B37 B70:J71" xr:uid="{00000000-0002-0000-0000-00000C000000}"/>
    <dataValidation allowBlank="1" showInputMessage="1" showErrorMessage="1" prompt="1. Describir lo plasmado en el presupuesto_x000a_2. Describir lo alcanzado en términos financieros y de producción " sqref="B83:J83 B21:J21 B54:J54 B69:J69 B35:J35" xr:uid="{00000000-0002-0000-0000-00000D000000}"/>
    <dataValidation allowBlank="1" showInputMessage="1" showErrorMessage="1" prompt="¿A quién va dirigido el programa?, ¿qué característica tiene esta población que requiere ser beneficiada?" sqref="B11:J11 B40:J40" xr:uid="{00000000-0002-0000-0000-00000E000000}"/>
  </dataValidations>
  <pageMargins left="0.19" right="0.17" top="0.28000000000000003" bottom="0.36" header="0.37" footer="0.05"/>
  <pageSetup scale="53" fitToHeight="0" orientation="portrait" r:id="rId1"/>
  <rowBreaks count="1" manualBreakCount="1">
    <brk id="41" max="9" man="1"/>
  </rowBreaks>
  <drawing r:id="rId2"/>
  <tableParts count="5">
    <tablePart r:id="rId3"/>
    <tablePart r:id="rId4"/>
    <tablePart r:id="rId5"/>
    <tablePart r:id="rId6"/>
    <tablePart r:id="rId7"/>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Informe 1er. trimestre</vt:lpstr>
      <vt:lpstr>'Informe 1er. trimestre'!Área_de_impresión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Yakaira Rodriguez Espinal</dc:creator>
  <cp:lastModifiedBy>Yakaira Rodriguez Espinal</cp:lastModifiedBy>
  <cp:lastPrinted>2026-04-15T16:50:07Z</cp:lastPrinted>
  <dcterms:created xsi:type="dcterms:W3CDTF">2026-01-16T20:52:37Z</dcterms:created>
  <dcterms:modified xsi:type="dcterms:W3CDTF">2026-04-15T17:19:16Z</dcterms:modified>
</cp:coreProperties>
</file>